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rojects\371-24_EKB_academ_PTVM30_№8\Scada_Proj\"/>
    </mc:Choice>
  </mc:AlternateContent>
  <bookViews>
    <workbookView xWindow="0" yWindow="0" windowWidth="21405" windowHeight="8940" tabRatio="507"/>
  </bookViews>
  <sheets>
    <sheet name="opcua1" sheetId="1" r:id="rId1"/>
    <sheet name="Settings" sheetId="2" state="hidden" r:id="rId2"/>
  </sheets>
  <definedNames>
    <definedName name="_xlnm._FilterDatabase" localSheetId="0" hidden="1">opcua1!$X$4:$X$5</definedName>
  </definedNames>
  <calcPr calcId="162913"/>
</workbook>
</file>

<file path=xl/calcChain.xml><?xml version="1.0" encoding="utf-8"?>
<calcChain xmlns="http://schemas.openxmlformats.org/spreadsheetml/2006/main">
  <c r="B1686" i="1" l="1"/>
  <c r="H1686" i="1"/>
  <c r="N1686" i="1"/>
  <c r="P1686" i="1"/>
  <c r="M1686" i="1" s="1"/>
  <c r="Q1686" i="1"/>
  <c r="Q1687" i="1" s="1"/>
  <c r="Q1688" i="1" s="1"/>
  <c r="Q1689" i="1" s="1"/>
  <c r="Q1690" i="1" s="1"/>
  <c r="Q1691" i="1" s="1"/>
  <c r="Q1692" i="1" s="1"/>
  <c r="Q1693" i="1" s="1"/>
  <c r="Q1694" i="1" s="1"/>
  <c r="R1686" i="1"/>
  <c r="B1687" i="1"/>
  <c r="B1688" i="1" s="1"/>
  <c r="H1687" i="1"/>
  <c r="N1687" i="1"/>
  <c r="P1687" i="1"/>
  <c r="M1687" i="1" s="1"/>
  <c r="R1687" i="1"/>
  <c r="H1688" i="1"/>
  <c r="N1688" i="1"/>
  <c r="R1688" i="1"/>
  <c r="H1689" i="1"/>
  <c r="N1689" i="1"/>
  <c r="R1689" i="1"/>
  <c r="H1690" i="1"/>
  <c r="N1690" i="1"/>
  <c r="R1690" i="1"/>
  <c r="H1691" i="1"/>
  <c r="N1691" i="1"/>
  <c r="R1691" i="1"/>
  <c r="H1692" i="1"/>
  <c r="N1692" i="1"/>
  <c r="R1692" i="1"/>
  <c r="H1693" i="1"/>
  <c r="N1693" i="1"/>
  <c r="R1693" i="1"/>
  <c r="H1694" i="1"/>
  <c r="N1694" i="1"/>
  <c r="R1694" i="1"/>
  <c r="R1559" i="1"/>
  <c r="H1559" i="1"/>
  <c r="R1389" i="1"/>
  <c r="H1389" i="1"/>
  <c r="R1219" i="1"/>
  <c r="H1219" i="1"/>
  <c r="R940" i="1"/>
  <c r="H940" i="1"/>
  <c r="R770" i="1"/>
  <c r="H770" i="1"/>
  <c r="R564" i="1"/>
  <c r="H564" i="1"/>
  <c r="B1689" i="1" l="1"/>
  <c r="P1688" i="1"/>
  <c r="M1688" i="1" s="1"/>
  <c r="P1836" i="1"/>
  <c r="M1836" i="1" s="1"/>
  <c r="H1836" i="1"/>
  <c r="P243" i="1"/>
  <c r="M243" i="1" s="1"/>
  <c r="H243" i="1"/>
  <c r="P122" i="1"/>
  <c r="M122" i="1" s="1"/>
  <c r="H122" i="1"/>
  <c r="P82" i="1"/>
  <c r="M82" i="1" s="1"/>
  <c r="H82" i="1"/>
  <c r="P1689" i="1" l="1"/>
  <c r="M1689" i="1" s="1"/>
  <c r="B1690" i="1"/>
  <c r="R563" i="1"/>
  <c r="H563" i="1"/>
  <c r="R562" i="1"/>
  <c r="H562" i="1"/>
  <c r="R561" i="1"/>
  <c r="H561" i="1"/>
  <c r="R560" i="1"/>
  <c r="H560" i="1"/>
  <c r="R559" i="1"/>
  <c r="H559" i="1"/>
  <c r="R558" i="1"/>
  <c r="H558" i="1"/>
  <c r="R557" i="1"/>
  <c r="H557" i="1"/>
  <c r="R556" i="1"/>
  <c r="H556" i="1"/>
  <c r="R555" i="1"/>
  <c r="H555" i="1"/>
  <c r="R554" i="1"/>
  <c r="H554" i="1"/>
  <c r="R769" i="1"/>
  <c r="H769" i="1"/>
  <c r="R768" i="1"/>
  <c r="H768" i="1"/>
  <c r="R767" i="1"/>
  <c r="H767" i="1"/>
  <c r="R766" i="1"/>
  <c r="H766" i="1"/>
  <c r="R765" i="1"/>
  <c r="H765" i="1"/>
  <c r="R764" i="1"/>
  <c r="H764" i="1"/>
  <c r="R763" i="1"/>
  <c r="H763" i="1"/>
  <c r="R762" i="1"/>
  <c r="H762" i="1"/>
  <c r="R761" i="1"/>
  <c r="H761" i="1"/>
  <c r="R760" i="1"/>
  <c r="H760" i="1"/>
  <c r="R939" i="1"/>
  <c r="H939" i="1"/>
  <c r="R938" i="1"/>
  <c r="H938" i="1"/>
  <c r="R937" i="1"/>
  <c r="H937" i="1"/>
  <c r="R936" i="1"/>
  <c r="H936" i="1"/>
  <c r="R935" i="1"/>
  <c r="H935" i="1"/>
  <c r="R934" i="1"/>
  <c r="H934" i="1"/>
  <c r="R933" i="1"/>
  <c r="H933" i="1"/>
  <c r="R932" i="1"/>
  <c r="H932" i="1"/>
  <c r="R931" i="1"/>
  <c r="H931" i="1"/>
  <c r="R930" i="1"/>
  <c r="H930" i="1"/>
  <c r="R1218" i="1"/>
  <c r="H1218" i="1"/>
  <c r="R1217" i="1"/>
  <c r="H1217" i="1"/>
  <c r="R1216" i="1"/>
  <c r="H1216" i="1"/>
  <c r="R1215" i="1"/>
  <c r="H1215" i="1"/>
  <c r="R1214" i="1"/>
  <c r="H1214" i="1"/>
  <c r="R1213" i="1"/>
  <c r="H1213" i="1"/>
  <c r="R1212" i="1"/>
  <c r="H1212" i="1"/>
  <c r="R1211" i="1"/>
  <c r="H1211" i="1"/>
  <c r="R1210" i="1"/>
  <c r="H1210" i="1"/>
  <c r="R1209" i="1"/>
  <c r="H1209" i="1"/>
  <c r="R1388" i="1"/>
  <c r="H1388" i="1"/>
  <c r="R1387" i="1"/>
  <c r="H1387" i="1"/>
  <c r="R1386" i="1"/>
  <c r="H1386" i="1"/>
  <c r="R1385" i="1"/>
  <c r="H1385" i="1"/>
  <c r="R1384" i="1"/>
  <c r="H1384" i="1"/>
  <c r="R1383" i="1"/>
  <c r="H1383" i="1"/>
  <c r="R1382" i="1"/>
  <c r="H1382" i="1"/>
  <c r="R1381" i="1"/>
  <c r="H1381" i="1"/>
  <c r="R1380" i="1"/>
  <c r="H1380" i="1"/>
  <c r="R1379" i="1"/>
  <c r="H1379" i="1"/>
  <c r="R1558" i="1"/>
  <c r="R1557" i="1"/>
  <c r="R1556" i="1"/>
  <c r="R1555" i="1"/>
  <c r="R1554" i="1"/>
  <c r="R1553" i="1"/>
  <c r="R1552" i="1"/>
  <c r="R1551" i="1"/>
  <c r="R1550" i="1"/>
  <c r="R1549" i="1"/>
  <c r="H1558" i="1"/>
  <c r="H1557" i="1"/>
  <c r="H1556" i="1"/>
  <c r="H1555" i="1"/>
  <c r="H1554" i="1"/>
  <c r="H1553" i="1"/>
  <c r="H1552" i="1"/>
  <c r="H1551" i="1"/>
  <c r="H1550" i="1"/>
  <c r="H1549" i="1"/>
  <c r="R1791" i="1"/>
  <c r="H1791" i="1"/>
  <c r="R1790" i="1"/>
  <c r="H1790" i="1"/>
  <c r="R1789" i="1"/>
  <c r="H1789" i="1"/>
  <c r="R1788" i="1"/>
  <c r="H1788" i="1"/>
  <c r="R1787" i="1"/>
  <c r="H1787" i="1"/>
  <c r="R1786" i="1"/>
  <c r="H1786" i="1"/>
  <c r="R1785" i="1"/>
  <c r="H1785" i="1"/>
  <c r="R1784" i="1"/>
  <c r="H1784" i="1"/>
  <c r="R1783" i="1"/>
  <c r="H1783" i="1"/>
  <c r="R1782" i="1"/>
  <c r="H1782" i="1"/>
  <c r="R1781" i="1"/>
  <c r="H1781" i="1"/>
  <c r="R1780" i="1"/>
  <c r="H1780" i="1"/>
  <c r="R1779" i="1"/>
  <c r="H1779" i="1"/>
  <c r="R1778" i="1"/>
  <c r="H1778" i="1"/>
  <c r="R1777" i="1"/>
  <c r="H1777" i="1"/>
  <c r="R1776" i="1"/>
  <c r="H1776" i="1"/>
  <c r="R1775" i="1"/>
  <c r="H1775" i="1"/>
  <c r="R1774" i="1"/>
  <c r="H1774" i="1"/>
  <c r="R1762" i="1"/>
  <c r="H1762" i="1"/>
  <c r="R1761" i="1"/>
  <c r="H1761" i="1"/>
  <c r="R1760" i="1"/>
  <c r="H1760" i="1"/>
  <c r="R1759" i="1"/>
  <c r="H1759" i="1"/>
  <c r="R1758" i="1"/>
  <c r="H1758" i="1"/>
  <c r="R1757" i="1"/>
  <c r="H1757" i="1"/>
  <c r="R1756" i="1"/>
  <c r="H1756" i="1"/>
  <c r="R1755" i="1"/>
  <c r="H1755" i="1"/>
  <c r="R1754" i="1"/>
  <c r="H1754" i="1"/>
  <c r="R1753" i="1"/>
  <c r="H1753" i="1"/>
  <c r="R1752" i="1"/>
  <c r="H1752" i="1"/>
  <c r="R1751" i="1"/>
  <c r="H1751" i="1"/>
  <c r="R1750" i="1"/>
  <c r="H1750" i="1"/>
  <c r="R1749" i="1"/>
  <c r="H1749" i="1"/>
  <c r="R1748" i="1"/>
  <c r="H1748" i="1"/>
  <c r="R1747" i="1"/>
  <c r="H1747" i="1"/>
  <c r="R1746" i="1"/>
  <c r="H1746" i="1"/>
  <c r="R1745" i="1"/>
  <c r="H1745" i="1"/>
  <c r="R1733" i="1"/>
  <c r="H1733" i="1"/>
  <c r="R1732" i="1"/>
  <c r="H1732" i="1"/>
  <c r="R1731" i="1"/>
  <c r="H1731" i="1"/>
  <c r="R1730" i="1"/>
  <c r="H1730" i="1"/>
  <c r="R1729" i="1"/>
  <c r="H1729" i="1"/>
  <c r="R1728" i="1"/>
  <c r="H1728" i="1"/>
  <c r="R1727" i="1"/>
  <c r="H1727" i="1"/>
  <c r="R1726" i="1"/>
  <c r="H1726" i="1"/>
  <c r="R1725" i="1"/>
  <c r="H1725" i="1"/>
  <c r="R1724" i="1"/>
  <c r="H1724" i="1"/>
  <c r="R1723" i="1"/>
  <c r="H1723" i="1"/>
  <c r="R1722" i="1"/>
  <c r="H1722" i="1"/>
  <c r="R1721" i="1"/>
  <c r="H1721" i="1"/>
  <c r="R1720" i="1"/>
  <c r="H1720" i="1"/>
  <c r="R1719" i="1"/>
  <c r="H1719" i="1"/>
  <c r="R1718" i="1"/>
  <c r="H1718" i="1"/>
  <c r="R1717" i="1"/>
  <c r="H1717" i="1"/>
  <c r="R1716" i="1"/>
  <c r="H1716" i="1"/>
  <c r="R1663" i="1"/>
  <c r="H1663" i="1"/>
  <c r="R1662" i="1"/>
  <c r="H1662" i="1"/>
  <c r="R1661" i="1"/>
  <c r="H1661" i="1"/>
  <c r="R1660" i="1"/>
  <c r="H1660" i="1"/>
  <c r="R1659" i="1"/>
  <c r="H1659" i="1"/>
  <c r="R1658" i="1"/>
  <c r="H1658" i="1"/>
  <c r="R1657" i="1"/>
  <c r="H1657" i="1"/>
  <c r="R1656" i="1"/>
  <c r="H1656" i="1"/>
  <c r="R1655" i="1"/>
  <c r="H1655" i="1"/>
  <c r="R1654" i="1"/>
  <c r="H1654" i="1"/>
  <c r="R1653" i="1"/>
  <c r="H1653" i="1"/>
  <c r="R1652" i="1"/>
  <c r="H1652" i="1"/>
  <c r="R1651" i="1"/>
  <c r="H1651" i="1"/>
  <c r="R1650" i="1"/>
  <c r="H1650" i="1"/>
  <c r="R1649" i="1"/>
  <c r="H1649" i="1"/>
  <c r="R1648" i="1"/>
  <c r="H1648" i="1"/>
  <c r="R1647" i="1"/>
  <c r="H1647" i="1"/>
  <c r="R1646" i="1"/>
  <c r="H1646" i="1"/>
  <c r="R1634" i="1"/>
  <c r="H1634" i="1"/>
  <c r="R1633" i="1"/>
  <c r="H1633" i="1"/>
  <c r="R1632" i="1"/>
  <c r="H1632" i="1"/>
  <c r="R1631" i="1"/>
  <c r="H1631" i="1"/>
  <c r="R1630" i="1"/>
  <c r="H1630" i="1"/>
  <c r="R1629" i="1"/>
  <c r="H1629" i="1"/>
  <c r="R1628" i="1"/>
  <c r="H1628" i="1"/>
  <c r="R1627" i="1"/>
  <c r="H1627" i="1"/>
  <c r="R1626" i="1"/>
  <c r="H1626" i="1"/>
  <c r="R1625" i="1"/>
  <c r="H1625" i="1"/>
  <c r="R1624" i="1"/>
  <c r="H1624" i="1"/>
  <c r="R1623" i="1"/>
  <c r="H1623" i="1"/>
  <c r="R1622" i="1"/>
  <c r="H1622" i="1"/>
  <c r="R1621" i="1"/>
  <c r="H1621" i="1"/>
  <c r="R1620" i="1"/>
  <c r="H1620" i="1"/>
  <c r="R1619" i="1"/>
  <c r="H1619" i="1"/>
  <c r="R1618" i="1"/>
  <c r="H1618" i="1"/>
  <c r="R1617" i="1"/>
  <c r="H1617" i="1"/>
  <c r="R1493" i="1"/>
  <c r="H1493" i="1"/>
  <c r="R1492" i="1"/>
  <c r="H1492" i="1"/>
  <c r="R1491" i="1"/>
  <c r="H1491" i="1"/>
  <c r="R1490" i="1"/>
  <c r="H1490" i="1"/>
  <c r="R1489" i="1"/>
  <c r="H1489" i="1"/>
  <c r="R1488" i="1"/>
  <c r="H1488" i="1"/>
  <c r="R1487" i="1"/>
  <c r="H1487" i="1"/>
  <c r="R1486" i="1"/>
  <c r="H1486" i="1"/>
  <c r="R1485" i="1"/>
  <c r="H1485" i="1"/>
  <c r="R1484" i="1"/>
  <c r="H1484" i="1"/>
  <c r="R1483" i="1"/>
  <c r="H1483" i="1"/>
  <c r="R1482" i="1"/>
  <c r="H1482" i="1"/>
  <c r="R1481" i="1"/>
  <c r="H1481" i="1"/>
  <c r="R1480" i="1"/>
  <c r="H1480" i="1"/>
  <c r="R1479" i="1"/>
  <c r="H1479" i="1"/>
  <c r="R1478" i="1"/>
  <c r="H1478" i="1"/>
  <c r="R1477" i="1"/>
  <c r="H1477" i="1"/>
  <c r="R1476" i="1"/>
  <c r="H1476" i="1"/>
  <c r="R1464" i="1"/>
  <c r="H1464" i="1"/>
  <c r="R1463" i="1"/>
  <c r="H1463" i="1"/>
  <c r="R1462" i="1"/>
  <c r="H1462" i="1"/>
  <c r="R1461" i="1"/>
  <c r="H1461" i="1"/>
  <c r="R1460" i="1"/>
  <c r="H1460" i="1"/>
  <c r="R1459" i="1"/>
  <c r="H1459" i="1"/>
  <c r="R1458" i="1"/>
  <c r="H1458" i="1"/>
  <c r="R1457" i="1"/>
  <c r="H1457" i="1"/>
  <c r="R1456" i="1"/>
  <c r="H1456" i="1"/>
  <c r="R1455" i="1"/>
  <c r="H1455" i="1"/>
  <c r="R1454" i="1"/>
  <c r="H1454" i="1"/>
  <c r="R1453" i="1"/>
  <c r="H1453" i="1"/>
  <c r="R1452" i="1"/>
  <c r="H1452" i="1"/>
  <c r="R1451" i="1"/>
  <c r="H1451" i="1"/>
  <c r="R1450" i="1"/>
  <c r="H1450" i="1"/>
  <c r="R1449" i="1"/>
  <c r="H1449" i="1"/>
  <c r="R1448" i="1"/>
  <c r="H1448" i="1"/>
  <c r="R1447" i="1"/>
  <c r="H1447" i="1"/>
  <c r="R1323" i="1"/>
  <c r="H1323" i="1"/>
  <c r="R1322" i="1"/>
  <c r="H1322" i="1"/>
  <c r="R1321" i="1"/>
  <c r="H1321" i="1"/>
  <c r="R1320" i="1"/>
  <c r="H1320" i="1"/>
  <c r="R1319" i="1"/>
  <c r="H1319" i="1"/>
  <c r="R1318" i="1"/>
  <c r="H1318" i="1"/>
  <c r="R1317" i="1"/>
  <c r="H1317" i="1"/>
  <c r="R1316" i="1"/>
  <c r="H1316" i="1"/>
  <c r="R1315" i="1"/>
  <c r="H1315" i="1"/>
  <c r="R1314" i="1"/>
  <c r="H1314" i="1"/>
  <c r="R1313" i="1"/>
  <c r="H1313" i="1"/>
  <c r="R1312" i="1"/>
  <c r="H1312" i="1"/>
  <c r="R1311" i="1"/>
  <c r="H1311" i="1"/>
  <c r="R1310" i="1"/>
  <c r="H1310" i="1"/>
  <c r="R1309" i="1"/>
  <c r="H1309" i="1"/>
  <c r="R1308" i="1"/>
  <c r="H1308" i="1"/>
  <c r="R1307" i="1"/>
  <c r="H1307" i="1"/>
  <c r="R1306" i="1"/>
  <c r="H1306" i="1"/>
  <c r="R1294" i="1"/>
  <c r="H1294" i="1"/>
  <c r="R1293" i="1"/>
  <c r="H1293" i="1"/>
  <c r="R1292" i="1"/>
  <c r="H1292" i="1"/>
  <c r="R1291" i="1"/>
  <c r="H1291" i="1"/>
  <c r="R1290" i="1"/>
  <c r="H1290" i="1"/>
  <c r="R1289" i="1"/>
  <c r="H1289" i="1"/>
  <c r="R1288" i="1"/>
  <c r="H1288" i="1"/>
  <c r="R1287" i="1"/>
  <c r="H1287" i="1"/>
  <c r="R1286" i="1"/>
  <c r="H1286" i="1"/>
  <c r="R1285" i="1"/>
  <c r="H1285" i="1"/>
  <c r="R1284" i="1"/>
  <c r="H1284" i="1"/>
  <c r="R1283" i="1"/>
  <c r="H1283" i="1"/>
  <c r="R1282" i="1"/>
  <c r="H1282" i="1"/>
  <c r="R1281" i="1"/>
  <c r="H1281" i="1"/>
  <c r="R1280" i="1"/>
  <c r="H1280" i="1"/>
  <c r="R1279" i="1"/>
  <c r="H1279" i="1"/>
  <c r="R1278" i="1"/>
  <c r="H1278" i="1"/>
  <c r="R1277" i="1"/>
  <c r="H1277" i="1"/>
  <c r="R1172" i="1"/>
  <c r="H1172" i="1"/>
  <c r="R1171" i="1"/>
  <c r="H1171" i="1"/>
  <c r="R1170" i="1"/>
  <c r="H1170" i="1"/>
  <c r="R1169" i="1"/>
  <c r="H1169" i="1"/>
  <c r="R1168" i="1"/>
  <c r="H1168" i="1"/>
  <c r="R1167" i="1"/>
  <c r="H1167" i="1"/>
  <c r="R1166" i="1"/>
  <c r="H1166" i="1"/>
  <c r="R1165" i="1"/>
  <c r="H1165" i="1"/>
  <c r="R1164" i="1"/>
  <c r="H1164" i="1"/>
  <c r="R1163" i="1"/>
  <c r="H1163" i="1"/>
  <c r="R1162" i="1"/>
  <c r="H1162" i="1"/>
  <c r="R1161" i="1"/>
  <c r="H1161" i="1"/>
  <c r="R1160" i="1"/>
  <c r="H1160" i="1"/>
  <c r="R1159" i="1"/>
  <c r="H1159" i="1"/>
  <c r="R1158" i="1"/>
  <c r="H1158" i="1"/>
  <c r="R1157" i="1"/>
  <c r="H1157" i="1"/>
  <c r="R1156" i="1"/>
  <c r="H1156" i="1"/>
  <c r="R1155" i="1"/>
  <c r="H1155" i="1"/>
  <c r="R1143" i="1"/>
  <c r="H1143" i="1"/>
  <c r="R1142" i="1"/>
  <c r="H1142" i="1"/>
  <c r="R1141" i="1"/>
  <c r="H1141" i="1"/>
  <c r="R1140" i="1"/>
  <c r="H1140" i="1"/>
  <c r="R1139" i="1"/>
  <c r="H1139" i="1"/>
  <c r="R1138" i="1"/>
  <c r="H1138" i="1"/>
  <c r="R1137" i="1"/>
  <c r="H1137" i="1"/>
  <c r="R1136" i="1"/>
  <c r="H1136" i="1"/>
  <c r="R1135" i="1"/>
  <c r="H1135" i="1"/>
  <c r="R1134" i="1"/>
  <c r="H1134" i="1"/>
  <c r="R1133" i="1"/>
  <c r="H1133" i="1"/>
  <c r="R1132" i="1"/>
  <c r="H1132" i="1"/>
  <c r="R1131" i="1"/>
  <c r="H1131" i="1"/>
  <c r="R1130" i="1"/>
  <c r="H1130" i="1"/>
  <c r="R1129" i="1"/>
  <c r="H1129" i="1"/>
  <c r="R1128" i="1"/>
  <c r="H1128" i="1"/>
  <c r="R1127" i="1"/>
  <c r="H1127" i="1"/>
  <c r="R1126" i="1"/>
  <c r="H1126" i="1"/>
  <c r="R1114" i="1"/>
  <c r="H1114" i="1"/>
  <c r="R1113" i="1"/>
  <c r="H1113" i="1"/>
  <c r="R1112" i="1"/>
  <c r="H1112" i="1"/>
  <c r="R1111" i="1"/>
  <c r="H1111" i="1"/>
  <c r="R1110" i="1"/>
  <c r="H1110" i="1"/>
  <c r="R1109" i="1"/>
  <c r="H1109" i="1"/>
  <c r="R1108" i="1"/>
  <c r="H1108" i="1"/>
  <c r="R1107" i="1"/>
  <c r="H1107" i="1"/>
  <c r="R1106" i="1"/>
  <c r="H1106" i="1"/>
  <c r="R1105" i="1"/>
  <c r="H1105" i="1"/>
  <c r="R1104" i="1"/>
  <c r="H1104" i="1"/>
  <c r="R1103" i="1"/>
  <c r="H1103" i="1"/>
  <c r="R1102" i="1"/>
  <c r="H1102" i="1"/>
  <c r="R1101" i="1"/>
  <c r="H1101" i="1"/>
  <c r="R1100" i="1"/>
  <c r="H1100" i="1"/>
  <c r="R1099" i="1"/>
  <c r="H1099" i="1"/>
  <c r="R1098" i="1"/>
  <c r="H1098" i="1"/>
  <c r="R1097" i="1"/>
  <c r="H1097" i="1"/>
  <c r="R1044" i="1"/>
  <c r="H1044" i="1"/>
  <c r="R1043" i="1"/>
  <c r="H1043" i="1"/>
  <c r="R1042" i="1"/>
  <c r="H1042" i="1"/>
  <c r="R1041" i="1"/>
  <c r="H1041" i="1"/>
  <c r="R1040" i="1"/>
  <c r="H1040" i="1"/>
  <c r="R1039" i="1"/>
  <c r="H1039" i="1"/>
  <c r="R1038" i="1"/>
  <c r="H1038" i="1"/>
  <c r="R1037" i="1"/>
  <c r="H1037" i="1"/>
  <c r="R1036" i="1"/>
  <c r="H1036" i="1"/>
  <c r="R1035" i="1"/>
  <c r="H1035" i="1"/>
  <c r="R1034" i="1"/>
  <c r="H1034" i="1"/>
  <c r="R1033" i="1"/>
  <c r="H1033" i="1"/>
  <c r="R1032" i="1"/>
  <c r="H1032" i="1"/>
  <c r="R1031" i="1"/>
  <c r="H1031" i="1"/>
  <c r="R1030" i="1"/>
  <c r="H1030" i="1"/>
  <c r="R1029" i="1"/>
  <c r="H1029" i="1"/>
  <c r="R1028" i="1"/>
  <c r="H1028" i="1"/>
  <c r="R1027" i="1"/>
  <c r="H1027" i="1"/>
  <c r="R1015" i="1"/>
  <c r="H1015" i="1"/>
  <c r="R1014" i="1"/>
  <c r="H1014" i="1"/>
  <c r="R1013" i="1"/>
  <c r="H1013" i="1"/>
  <c r="R1012" i="1"/>
  <c r="H1012" i="1"/>
  <c r="R1011" i="1"/>
  <c r="H1011" i="1"/>
  <c r="R1010" i="1"/>
  <c r="H1010" i="1"/>
  <c r="R1009" i="1"/>
  <c r="H1009" i="1"/>
  <c r="R1008" i="1"/>
  <c r="H1008" i="1"/>
  <c r="R1007" i="1"/>
  <c r="H1007" i="1"/>
  <c r="R1006" i="1"/>
  <c r="H1006" i="1"/>
  <c r="R1005" i="1"/>
  <c r="H1005" i="1"/>
  <c r="R1004" i="1"/>
  <c r="H1004" i="1"/>
  <c r="R1003" i="1"/>
  <c r="H1003" i="1"/>
  <c r="R1002" i="1"/>
  <c r="H1002" i="1"/>
  <c r="R1001" i="1"/>
  <c r="H1001" i="1"/>
  <c r="R1000" i="1"/>
  <c r="H1000" i="1"/>
  <c r="R999" i="1"/>
  <c r="H999" i="1"/>
  <c r="R998" i="1"/>
  <c r="H998" i="1"/>
  <c r="R874" i="1"/>
  <c r="H874" i="1"/>
  <c r="R873" i="1"/>
  <c r="H873" i="1"/>
  <c r="R872" i="1"/>
  <c r="H872" i="1"/>
  <c r="R871" i="1"/>
  <c r="H871" i="1"/>
  <c r="R870" i="1"/>
  <c r="H870" i="1"/>
  <c r="R869" i="1"/>
  <c r="H869" i="1"/>
  <c r="R868" i="1"/>
  <c r="H868" i="1"/>
  <c r="R867" i="1"/>
  <c r="H867" i="1"/>
  <c r="R866" i="1"/>
  <c r="H866" i="1"/>
  <c r="R865" i="1"/>
  <c r="H865" i="1"/>
  <c r="R864" i="1"/>
  <c r="H864" i="1"/>
  <c r="R863" i="1"/>
  <c r="H863" i="1"/>
  <c r="R862" i="1"/>
  <c r="H862" i="1"/>
  <c r="R861" i="1"/>
  <c r="H861" i="1"/>
  <c r="R860" i="1"/>
  <c r="H860" i="1"/>
  <c r="R859" i="1"/>
  <c r="H859" i="1"/>
  <c r="R858" i="1"/>
  <c r="H858" i="1"/>
  <c r="R857" i="1"/>
  <c r="H857" i="1"/>
  <c r="R845" i="1"/>
  <c r="H845" i="1"/>
  <c r="R844" i="1"/>
  <c r="H844" i="1"/>
  <c r="R843" i="1"/>
  <c r="H843" i="1"/>
  <c r="R842" i="1"/>
  <c r="H842" i="1"/>
  <c r="R841" i="1"/>
  <c r="H841" i="1"/>
  <c r="R840" i="1"/>
  <c r="H840" i="1"/>
  <c r="R839" i="1"/>
  <c r="H839" i="1"/>
  <c r="R838" i="1"/>
  <c r="H838" i="1"/>
  <c r="R837" i="1"/>
  <c r="H837" i="1"/>
  <c r="R836" i="1"/>
  <c r="H836" i="1"/>
  <c r="R835" i="1"/>
  <c r="H835" i="1"/>
  <c r="R834" i="1"/>
  <c r="H834" i="1"/>
  <c r="R833" i="1"/>
  <c r="H833" i="1"/>
  <c r="R832" i="1"/>
  <c r="H832" i="1"/>
  <c r="R831" i="1"/>
  <c r="H831" i="1"/>
  <c r="R830" i="1"/>
  <c r="H830" i="1"/>
  <c r="R829" i="1"/>
  <c r="H829" i="1"/>
  <c r="R828" i="1"/>
  <c r="H828" i="1"/>
  <c r="R704" i="1"/>
  <c r="H704" i="1"/>
  <c r="R703" i="1"/>
  <c r="H703" i="1"/>
  <c r="R702" i="1"/>
  <c r="H702" i="1"/>
  <c r="R701" i="1"/>
  <c r="H701" i="1"/>
  <c r="R700" i="1"/>
  <c r="H700" i="1"/>
  <c r="R699" i="1"/>
  <c r="H699" i="1"/>
  <c r="R698" i="1"/>
  <c r="H698" i="1"/>
  <c r="R697" i="1"/>
  <c r="H697" i="1"/>
  <c r="R696" i="1"/>
  <c r="H696" i="1"/>
  <c r="R695" i="1"/>
  <c r="H695" i="1"/>
  <c r="R694" i="1"/>
  <c r="H694" i="1"/>
  <c r="R693" i="1"/>
  <c r="H693" i="1"/>
  <c r="R692" i="1"/>
  <c r="H692" i="1"/>
  <c r="R691" i="1"/>
  <c r="H691" i="1"/>
  <c r="R690" i="1"/>
  <c r="H690" i="1"/>
  <c r="R689" i="1"/>
  <c r="H689" i="1"/>
  <c r="R688" i="1"/>
  <c r="H688" i="1"/>
  <c r="R687" i="1"/>
  <c r="H687" i="1"/>
  <c r="R675" i="1"/>
  <c r="H675" i="1" s="1"/>
  <c r="R674" i="1"/>
  <c r="H674" i="1" s="1"/>
  <c r="R673" i="1"/>
  <c r="H673" i="1" s="1"/>
  <c r="R672" i="1"/>
  <c r="H672" i="1" s="1"/>
  <c r="R671" i="1"/>
  <c r="H671" i="1" s="1"/>
  <c r="R670" i="1"/>
  <c r="H670" i="1" s="1"/>
  <c r="R669" i="1"/>
  <c r="H669" i="1" s="1"/>
  <c r="R668" i="1"/>
  <c r="H668" i="1" s="1"/>
  <c r="R667" i="1"/>
  <c r="H667" i="1" s="1"/>
  <c r="R666" i="1"/>
  <c r="H666" i="1" s="1"/>
  <c r="R665" i="1"/>
  <c r="H665" i="1" s="1"/>
  <c r="R664" i="1"/>
  <c r="H664" i="1" s="1"/>
  <c r="R663" i="1"/>
  <c r="H663" i="1" s="1"/>
  <c r="R662" i="1"/>
  <c r="H662" i="1" s="1"/>
  <c r="R661" i="1"/>
  <c r="H661" i="1" s="1"/>
  <c r="R660" i="1"/>
  <c r="H660" i="1" s="1"/>
  <c r="R659" i="1"/>
  <c r="H659" i="1" s="1"/>
  <c r="R658" i="1"/>
  <c r="H658" i="1" s="1"/>
  <c r="R640" i="1"/>
  <c r="H640" i="1"/>
  <c r="R639" i="1"/>
  <c r="H639" i="1"/>
  <c r="R638" i="1"/>
  <c r="H638" i="1"/>
  <c r="R637" i="1"/>
  <c r="H637" i="1"/>
  <c r="R636" i="1"/>
  <c r="H636" i="1"/>
  <c r="R635" i="1"/>
  <c r="H635" i="1"/>
  <c r="R634" i="1"/>
  <c r="H634" i="1"/>
  <c r="R633" i="1"/>
  <c r="H633" i="1"/>
  <c r="R632" i="1"/>
  <c r="H632" i="1"/>
  <c r="R631" i="1"/>
  <c r="H631" i="1"/>
  <c r="R630" i="1"/>
  <c r="H630" i="1"/>
  <c r="R629" i="1"/>
  <c r="H629" i="1"/>
  <c r="R628" i="1"/>
  <c r="H628" i="1"/>
  <c r="R627" i="1"/>
  <c r="H627" i="1"/>
  <c r="R626" i="1"/>
  <c r="H626" i="1"/>
  <c r="R625" i="1"/>
  <c r="H625" i="1"/>
  <c r="R624" i="1"/>
  <c r="H624" i="1"/>
  <c r="R623" i="1"/>
  <c r="H623" i="1"/>
  <c r="R601" i="1"/>
  <c r="H601" i="1"/>
  <c r="R600" i="1"/>
  <c r="H600" i="1"/>
  <c r="R599" i="1"/>
  <c r="H599" i="1"/>
  <c r="R598" i="1"/>
  <c r="H598" i="1"/>
  <c r="R597" i="1"/>
  <c r="H597" i="1"/>
  <c r="R596" i="1"/>
  <c r="H596" i="1"/>
  <c r="R595" i="1"/>
  <c r="H595" i="1"/>
  <c r="R594" i="1"/>
  <c r="H594" i="1"/>
  <c r="R593" i="1"/>
  <c r="H593" i="1"/>
  <c r="R592" i="1"/>
  <c r="H592" i="1"/>
  <c r="R591" i="1"/>
  <c r="H591" i="1"/>
  <c r="R590" i="1"/>
  <c r="H590" i="1"/>
  <c r="R589" i="1"/>
  <c r="H589" i="1"/>
  <c r="R588" i="1"/>
  <c r="H588" i="1"/>
  <c r="R587" i="1"/>
  <c r="H587" i="1"/>
  <c r="R586" i="1"/>
  <c r="H586" i="1"/>
  <c r="R585" i="1"/>
  <c r="H585" i="1"/>
  <c r="R584" i="1"/>
  <c r="H584" i="1"/>
  <c r="R517" i="1"/>
  <c r="H517" i="1"/>
  <c r="R516" i="1"/>
  <c r="H516" i="1"/>
  <c r="R515" i="1"/>
  <c r="H515" i="1"/>
  <c r="R514" i="1"/>
  <c r="H514" i="1"/>
  <c r="R513" i="1"/>
  <c r="H513" i="1"/>
  <c r="R512" i="1"/>
  <c r="H512" i="1"/>
  <c r="R511" i="1"/>
  <c r="H511" i="1"/>
  <c r="R510" i="1"/>
  <c r="H510" i="1"/>
  <c r="R509" i="1"/>
  <c r="H509" i="1"/>
  <c r="R508" i="1"/>
  <c r="H508" i="1"/>
  <c r="R507" i="1"/>
  <c r="H507" i="1"/>
  <c r="R506" i="1"/>
  <c r="H506" i="1"/>
  <c r="R505" i="1"/>
  <c r="H505" i="1"/>
  <c r="R504" i="1"/>
  <c r="H504" i="1"/>
  <c r="R503" i="1"/>
  <c r="H503" i="1"/>
  <c r="R502" i="1"/>
  <c r="H502" i="1"/>
  <c r="R501" i="1"/>
  <c r="H501" i="1"/>
  <c r="R500" i="1"/>
  <c r="H500" i="1"/>
  <c r="R482" i="1"/>
  <c r="H482" i="1"/>
  <c r="R481" i="1"/>
  <c r="H481" i="1"/>
  <c r="R480" i="1"/>
  <c r="H480" i="1"/>
  <c r="R479" i="1"/>
  <c r="H479" i="1"/>
  <c r="R478" i="1"/>
  <c r="H478" i="1"/>
  <c r="R477" i="1"/>
  <c r="H477" i="1"/>
  <c r="R476" i="1"/>
  <c r="H476" i="1"/>
  <c r="R475" i="1"/>
  <c r="H475" i="1"/>
  <c r="R474" i="1"/>
  <c r="H474" i="1"/>
  <c r="R473" i="1"/>
  <c r="H473" i="1"/>
  <c r="R472" i="1"/>
  <c r="H472" i="1"/>
  <c r="R471" i="1"/>
  <c r="H471" i="1"/>
  <c r="R470" i="1"/>
  <c r="H470" i="1"/>
  <c r="R469" i="1"/>
  <c r="H469" i="1"/>
  <c r="R468" i="1"/>
  <c r="H468" i="1"/>
  <c r="R467" i="1"/>
  <c r="H467" i="1"/>
  <c r="R466" i="1"/>
  <c r="H466" i="1"/>
  <c r="R465" i="1"/>
  <c r="H465" i="1"/>
  <c r="R284" i="1"/>
  <c r="H284" i="1"/>
  <c r="R283" i="1"/>
  <c r="H283" i="1"/>
  <c r="R282" i="1"/>
  <c r="H282" i="1"/>
  <c r="R281" i="1"/>
  <c r="H281" i="1"/>
  <c r="R280" i="1"/>
  <c r="H280" i="1"/>
  <c r="R279" i="1"/>
  <c r="H279" i="1"/>
  <c r="R278" i="1"/>
  <c r="H278" i="1"/>
  <c r="R277" i="1"/>
  <c r="H277" i="1"/>
  <c r="R276" i="1"/>
  <c r="H276" i="1"/>
  <c r="R275" i="1"/>
  <c r="H275" i="1"/>
  <c r="R274" i="1"/>
  <c r="H274" i="1"/>
  <c r="R273" i="1"/>
  <c r="H273" i="1"/>
  <c r="R272" i="1"/>
  <c r="H272" i="1"/>
  <c r="R271" i="1"/>
  <c r="H271" i="1"/>
  <c r="R270" i="1"/>
  <c r="H270" i="1"/>
  <c r="R269" i="1"/>
  <c r="H269" i="1"/>
  <c r="R268" i="1"/>
  <c r="H268" i="1"/>
  <c r="R267" i="1"/>
  <c r="H267" i="1"/>
  <c r="R242" i="1"/>
  <c r="H242" i="1"/>
  <c r="R241" i="1"/>
  <c r="H241" i="1"/>
  <c r="R240" i="1"/>
  <c r="H240" i="1"/>
  <c r="R239" i="1"/>
  <c r="H239" i="1"/>
  <c r="R238" i="1"/>
  <c r="H238" i="1"/>
  <c r="R237" i="1"/>
  <c r="H237" i="1"/>
  <c r="R236" i="1"/>
  <c r="H236" i="1"/>
  <c r="R235" i="1"/>
  <c r="H235" i="1"/>
  <c r="R234" i="1"/>
  <c r="H234" i="1"/>
  <c r="R233" i="1"/>
  <c r="H233" i="1"/>
  <c r="R232" i="1"/>
  <c r="H232" i="1"/>
  <c r="R231" i="1"/>
  <c r="H231" i="1"/>
  <c r="R230" i="1"/>
  <c r="H230" i="1"/>
  <c r="R229" i="1"/>
  <c r="H229" i="1"/>
  <c r="R228" i="1"/>
  <c r="H228" i="1"/>
  <c r="R227" i="1"/>
  <c r="H227" i="1"/>
  <c r="R226" i="1"/>
  <c r="H226" i="1"/>
  <c r="R225" i="1"/>
  <c r="H225" i="1"/>
  <c r="R121" i="1"/>
  <c r="H121" i="1"/>
  <c r="R120" i="1"/>
  <c r="H120" i="1"/>
  <c r="R119" i="1"/>
  <c r="H119" i="1"/>
  <c r="R118" i="1"/>
  <c r="H118" i="1"/>
  <c r="R117" i="1"/>
  <c r="H117" i="1"/>
  <c r="R116" i="1"/>
  <c r="H116" i="1"/>
  <c r="R115" i="1"/>
  <c r="H115" i="1"/>
  <c r="R114" i="1"/>
  <c r="H114" i="1"/>
  <c r="R113" i="1"/>
  <c r="H113" i="1"/>
  <c r="R112" i="1"/>
  <c r="H112" i="1"/>
  <c r="R111" i="1"/>
  <c r="H111" i="1"/>
  <c r="R110" i="1"/>
  <c r="H110" i="1"/>
  <c r="R109" i="1"/>
  <c r="H109" i="1"/>
  <c r="R108" i="1"/>
  <c r="H108" i="1"/>
  <c r="R107" i="1"/>
  <c r="H107" i="1"/>
  <c r="R106" i="1"/>
  <c r="H106" i="1"/>
  <c r="R105" i="1"/>
  <c r="H105" i="1"/>
  <c r="R104" i="1"/>
  <c r="H104" i="1"/>
  <c r="R81" i="1"/>
  <c r="H81" i="1"/>
  <c r="R80" i="1"/>
  <c r="H80" i="1"/>
  <c r="R79" i="1"/>
  <c r="H79" i="1"/>
  <c r="R78" i="1"/>
  <c r="H78" i="1"/>
  <c r="R77" i="1"/>
  <c r="H77" i="1"/>
  <c r="R76" i="1"/>
  <c r="H76" i="1"/>
  <c r="R75" i="1"/>
  <c r="H75" i="1"/>
  <c r="R74" i="1"/>
  <c r="H74" i="1"/>
  <c r="R73" i="1"/>
  <c r="H73" i="1"/>
  <c r="R72" i="1"/>
  <c r="H72" i="1"/>
  <c r="R71" i="1"/>
  <c r="H71" i="1"/>
  <c r="R70" i="1"/>
  <c r="H70" i="1"/>
  <c r="R69" i="1"/>
  <c r="H69" i="1"/>
  <c r="R68" i="1"/>
  <c r="H68" i="1"/>
  <c r="R67" i="1"/>
  <c r="H67" i="1"/>
  <c r="R66" i="1"/>
  <c r="H66" i="1"/>
  <c r="R65" i="1"/>
  <c r="H65" i="1"/>
  <c r="R64" i="1"/>
  <c r="H64" i="1"/>
  <c r="R400" i="1"/>
  <c r="H400" i="1"/>
  <c r="R399" i="1"/>
  <c r="H399" i="1"/>
  <c r="R398" i="1"/>
  <c r="H398" i="1"/>
  <c r="R397" i="1"/>
  <c r="H397" i="1"/>
  <c r="R396" i="1"/>
  <c r="H396" i="1"/>
  <c r="R395" i="1"/>
  <c r="H395" i="1"/>
  <c r="R394" i="1"/>
  <c r="H394" i="1"/>
  <c r="R393" i="1"/>
  <c r="H393" i="1"/>
  <c r="R392" i="1"/>
  <c r="H392" i="1"/>
  <c r="R391" i="1"/>
  <c r="H391" i="1"/>
  <c r="R390" i="1"/>
  <c r="H390" i="1"/>
  <c r="R389" i="1"/>
  <c r="H389" i="1"/>
  <c r="R388" i="1"/>
  <c r="H388" i="1"/>
  <c r="R387" i="1"/>
  <c r="H387" i="1"/>
  <c r="R386" i="1"/>
  <c r="H386" i="1"/>
  <c r="R385" i="1"/>
  <c r="H385" i="1"/>
  <c r="R384" i="1"/>
  <c r="H384" i="1"/>
  <c r="R383" i="1"/>
  <c r="H383" i="1"/>
  <c r="R371" i="1"/>
  <c r="H371" i="1"/>
  <c r="R370" i="1"/>
  <c r="H370" i="1"/>
  <c r="R369" i="1"/>
  <c r="H369" i="1"/>
  <c r="R368" i="1"/>
  <c r="H368" i="1"/>
  <c r="R367" i="1"/>
  <c r="H367" i="1"/>
  <c r="R366" i="1"/>
  <c r="H366" i="1"/>
  <c r="R365" i="1"/>
  <c r="H365" i="1"/>
  <c r="R364" i="1"/>
  <c r="H364" i="1"/>
  <c r="R363" i="1"/>
  <c r="H363" i="1"/>
  <c r="R362" i="1"/>
  <c r="H362" i="1"/>
  <c r="R361" i="1"/>
  <c r="H361" i="1"/>
  <c r="R360" i="1"/>
  <c r="H360" i="1"/>
  <c r="R359" i="1"/>
  <c r="H359" i="1"/>
  <c r="R358" i="1"/>
  <c r="H358" i="1"/>
  <c r="R357" i="1"/>
  <c r="H357" i="1"/>
  <c r="R356" i="1"/>
  <c r="H356" i="1"/>
  <c r="R355" i="1"/>
  <c r="H355" i="1"/>
  <c r="R354" i="1"/>
  <c r="H354" i="1"/>
  <c r="R342" i="1"/>
  <c r="H342" i="1"/>
  <c r="R341" i="1"/>
  <c r="H341" i="1"/>
  <c r="R340" i="1"/>
  <c r="H340" i="1"/>
  <c r="R339" i="1"/>
  <c r="H339" i="1"/>
  <c r="R338" i="1"/>
  <c r="H338" i="1"/>
  <c r="R337" i="1"/>
  <c r="H337" i="1"/>
  <c r="R336" i="1"/>
  <c r="H336" i="1"/>
  <c r="R335" i="1"/>
  <c r="H335" i="1"/>
  <c r="R334" i="1"/>
  <c r="H334" i="1"/>
  <c r="R333" i="1"/>
  <c r="H333" i="1"/>
  <c r="R332" i="1"/>
  <c r="H332" i="1"/>
  <c r="R331" i="1"/>
  <c r="H331" i="1"/>
  <c r="R330" i="1"/>
  <c r="H330" i="1"/>
  <c r="R329" i="1"/>
  <c r="H329" i="1"/>
  <c r="R328" i="1"/>
  <c r="H328" i="1"/>
  <c r="R327" i="1"/>
  <c r="H327" i="1"/>
  <c r="R326" i="1"/>
  <c r="H326" i="1"/>
  <c r="R325" i="1"/>
  <c r="H325" i="1"/>
  <c r="R313" i="1"/>
  <c r="R312" i="1"/>
  <c r="R311" i="1"/>
  <c r="R310" i="1"/>
  <c r="R309" i="1"/>
  <c r="R308" i="1"/>
  <c r="R307" i="1"/>
  <c r="R306" i="1"/>
  <c r="H313" i="1"/>
  <c r="H312" i="1"/>
  <c r="H311" i="1"/>
  <c r="H310" i="1"/>
  <c r="H309" i="1"/>
  <c r="H308" i="1"/>
  <c r="H307" i="1"/>
  <c r="H306" i="1"/>
  <c r="R305" i="1"/>
  <c r="R304" i="1"/>
  <c r="R303" i="1"/>
  <c r="R302" i="1"/>
  <c r="R301" i="1"/>
  <c r="R300" i="1"/>
  <c r="R299" i="1"/>
  <c r="R298" i="1"/>
  <c r="H301" i="1"/>
  <c r="H300" i="1"/>
  <c r="H299" i="1"/>
  <c r="H298" i="1"/>
  <c r="H305" i="1"/>
  <c r="H304" i="1"/>
  <c r="H303" i="1"/>
  <c r="H302" i="1"/>
  <c r="R297" i="1"/>
  <c r="H297" i="1"/>
  <c r="R296" i="1"/>
  <c r="H296" i="1"/>
  <c r="B1691" i="1" l="1"/>
  <c r="P1690" i="1"/>
  <c r="M1690" i="1" s="1"/>
  <c r="R1854" i="1"/>
  <c r="H1854" i="1"/>
  <c r="R1853" i="1"/>
  <c r="H1853" i="1"/>
  <c r="R1835" i="1"/>
  <c r="H1835" i="1"/>
  <c r="R1834" i="1"/>
  <c r="H1834" i="1"/>
  <c r="R1773" i="1"/>
  <c r="H1773" i="1"/>
  <c r="R1772" i="1"/>
  <c r="H1772" i="1"/>
  <c r="R1744" i="1"/>
  <c r="H1744" i="1"/>
  <c r="R1743" i="1"/>
  <c r="H1743" i="1"/>
  <c r="R1715" i="1"/>
  <c r="H1715" i="1"/>
  <c r="R1714" i="1"/>
  <c r="H1714" i="1"/>
  <c r="R1645" i="1"/>
  <c r="H1645" i="1"/>
  <c r="R1644" i="1"/>
  <c r="H1644" i="1"/>
  <c r="R1616" i="1"/>
  <c r="H1616" i="1"/>
  <c r="R1615" i="1"/>
  <c r="H1615" i="1"/>
  <c r="R1599" i="1"/>
  <c r="H1599" i="1"/>
  <c r="R1598" i="1"/>
  <c r="H1598" i="1"/>
  <c r="R1578" i="1"/>
  <c r="H1578" i="1"/>
  <c r="R1577" i="1"/>
  <c r="H1577" i="1"/>
  <c r="R1475" i="1"/>
  <c r="H1475" i="1"/>
  <c r="R1474" i="1"/>
  <c r="H1474" i="1"/>
  <c r="R1446" i="1"/>
  <c r="H1446" i="1"/>
  <c r="R1445" i="1"/>
  <c r="H1445" i="1"/>
  <c r="R1429" i="1"/>
  <c r="H1429" i="1"/>
  <c r="R1428" i="1"/>
  <c r="H1428" i="1"/>
  <c r="R1408" i="1"/>
  <c r="H1408" i="1"/>
  <c r="R1407" i="1"/>
  <c r="H1407" i="1"/>
  <c r="R1305" i="1"/>
  <c r="H1305" i="1"/>
  <c r="R1304" i="1"/>
  <c r="H1304" i="1"/>
  <c r="R1276" i="1"/>
  <c r="H1276" i="1"/>
  <c r="R1275" i="1"/>
  <c r="H1275" i="1"/>
  <c r="R1259" i="1"/>
  <c r="H1259" i="1"/>
  <c r="R1258" i="1"/>
  <c r="H1258" i="1"/>
  <c r="R1238" i="1"/>
  <c r="H1238" i="1"/>
  <c r="R1237" i="1"/>
  <c r="H1237" i="1"/>
  <c r="R1154" i="1"/>
  <c r="H1154" i="1"/>
  <c r="R1153" i="1"/>
  <c r="H1153" i="1"/>
  <c r="R1125" i="1"/>
  <c r="H1125" i="1"/>
  <c r="R1124" i="1"/>
  <c r="H1124" i="1"/>
  <c r="R1096" i="1"/>
  <c r="H1096" i="1"/>
  <c r="R1095" i="1"/>
  <c r="H1095" i="1"/>
  <c r="R1026" i="1"/>
  <c r="H1026" i="1"/>
  <c r="R1025" i="1"/>
  <c r="H1025" i="1"/>
  <c r="R997" i="1"/>
  <c r="H997" i="1"/>
  <c r="R996" i="1"/>
  <c r="H996" i="1"/>
  <c r="R980" i="1"/>
  <c r="H980" i="1"/>
  <c r="R979" i="1"/>
  <c r="H979" i="1"/>
  <c r="R959" i="1"/>
  <c r="H959" i="1"/>
  <c r="R958" i="1"/>
  <c r="H958" i="1"/>
  <c r="R856" i="1"/>
  <c r="H856" i="1"/>
  <c r="R855" i="1"/>
  <c r="H855" i="1"/>
  <c r="R827" i="1"/>
  <c r="H827" i="1"/>
  <c r="R826" i="1"/>
  <c r="H826" i="1"/>
  <c r="R810" i="1"/>
  <c r="H810" i="1"/>
  <c r="R809" i="1"/>
  <c r="H809" i="1"/>
  <c r="R789" i="1"/>
  <c r="H789" i="1"/>
  <c r="R788" i="1"/>
  <c r="H788" i="1"/>
  <c r="R686" i="1"/>
  <c r="H686" i="1"/>
  <c r="R685" i="1"/>
  <c r="H685" i="1"/>
  <c r="R657" i="1"/>
  <c r="H657" i="1" s="1"/>
  <c r="R656" i="1"/>
  <c r="H656" i="1" s="1"/>
  <c r="R622" i="1"/>
  <c r="H622" i="1"/>
  <c r="R621" i="1"/>
  <c r="H621" i="1"/>
  <c r="R583" i="1"/>
  <c r="H583" i="1"/>
  <c r="R582" i="1"/>
  <c r="H582" i="1"/>
  <c r="R499" i="1"/>
  <c r="H499" i="1"/>
  <c r="R498" i="1"/>
  <c r="H498" i="1"/>
  <c r="R464" i="1"/>
  <c r="H464" i="1"/>
  <c r="R463" i="1"/>
  <c r="H463" i="1"/>
  <c r="R382" i="1"/>
  <c r="H382" i="1"/>
  <c r="R381" i="1"/>
  <c r="H381" i="1"/>
  <c r="R353" i="1"/>
  <c r="H353" i="1"/>
  <c r="R352" i="1"/>
  <c r="H352" i="1"/>
  <c r="R324" i="1"/>
  <c r="H324" i="1"/>
  <c r="R323" i="1"/>
  <c r="H323" i="1"/>
  <c r="R295" i="1"/>
  <c r="H295" i="1"/>
  <c r="R294" i="1"/>
  <c r="H294" i="1"/>
  <c r="R266" i="1"/>
  <c r="H266" i="1"/>
  <c r="R265" i="1"/>
  <c r="H265" i="1"/>
  <c r="R224" i="1"/>
  <c r="H224" i="1"/>
  <c r="R223" i="1"/>
  <c r="H223" i="1"/>
  <c r="R164" i="1"/>
  <c r="H164" i="1"/>
  <c r="R163" i="1"/>
  <c r="H163" i="1"/>
  <c r="R152" i="1"/>
  <c r="H152" i="1"/>
  <c r="R151" i="1"/>
  <c r="H151" i="1"/>
  <c r="B2111" i="1"/>
  <c r="B2112" i="1" s="1"/>
  <c r="B2102" i="1"/>
  <c r="P2102" i="1" s="1"/>
  <c r="B2093" i="1"/>
  <c r="P2093" i="1" s="1"/>
  <c r="P1691" i="1" l="1"/>
  <c r="M1691" i="1" s="1"/>
  <c r="B1692" i="1"/>
  <c r="B2113" i="1"/>
  <c r="P2112" i="1"/>
  <c r="B2094" i="1"/>
  <c r="P2111" i="1"/>
  <c r="B2103" i="1"/>
  <c r="R103" i="1"/>
  <c r="H103" i="1"/>
  <c r="R102" i="1"/>
  <c r="H102" i="1"/>
  <c r="R63" i="1"/>
  <c r="H63" i="1"/>
  <c r="R62" i="1"/>
  <c r="H62" i="1"/>
  <c r="B1693" i="1" l="1"/>
  <c r="P1692" i="1"/>
  <c r="M1692" i="1" s="1"/>
  <c r="P2094" i="1"/>
  <c r="B2095" i="1"/>
  <c r="P2103" i="1"/>
  <c r="B2104" i="1"/>
  <c r="B2114" i="1"/>
  <c r="P2113" i="1"/>
  <c r="N2118" i="1"/>
  <c r="H2118" i="1"/>
  <c r="N2117" i="1"/>
  <c r="H2117" i="1"/>
  <c r="N2116" i="1"/>
  <c r="H2116" i="1"/>
  <c r="N2115" i="1"/>
  <c r="H2115" i="1"/>
  <c r="N2114" i="1"/>
  <c r="H2114" i="1"/>
  <c r="N2113" i="1"/>
  <c r="H2113" i="1"/>
  <c r="N2112" i="1"/>
  <c r="H2112" i="1"/>
  <c r="M2112" i="1" s="1"/>
  <c r="Q2111" i="1"/>
  <c r="Q2112" i="1" s="1"/>
  <c r="Q2113" i="1" s="1"/>
  <c r="Q2114" i="1" s="1"/>
  <c r="Q2115" i="1" s="1"/>
  <c r="Q2116" i="1" s="1"/>
  <c r="Q2117" i="1" s="1"/>
  <c r="Q2118" i="1" s="1"/>
  <c r="N2111" i="1"/>
  <c r="H2111" i="1"/>
  <c r="N2109" i="1"/>
  <c r="H2109" i="1"/>
  <c r="N2108" i="1"/>
  <c r="H2108" i="1"/>
  <c r="N2107" i="1"/>
  <c r="H2107" i="1"/>
  <c r="N2106" i="1"/>
  <c r="H2106" i="1"/>
  <c r="N2105" i="1"/>
  <c r="H2105" i="1"/>
  <c r="N2104" i="1"/>
  <c r="H2104" i="1"/>
  <c r="N2103" i="1"/>
  <c r="H2103" i="1"/>
  <c r="Q2102" i="1"/>
  <c r="Q2103" i="1" s="1"/>
  <c r="Q2104" i="1" s="1"/>
  <c r="Q2105" i="1" s="1"/>
  <c r="Q2106" i="1" s="1"/>
  <c r="Q2107" i="1" s="1"/>
  <c r="Q2108" i="1" s="1"/>
  <c r="Q2109" i="1" s="1"/>
  <c r="N2102" i="1"/>
  <c r="H2102" i="1"/>
  <c r="H2095" i="1"/>
  <c r="H2096" i="1"/>
  <c r="H2097" i="1"/>
  <c r="H2098" i="1"/>
  <c r="H2099" i="1"/>
  <c r="H2100" i="1"/>
  <c r="N2100" i="1"/>
  <c r="N2099" i="1"/>
  <c r="N2098" i="1"/>
  <c r="N2097" i="1"/>
  <c r="N2096" i="1"/>
  <c r="N2095" i="1"/>
  <c r="N2094" i="1"/>
  <c r="H2094" i="1"/>
  <c r="Q2093" i="1"/>
  <c r="Q2094" i="1" s="1"/>
  <c r="Q2095" i="1" s="1"/>
  <c r="Q2096" i="1" s="1"/>
  <c r="Q2097" i="1" s="1"/>
  <c r="Q2098" i="1" s="1"/>
  <c r="Q2099" i="1" s="1"/>
  <c r="Q2100" i="1" s="1"/>
  <c r="N2093" i="1"/>
  <c r="H2093" i="1"/>
  <c r="P1693" i="1" l="1"/>
  <c r="M1693" i="1" s="1"/>
  <c r="B1694" i="1"/>
  <c r="P1694" i="1" s="1"/>
  <c r="M1694" i="1" s="1"/>
  <c r="M2113" i="1"/>
  <c r="M2103" i="1"/>
  <c r="B2115" i="1"/>
  <c r="P2114" i="1"/>
  <c r="M2114" i="1" s="1"/>
  <c r="B2105" i="1"/>
  <c r="P2104" i="1"/>
  <c r="M2104" i="1" s="1"/>
  <c r="B2096" i="1"/>
  <c r="P2095" i="1"/>
  <c r="M2102" i="1"/>
  <c r="M2111" i="1"/>
  <c r="M2094" i="1"/>
  <c r="M2093" i="1"/>
  <c r="R1833" i="1"/>
  <c r="H1833" i="1"/>
  <c r="R1832" i="1"/>
  <c r="H1832" i="1"/>
  <c r="R1597" i="1"/>
  <c r="H1597" i="1"/>
  <c r="R1596" i="1"/>
  <c r="H1596" i="1"/>
  <c r="R1576" i="1"/>
  <c r="H1576" i="1"/>
  <c r="R1575" i="1"/>
  <c r="H1575" i="1"/>
  <c r="R1427" i="1"/>
  <c r="H1427" i="1"/>
  <c r="R1426" i="1"/>
  <c r="H1426" i="1"/>
  <c r="R1406" i="1"/>
  <c r="H1406" i="1"/>
  <c r="R1405" i="1"/>
  <c r="H1405" i="1"/>
  <c r="R1257" i="1"/>
  <c r="H1257" i="1"/>
  <c r="R1256" i="1"/>
  <c r="H1256" i="1"/>
  <c r="R1236" i="1"/>
  <c r="H1236" i="1"/>
  <c r="R1235" i="1"/>
  <c r="H1235" i="1"/>
  <c r="R978" i="1"/>
  <c r="H978" i="1"/>
  <c r="R977" i="1"/>
  <c r="H977" i="1"/>
  <c r="R957" i="1"/>
  <c r="H957" i="1"/>
  <c r="R956" i="1"/>
  <c r="H956" i="1"/>
  <c r="R808" i="1"/>
  <c r="H808" i="1"/>
  <c r="R807" i="1"/>
  <c r="H807" i="1"/>
  <c r="R787" i="1"/>
  <c r="H787" i="1"/>
  <c r="R786" i="1"/>
  <c r="H786" i="1"/>
  <c r="R620" i="1"/>
  <c r="H620" i="1"/>
  <c r="R619" i="1"/>
  <c r="H619" i="1"/>
  <c r="R581" i="1"/>
  <c r="H581" i="1"/>
  <c r="R580" i="1"/>
  <c r="H580" i="1"/>
  <c r="R222" i="1"/>
  <c r="H222" i="1"/>
  <c r="R221" i="1"/>
  <c r="H221" i="1"/>
  <c r="R101" i="1"/>
  <c r="H101" i="1"/>
  <c r="R100" i="1"/>
  <c r="H100" i="1"/>
  <c r="R61" i="1"/>
  <c r="H61" i="1"/>
  <c r="R60" i="1"/>
  <c r="H60" i="1"/>
  <c r="B2097" i="1" l="1"/>
  <c r="P2096" i="1"/>
  <c r="B2106" i="1"/>
  <c r="P2105" i="1"/>
  <c r="M2105" i="1" s="1"/>
  <c r="B2116" i="1"/>
  <c r="P2115" i="1"/>
  <c r="M2115" i="1" s="1"/>
  <c r="M2095" i="1"/>
  <c r="R1831" i="1"/>
  <c r="H1831" i="1"/>
  <c r="R1595" i="1"/>
  <c r="H1595" i="1"/>
  <c r="R1574" i="1"/>
  <c r="H1574" i="1"/>
  <c r="R1425" i="1"/>
  <c r="H1425" i="1"/>
  <c r="R1404" i="1"/>
  <c r="H1404" i="1"/>
  <c r="R1255" i="1"/>
  <c r="H1255" i="1"/>
  <c r="R1234" i="1"/>
  <c r="H1234" i="1"/>
  <c r="R976" i="1"/>
  <c r="H976" i="1"/>
  <c r="R955" i="1"/>
  <c r="H955" i="1"/>
  <c r="R806" i="1"/>
  <c r="H806" i="1"/>
  <c r="R785" i="1"/>
  <c r="H785" i="1"/>
  <c r="R618" i="1"/>
  <c r="H618" i="1"/>
  <c r="R579" i="1"/>
  <c r="H579" i="1"/>
  <c r="R497" i="1"/>
  <c r="H497" i="1"/>
  <c r="R462" i="1"/>
  <c r="H462" i="1"/>
  <c r="R264" i="1"/>
  <c r="H264" i="1"/>
  <c r="R220" i="1"/>
  <c r="H220" i="1"/>
  <c r="R99" i="1"/>
  <c r="H99" i="1"/>
  <c r="R59" i="1"/>
  <c r="H59" i="1"/>
  <c r="B2117" i="1" l="1"/>
  <c r="P2116" i="1"/>
  <c r="M2116" i="1" s="1"/>
  <c r="B2107" i="1"/>
  <c r="P2106" i="1"/>
  <c r="M2106" i="1" s="1"/>
  <c r="B2098" i="1"/>
  <c r="P2097" i="1"/>
  <c r="M2096" i="1"/>
  <c r="R1887" i="1"/>
  <c r="N1887" i="1"/>
  <c r="H1887" i="1"/>
  <c r="R1904" i="1"/>
  <c r="N1904" i="1"/>
  <c r="H1904" i="1"/>
  <c r="R1921" i="1"/>
  <c r="N1921" i="1"/>
  <c r="H1921" i="1"/>
  <c r="R1938" i="1"/>
  <c r="N1938" i="1"/>
  <c r="H1938" i="1"/>
  <c r="R1955" i="1"/>
  <c r="N1955" i="1"/>
  <c r="H1955" i="1"/>
  <c r="R1972" i="1"/>
  <c r="N1972" i="1"/>
  <c r="H1972" i="1"/>
  <c r="R1989" i="1"/>
  <c r="N1989" i="1"/>
  <c r="H1989" i="1"/>
  <c r="R2006" i="1"/>
  <c r="N2006" i="1"/>
  <c r="H2006" i="1"/>
  <c r="R2023" i="1"/>
  <c r="N2023" i="1"/>
  <c r="H2023" i="1"/>
  <c r="R2040" i="1"/>
  <c r="N2040" i="1"/>
  <c r="H2040" i="1"/>
  <c r="R2057" i="1"/>
  <c r="N2057" i="1"/>
  <c r="H2057" i="1"/>
  <c r="R2074" i="1"/>
  <c r="N2074" i="1"/>
  <c r="H2074" i="1"/>
  <c r="R2091" i="1"/>
  <c r="N2091" i="1"/>
  <c r="H2091" i="1"/>
  <c r="B2099" i="1" l="1"/>
  <c r="P2098" i="1"/>
  <c r="B2108" i="1"/>
  <c r="P2107" i="1"/>
  <c r="M2107" i="1" s="1"/>
  <c r="B2118" i="1"/>
  <c r="P2118" i="1" s="1"/>
  <c r="M2118" i="1" s="1"/>
  <c r="P2117" i="1"/>
  <c r="M2117" i="1" s="1"/>
  <c r="M2097" i="1"/>
  <c r="R447" i="1"/>
  <c r="H447" i="1"/>
  <c r="R446" i="1"/>
  <c r="H446" i="1"/>
  <c r="R445" i="1"/>
  <c r="Q445" i="1"/>
  <c r="Q446" i="1" s="1"/>
  <c r="Q447" i="1" s="1"/>
  <c r="H445" i="1"/>
  <c r="B445" i="1"/>
  <c r="P445" i="1" s="1"/>
  <c r="R443" i="1"/>
  <c r="H443" i="1"/>
  <c r="R442" i="1"/>
  <c r="H442" i="1"/>
  <c r="R441" i="1"/>
  <c r="Q441" i="1"/>
  <c r="Q442" i="1" s="1"/>
  <c r="Q443" i="1" s="1"/>
  <c r="H441" i="1"/>
  <c r="B441" i="1"/>
  <c r="B442" i="1" s="1"/>
  <c r="B443" i="1" s="1"/>
  <c r="P443" i="1" s="1"/>
  <c r="B203" i="1"/>
  <c r="B207" i="1"/>
  <c r="P207" i="1" s="1"/>
  <c r="R209" i="1"/>
  <c r="H209" i="1"/>
  <c r="R208" i="1"/>
  <c r="H208" i="1"/>
  <c r="R207" i="1"/>
  <c r="Q207" i="1"/>
  <c r="Q208" i="1" s="1"/>
  <c r="Q209" i="1" s="1"/>
  <c r="H207" i="1"/>
  <c r="B211" i="1"/>
  <c r="P211" i="1" s="1"/>
  <c r="M211" i="1" s="1"/>
  <c r="H211" i="1"/>
  <c r="Q211" i="1"/>
  <c r="R211" i="1"/>
  <c r="M445" i="1" l="1"/>
  <c r="B2109" i="1"/>
  <c r="P2109" i="1" s="1"/>
  <c r="M2109" i="1" s="1"/>
  <c r="P2108" i="1"/>
  <c r="M2108" i="1" s="1"/>
  <c r="M207" i="1"/>
  <c r="B2100" i="1"/>
  <c r="P2100" i="1" s="1"/>
  <c r="P2099" i="1"/>
  <c r="M443" i="1"/>
  <c r="M2098" i="1"/>
  <c r="B446" i="1"/>
  <c r="P446" i="1" s="1"/>
  <c r="M446" i="1" s="1"/>
  <c r="P441" i="1"/>
  <c r="M441" i="1" s="1"/>
  <c r="P442" i="1"/>
  <c r="M442" i="1" s="1"/>
  <c r="B208" i="1"/>
  <c r="P208" i="1" s="1"/>
  <c r="M208" i="1" s="1"/>
  <c r="R1886" i="1"/>
  <c r="N1886" i="1"/>
  <c r="H1886" i="1"/>
  <c r="R1885" i="1"/>
  <c r="N1885" i="1"/>
  <c r="H1885" i="1"/>
  <c r="R1903" i="1"/>
  <c r="N1903" i="1"/>
  <c r="H1903" i="1"/>
  <c r="R1902" i="1"/>
  <c r="N1902" i="1"/>
  <c r="H1902" i="1"/>
  <c r="R1920" i="1"/>
  <c r="N1920" i="1"/>
  <c r="H1920" i="1"/>
  <c r="R1919" i="1"/>
  <c r="N1919" i="1"/>
  <c r="H1919" i="1"/>
  <c r="R1937" i="1"/>
  <c r="N1937" i="1"/>
  <c r="H1937" i="1"/>
  <c r="R1936" i="1"/>
  <c r="N1936" i="1"/>
  <c r="H1936" i="1"/>
  <c r="R1954" i="1"/>
  <c r="N1954" i="1"/>
  <c r="H1954" i="1"/>
  <c r="R1953" i="1"/>
  <c r="N1953" i="1"/>
  <c r="H1953" i="1"/>
  <c r="R1971" i="1"/>
  <c r="N1971" i="1"/>
  <c r="H1971" i="1"/>
  <c r="R1970" i="1"/>
  <c r="N1970" i="1"/>
  <c r="H1970" i="1"/>
  <c r="R1988" i="1"/>
  <c r="N1988" i="1"/>
  <c r="H1988" i="1"/>
  <c r="R1987" i="1"/>
  <c r="N1987" i="1"/>
  <c r="H1987" i="1"/>
  <c r="R2005" i="1"/>
  <c r="N2005" i="1"/>
  <c r="H2005" i="1"/>
  <c r="R2004" i="1"/>
  <c r="N2004" i="1"/>
  <c r="H2004" i="1"/>
  <c r="R2022" i="1"/>
  <c r="N2022" i="1"/>
  <c r="H2022" i="1"/>
  <c r="R2021" i="1"/>
  <c r="N2021" i="1"/>
  <c r="H2021" i="1"/>
  <c r="R2039" i="1"/>
  <c r="N2039" i="1"/>
  <c r="H2039" i="1"/>
  <c r="R2038" i="1"/>
  <c r="N2038" i="1"/>
  <c r="H2038" i="1"/>
  <c r="R2056" i="1"/>
  <c r="N2056" i="1"/>
  <c r="H2056" i="1"/>
  <c r="R2055" i="1"/>
  <c r="N2055" i="1"/>
  <c r="H2055" i="1"/>
  <c r="R2073" i="1"/>
  <c r="N2073" i="1"/>
  <c r="H2073" i="1"/>
  <c r="R2072" i="1"/>
  <c r="N2072" i="1"/>
  <c r="H2072" i="1"/>
  <c r="R2090" i="1"/>
  <c r="N2090" i="1"/>
  <c r="H2090" i="1"/>
  <c r="R2089" i="1"/>
  <c r="N2089" i="1"/>
  <c r="H2089" i="1"/>
  <c r="M2099" i="1" l="1"/>
  <c r="B447" i="1"/>
  <c r="P447" i="1" s="1"/>
  <c r="M447" i="1" s="1"/>
  <c r="B209" i="1"/>
  <c r="P209" i="1" s="1"/>
  <c r="M209" i="1" s="1"/>
  <c r="R2088" i="1"/>
  <c r="N2088" i="1"/>
  <c r="H2088" i="1"/>
  <c r="R2087" i="1"/>
  <c r="N2087" i="1"/>
  <c r="H2087" i="1"/>
  <c r="R2086" i="1"/>
  <c r="N2086" i="1"/>
  <c r="H2086" i="1"/>
  <c r="R2085" i="1"/>
  <c r="N2085" i="1"/>
  <c r="H2085" i="1"/>
  <c r="R2084" i="1"/>
  <c r="N2084" i="1"/>
  <c r="H2084" i="1"/>
  <c r="R2083" i="1"/>
  <c r="N2083" i="1"/>
  <c r="H2083" i="1"/>
  <c r="R2082" i="1"/>
  <c r="N2082" i="1"/>
  <c r="H2082" i="1"/>
  <c r="R2081" i="1"/>
  <c r="N2081" i="1"/>
  <c r="H2081" i="1"/>
  <c r="R2080" i="1"/>
  <c r="N2080" i="1"/>
  <c r="H2080" i="1"/>
  <c r="R2079" i="1"/>
  <c r="N2079" i="1"/>
  <c r="H2079" i="1"/>
  <c r="R2078" i="1"/>
  <c r="N2078" i="1"/>
  <c r="H2078" i="1"/>
  <c r="R2077" i="1"/>
  <c r="N2077" i="1"/>
  <c r="H2077" i="1"/>
  <c r="R2076" i="1"/>
  <c r="Q2076" i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N2076" i="1"/>
  <c r="H2076" i="1"/>
  <c r="B2076" i="1"/>
  <c r="B2077" i="1" s="1"/>
  <c r="B2078" i="1" s="1"/>
  <c r="M2100" i="1" l="1"/>
  <c r="P2076" i="1"/>
  <c r="M2076" i="1" s="1"/>
  <c r="P2078" i="1"/>
  <c r="M2078" i="1" s="1"/>
  <c r="B2079" i="1"/>
  <c r="P2077" i="1"/>
  <c r="M2077" i="1" s="1"/>
  <c r="R1816" i="1"/>
  <c r="H1816" i="1"/>
  <c r="R1815" i="1"/>
  <c r="H1815" i="1"/>
  <c r="R1808" i="1"/>
  <c r="H1808" i="1"/>
  <c r="R1807" i="1"/>
  <c r="H1807" i="1"/>
  <c r="R1800" i="1"/>
  <c r="H1800" i="1"/>
  <c r="R1799" i="1"/>
  <c r="H1799" i="1"/>
  <c r="R1194" i="1"/>
  <c r="H1194" i="1"/>
  <c r="R1193" i="1"/>
  <c r="H1193" i="1"/>
  <c r="R539" i="1"/>
  <c r="H539" i="1"/>
  <c r="R538" i="1"/>
  <c r="H538" i="1"/>
  <c r="R427" i="1"/>
  <c r="H427" i="1"/>
  <c r="R426" i="1"/>
  <c r="H426" i="1"/>
  <c r="R419" i="1"/>
  <c r="H419" i="1"/>
  <c r="R418" i="1"/>
  <c r="H418" i="1"/>
  <c r="R411" i="1"/>
  <c r="H411" i="1"/>
  <c r="R410" i="1"/>
  <c r="H410" i="1"/>
  <c r="R201" i="1"/>
  <c r="H201" i="1"/>
  <c r="R200" i="1"/>
  <c r="H200" i="1"/>
  <c r="R193" i="1"/>
  <c r="H193" i="1"/>
  <c r="R192" i="1"/>
  <c r="H192" i="1"/>
  <c r="R175" i="1"/>
  <c r="H175" i="1"/>
  <c r="R174" i="1"/>
  <c r="H174" i="1"/>
  <c r="R191" i="1"/>
  <c r="H191" i="1"/>
  <c r="R190" i="1"/>
  <c r="H190" i="1"/>
  <c r="R183" i="1"/>
  <c r="H183" i="1"/>
  <c r="R182" i="1"/>
  <c r="H182" i="1"/>
  <c r="R1820" i="1"/>
  <c r="H1820" i="1"/>
  <c r="R1819" i="1"/>
  <c r="H1819" i="1"/>
  <c r="R439" i="1"/>
  <c r="H439" i="1"/>
  <c r="R438" i="1"/>
  <c r="Q438" i="1"/>
  <c r="Q439" i="1" s="1"/>
  <c r="H438" i="1"/>
  <c r="B438" i="1"/>
  <c r="B439" i="1" s="1"/>
  <c r="P439" i="1" s="1"/>
  <c r="M439" i="1" s="1"/>
  <c r="R435" i="1"/>
  <c r="H435" i="1"/>
  <c r="R434" i="1"/>
  <c r="Q434" i="1"/>
  <c r="Q435" i="1" s="1"/>
  <c r="H434" i="1"/>
  <c r="B434" i="1"/>
  <c r="B435" i="1" s="1"/>
  <c r="P435" i="1" s="1"/>
  <c r="R431" i="1"/>
  <c r="H431" i="1"/>
  <c r="R430" i="1"/>
  <c r="Q430" i="1"/>
  <c r="Q431" i="1" s="1"/>
  <c r="H430" i="1"/>
  <c r="B430" i="1"/>
  <c r="B431" i="1" s="1"/>
  <c r="P431" i="1" s="1"/>
  <c r="M431" i="1" s="1"/>
  <c r="R205" i="1"/>
  <c r="H205" i="1"/>
  <c r="R204" i="1"/>
  <c r="H204" i="1"/>
  <c r="B204" i="1"/>
  <c r="B205" i="1" s="1"/>
  <c r="P205" i="1" s="1"/>
  <c r="M205" i="1" s="1"/>
  <c r="R132" i="1"/>
  <c r="H132" i="1"/>
  <c r="R131" i="1"/>
  <c r="H131" i="1"/>
  <c r="B131" i="1"/>
  <c r="B132" i="1" s="1"/>
  <c r="P132" i="1" s="1"/>
  <c r="R140" i="1"/>
  <c r="H140" i="1"/>
  <c r="R139" i="1"/>
  <c r="H139" i="1"/>
  <c r="M435" i="1" l="1"/>
  <c r="B2080" i="1"/>
  <c r="P2079" i="1"/>
  <c r="M2079" i="1" s="1"/>
  <c r="P131" i="1"/>
  <c r="P438" i="1"/>
  <c r="M438" i="1" s="1"/>
  <c r="P434" i="1"/>
  <c r="M434" i="1" s="1"/>
  <c r="P430" i="1"/>
  <c r="M430" i="1" s="1"/>
  <c r="P204" i="1"/>
  <c r="M204" i="1" s="1"/>
  <c r="M132" i="1"/>
  <c r="M131" i="1"/>
  <c r="Q251" i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484" i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49" i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98" i="1" l="1"/>
  <c r="Q499" i="1" s="1"/>
  <c r="Q500" i="1" s="1"/>
  <c r="Q501" i="1" s="1"/>
  <c r="Q506" i="1" s="1"/>
  <c r="Q507" i="1" s="1"/>
  <c r="Q508" i="1" s="1"/>
  <c r="Q509" i="1" s="1"/>
  <c r="Q514" i="1" s="1"/>
  <c r="Q515" i="1" s="1"/>
  <c r="Q516" i="1" s="1"/>
  <c r="Q517" i="1" s="1"/>
  <c r="Q502" i="1"/>
  <c r="Q503" i="1" s="1"/>
  <c r="Q504" i="1" s="1"/>
  <c r="Q505" i="1" s="1"/>
  <c r="Q510" i="1" s="1"/>
  <c r="Q511" i="1" s="1"/>
  <c r="Q512" i="1" s="1"/>
  <c r="Q513" i="1" s="1"/>
  <c r="Q463" i="1"/>
  <c r="Q464" i="1" s="1"/>
  <c r="Q465" i="1" s="1"/>
  <c r="Q466" i="1" s="1"/>
  <c r="Q471" i="1" s="1"/>
  <c r="Q472" i="1" s="1"/>
  <c r="Q473" i="1" s="1"/>
  <c r="Q474" i="1" s="1"/>
  <c r="Q479" i="1" s="1"/>
  <c r="Q480" i="1" s="1"/>
  <c r="Q481" i="1" s="1"/>
  <c r="Q482" i="1" s="1"/>
  <c r="Q467" i="1"/>
  <c r="Q468" i="1" s="1"/>
  <c r="Q469" i="1" s="1"/>
  <c r="Q470" i="1" s="1"/>
  <c r="Q475" i="1" s="1"/>
  <c r="Q476" i="1" s="1"/>
  <c r="Q477" i="1" s="1"/>
  <c r="Q478" i="1" s="1"/>
  <c r="Q265" i="1"/>
  <c r="Q266" i="1" s="1"/>
  <c r="Q267" i="1" s="1"/>
  <c r="Q268" i="1" s="1"/>
  <c r="Q273" i="1" s="1"/>
  <c r="Q274" i="1" s="1"/>
  <c r="Q275" i="1" s="1"/>
  <c r="Q276" i="1" s="1"/>
  <c r="Q281" i="1" s="1"/>
  <c r="Q282" i="1" s="1"/>
  <c r="Q283" i="1" s="1"/>
  <c r="Q284" i="1" s="1"/>
  <c r="Q269" i="1"/>
  <c r="Q270" i="1" s="1"/>
  <c r="Q271" i="1" s="1"/>
  <c r="Q272" i="1" s="1"/>
  <c r="Q277" i="1" s="1"/>
  <c r="Q278" i="1" s="1"/>
  <c r="Q279" i="1" s="1"/>
  <c r="Q280" i="1" s="1"/>
  <c r="B2081" i="1"/>
  <c r="P2080" i="1"/>
  <c r="M2080" i="1" s="1"/>
  <c r="B1818" i="1"/>
  <c r="H1818" i="1"/>
  <c r="R1818" i="1"/>
  <c r="Q1818" i="1"/>
  <c r="Q1819" i="1" s="1"/>
  <c r="Q1820" i="1" s="1"/>
  <c r="B847" i="1"/>
  <c r="B848" i="1" s="1"/>
  <c r="B849" i="1" s="1"/>
  <c r="B850" i="1" s="1"/>
  <c r="B851" i="1" s="1"/>
  <c r="B852" i="1" s="1"/>
  <c r="B853" i="1" s="1"/>
  <c r="B854" i="1" s="1"/>
  <c r="B818" i="1"/>
  <c r="B819" i="1" s="1"/>
  <c r="B820" i="1" s="1"/>
  <c r="B821" i="1" s="1"/>
  <c r="B822" i="1" s="1"/>
  <c r="B823" i="1" s="1"/>
  <c r="B824" i="1" s="1"/>
  <c r="B825" i="1" s="1"/>
  <c r="B677" i="1"/>
  <c r="B678" i="1" s="1"/>
  <c r="B679" i="1" s="1"/>
  <c r="B680" i="1" s="1"/>
  <c r="B681" i="1" s="1"/>
  <c r="B682" i="1" s="1"/>
  <c r="B683" i="1" s="1"/>
  <c r="B684" i="1" s="1"/>
  <c r="B648" i="1"/>
  <c r="B649" i="1" s="1"/>
  <c r="B650" i="1" s="1"/>
  <c r="B651" i="1" s="1"/>
  <c r="B652" i="1" s="1"/>
  <c r="B653" i="1" s="1"/>
  <c r="B654" i="1" s="1"/>
  <c r="B655" i="1" s="1"/>
  <c r="B373" i="1"/>
  <c r="P373" i="1" s="1"/>
  <c r="M373" i="1" s="1"/>
  <c r="B344" i="1"/>
  <c r="B345" i="1" s="1"/>
  <c r="B315" i="1"/>
  <c r="B316" i="1" s="1"/>
  <c r="P316" i="1" s="1"/>
  <c r="M316" i="1" s="1"/>
  <c r="B286" i="1"/>
  <c r="B287" i="1" s="1"/>
  <c r="Q568" i="1"/>
  <c r="Q567" i="1"/>
  <c r="Q773" i="1"/>
  <c r="Q774" i="1"/>
  <c r="Q944" i="1"/>
  <c r="Q943" i="1"/>
  <c r="Q1223" i="1"/>
  <c r="Q1222" i="1"/>
  <c r="Q1563" i="1"/>
  <c r="H1563" i="1"/>
  <c r="Q1562" i="1"/>
  <c r="H1562" i="1"/>
  <c r="Q1393" i="1"/>
  <c r="Q1392" i="1"/>
  <c r="H1393" i="1"/>
  <c r="H1392" i="1"/>
  <c r="H1223" i="1"/>
  <c r="H1222" i="1"/>
  <c r="H944" i="1"/>
  <c r="H943" i="1"/>
  <c r="H774" i="1"/>
  <c r="H773" i="1"/>
  <c r="R1548" i="1"/>
  <c r="H1548" i="1"/>
  <c r="R1547" i="1"/>
  <c r="H1547" i="1"/>
  <c r="R1546" i="1"/>
  <c r="H1546" i="1"/>
  <c r="H1545" i="1"/>
  <c r="R1544" i="1"/>
  <c r="H1544" i="1"/>
  <c r="R1543" i="1"/>
  <c r="H1543" i="1"/>
  <c r="R1542" i="1"/>
  <c r="H1542" i="1"/>
  <c r="R1541" i="1"/>
  <c r="H1541" i="1"/>
  <c r="R1540" i="1"/>
  <c r="H1540" i="1"/>
  <c r="R1539" i="1"/>
  <c r="H1539" i="1"/>
  <c r="R1538" i="1"/>
  <c r="H1538" i="1"/>
  <c r="R1537" i="1"/>
  <c r="H1537" i="1"/>
  <c r="R1536" i="1"/>
  <c r="Q1536" i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H1536" i="1"/>
  <c r="B1536" i="1"/>
  <c r="P1536" i="1" s="1"/>
  <c r="R1378" i="1"/>
  <c r="H1378" i="1"/>
  <c r="R1377" i="1"/>
  <c r="H1377" i="1"/>
  <c r="R1376" i="1"/>
  <c r="H1376" i="1"/>
  <c r="H1375" i="1"/>
  <c r="R1374" i="1"/>
  <c r="H1374" i="1"/>
  <c r="R1373" i="1"/>
  <c r="H1373" i="1"/>
  <c r="R1372" i="1"/>
  <c r="H1372" i="1"/>
  <c r="R1371" i="1"/>
  <c r="H1371" i="1"/>
  <c r="R1370" i="1"/>
  <c r="H1370" i="1"/>
  <c r="R1369" i="1"/>
  <c r="H1369" i="1"/>
  <c r="R1368" i="1"/>
  <c r="H1368" i="1"/>
  <c r="R1367" i="1"/>
  <c r="H1367" i="1"/>
  <c r="R1366" i="1"/>
  <c r="Q1366" i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H1366" i="1"/>
  <c r="B1366" i="1"/>
  <c r="P1366" i="1" s="1"/>
  <c r="R1208" i="1"/>
  <c r="H1208" i="1"/>
  <c r="R1207" i="1"/>
  <c r="H1207" i="1"/>
  <c r="R1206" i="1"/>
  <c r="H1206" i="1"/>
  <c r="H1205" i="1"/>
  <c r="R1204" i="1"/>
  <c r="H1204" i="1"/>
  <c r="R1203" i="1"/>
  <c r="H1203" i="1"/>
  <c r="R1202" i="1"/>
  <c r="H1202" i="1"/>
  <c r="R1201" i="1"/>
  <c r="H1201" i="1"/>
  <c r="R1200" i="1"/>
  <c r="H1200" i="1"/>
  <c r="R1199" i="1"/>
  <c r="H1199" i="1"/>
  <c r="R1198" i="1"/>
  <c r="H1198" i="1"/>
  <c r="R1197" i="1"/>
  <c r="H1197" i="1"/>
  <c r="R1196" i="1"/>
  <c r="Q1196" i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H1196" i="1"/>
  <c r="B1196" i="1"/>
  <c r="P1196" i="1" s="1"/>
  <c r="R929" i="1"/>
  <c r="H929" i="1"/>
  <c r="R928" i="1"/>
  <c r="H928" i="1"/>
  <c r="R927" i="1"/>
  <c r="H927" i="1"/>
  <c r="H926" i="1"/>
  <c r="R925" i="1"/>
  <c r="H925" i="1"/>
  <c r="R924" i="1"/>
  <c r="H924" i="1"/>
  <c r="R923" i="1"/>
  <c r="H923" i="1"/>
  <c r="R922" i="1"/>
  <c r="H922" i="1"/>
  <c r="R921" i="1"/>
  <c r="H921" i="1"/>
  <c r="R920" i="1"/>
  <c r="H920" i="1"/>
  <c r="R919" i="1"/>
  <c r="H919" i="1"/>
  <c r="R918" i="1"/>
  <c r="H918" i="1"/>
  <c r="R917" i="1"/>
  <c r="Q917" i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H917" i="1"/>
  <c r="B917" i="1"/>
  <c r="P917" i="1" s="1"/>
  <c r="R759" i="1"/>
  <c r="H759" i="1"/>
  <c r="R758" i="1"/>
  <c r="H758" i="1"/>
  <c r="R757" i="1"/>
  <c r="H757" i="1"/>
  <c r="H756" i="1"/>
  <c r="R755" i="1"/>
  <c r="H755" i="1"/>
  <c r="R754" i="1"/>
  <c r="H754" i="1"/>
  <c r="R753" i="1"/>
  <c r="H753" i="1"/>
  <c r="R752" i="1"/>
  <c r="H752" i="1"/>
  <c r="R751" i="1"/>
  <c r="H751" i="1"/>
  <c r="R750" i="1"/>
  <c r="H750" i="1"/>
  <c r="R749" i="1"/>
  <c r="H749" i="1"/>
  <c r="R748" i="1"/>
  <c r="H748" i="1"/>
  <c r="R747" i="1"/>
  <c r="Q747" i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H747" i="1"/>
  <c r="B747" i="1"/>
  <c r="P747" i="1" s="1"/>
  <c r="R520" i="1"/>
  <c r="R521" i="1"/>
  <c r="R522" i="1"/>
  <c r="R523" i="1"/>
  <c r="R524" i="1"/>
  <c r="R525" i="1"/>
  <c r="R526" i="1"/>
  <c r="R528" i="1"/>
  <c r="R529" i="1"/>
  <c r="R530" i="1"/>
  <c r="R531" i="1"/>
  <c r="R519" i="1"/>
  <c r="Q519" i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1174" i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B1174" i="1"/>
  <c r="P1174" i="1" s="1"/>
  <c r="M1174" i="1" s="1"/>
  <c r="H568" i="1"/>
  <c r="H567" i="1"/>
  <c r="P568" i="1"/>
  <c r="P567" i="1"/>
  <c r="B533" i="1"/>
  <c r="B534" i="1" s="1"/>
  <c r="B535" i="1" s="1"/>
  <c r="B536" i="1" s="1"/>
  <c r="B537" i="1" s="1"/>
  <c r="B538" i="1" s="1"/>
  <c r="B541" i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66" i="1"/>
  <c r="B570" i="1"/>
  <c r="B571" i="1" s="1"/>
  <c r="B572" i="1" s="1"/>
  <c r="B573" i="1" s="1"/>
  <c r="B574" i="1" s="1"/>
  <c r="B575" i="1" s="1"/>
  <c r="B576" i="1" s="1"/>
  <c r="B577" i="1" s="1"/>
  <c r="B578" i="1" s="1"/>
  <c r="B603" i="1"/>
  <c r="B604" i="1" s="1"/>
  <c r="B605" i="1" s="1"/>
  <c r="B606" i="1" s="1"/>
  <c r="B607" i="1" s="1"/>
  <c r="B609" i="1"/>
  <c r="B610" i="1" s="1"/>
  <c r="B611" i="1" s="1"/>
  <c r="B612" i="1" s="1"/>
  <c r="B613" i="1" s="1"/>
  <c r="B614" i="1" s="1"/>
  <c r="B615" i="1" s="1"/>
  <c r="B616" i="1" s="1"/>
  <c r="B617" i="1" s="1"/>
  <c r="B642" i="1"/>
  <c r="B643" i="1" s="1"/>
  <c r="B644" i="1" s="1"/>
  <c r="B645" i="1" s="1"/>
  <c r="B646" i="1" s="1"/>
  <c r="B707" i="1"/>
  <c r="B708" i="1" s="1"/>
  <c r="B709" i="1" s="1"/>
  <c r="B710" i="1" s="1"/>
  <c r="B711" i="1" s="1"/>
  <c r="B712" i="1" s="1"/>
  <c r="B713" i="1" s="1"/>
  <c r="B714" i="1" s="1"/>
  <c r="B715" i="1" s="1"/>
  <c r="B717" i="1"/>
  <c r="B718" i="1" s="1"/>
  <c r="B719" i="1" s="1"/>
  <c r="B720" i="1" s="1"/>
  <c r="B721" i="1" s="1"/>
  <c r="B722" i="1" s="1"/>
  <c r="B723" i="1" s="1"/>
  <c r="B724" i="1" s="1"/>
  <c r="B725" i="1" s="1"/>
  <c r="B727" i="1"/>
  <c r="B728" i="1" s="1"/>
  <c r="B729" i="1" s="1"/>
  <c r="B730" i="1" s="1"/>
  <c r="B731" i="1" s="1"/>
  <c r="B732" i="1" s="1"/>
  <c r="B733" i="1" s="1"/>
  <c r="B734" i="1" s="1"/>
  <c r="B735" i="1" s="1"/>
  <c r="B737" i="1"/>
  <c r="B738" i="1" s="1"/>
  <c r="B739" i="1" s="1"/>
  <c r="B740" i="1" s="1"/>
  <c r="B741" i="1" s="1"/>
  <c r="B742" i="1" s="1"/>
  <c r="B743" i="1" s="1"/>
  <c r="B744" i="1" s="1"/>
  <c r="B745" i="1" s="1"/>
  <c r="B772" i="1"/>
  <c r="B775" i="1"/>
  <c r="B776" i="1"/>
  <c r="B777" i="1" s="1"/>
  <c r="B778" i="1" s="1"/>
  <c r="B779" i="1" s="1"/>
  <c r="B780" i="1" s="1"/>
  <c r="B781" i="1" s="1"/>
  <c r="B782" i="1" s="1"/>
  <c r="B783" i="1" s="1"/>
  <c r="B784" i="1" s="1"/>
  <c r="B791" i="1"/>
  <c r="B792" i="1" s="1"/>
  <c r="B793" i="1" s="1"/>
  <c r="B794" i="1" s="1"/>
  <c r="B795" i="1" s="1"/>
  <c r="B797" i="1"/>
  <c r="B798" i="1" s="1"/>
  <c r="B799" i="1" s="1"/>
  <c r="B800" i="1" s="1"/>
  <c r="B801" i="1" s="1"/>
  <c r="B802" i="1" s="1"/>
  <c r="B803" i="1" s="1"/>
  <c r="B804" i="1" s="1"/>
  <c r="B805" i="1" s="1"/>
  <c r="B812" i="1"/>
  <c r="B813" i="1" s="1"/>
  <c r="B814" i="1" s="1"/>
  <c r="B815" i="1" s="1"/>
  <c r="B816" i="1" s="1"/>
  <c r="B877" i="1"/>
  <c r="B878" i="1" s="1"/>
  <c r="B879" i="1" s="1"/>
  <c r="B880" i="1" s="1"/>
  <c r="B881" i="1" s="1"/>
  <c r="B882" i="1" s="1"/>
  <c r="B883" i="1" s="1"/>
  <c r="B884" i="1" s="1"/>
  <c r="B885" i="1" s="1"/>
  <c r="B887" i="1"/>
  <c r="B888" i="1" s="1"/>
  <c r="B889" i="1" s="1"/>
  <c r="B890" i="1" s="1"/>
  <c r="B891" i="1" s="1"/>
  <c r="B892" i="1" s="1"/>
  <c r="B893" i="1" s="1"/>
  <c r="B894" i="1" s="1"/>
  <c r="B895" i="1" s="1"/>
  <c r="B897" i="1"/>
  <c r="B898" i="1" s="1"/>
  <c r="B899" i="1" s="1"/>
  <c r="B900" i="1" s="1"/>
  <c r="B901" i="1" s="1"/>
  <c r="B902" i="1" s="1"/>
  <c r="B903" i="1" s="1"/>
  <c r="B904" i="1" s="1"/>
  <c r="B905" i="1" s="1"/>
  <c r="B907" i="1"/>
  <c r="B908" i="1" s="1"/>
  <c r="B909" i="1" s="1"/>
  <c r="B910" i="1" s="1"/>
  <c r="B911" i="1" s="1"/>
  <c r="B912" i="1" s="1"/>
  <c r="B913" i="1" s="1"/>
  <c r="B914" i="1" s="1"/>
  <c r="B915" i="1" s="1"/>
  <c r="B942" i="1"/>
  <c r="B946" i="1"/>
  <c r="B947" i="1" s="1"/>
  <c r="B948" i="1" s="1"/>
  <c r="B949" i="1" s="1"/>
  <c r="B950" i="1" s="1"/>
  <c r="B951" i="1" s="1"/>
  <c r="B952" i="1" s="1"/>
  <c r="B953" i="1" s="1"/>
  <c r="B954" i="1" s="1"/>
  <c r="B961" i="1"/>
  <c r="B962" i="1" s="1"/>
  <c r="B963" i="1" s="1"/>
  <c r="B964" i="1" s="1"/>
  <c r="B965" i="1" s="1"/>
  <c r="B967" i="1"/>
  <c r="B968" i="1" s="1"/>
  <c r="B969" i="1" s="1"/>
  <c r="B970" i="1" s="1"/>
  <c r="B971" i="1" s="1"/>
  <c r="B972" i="1" s="1"/>
  <c r="B973" i="1" s="1"/>
  <c r="B974" i="1" s="1"/>
  <c r="B975" i="1" s="1"/>
  <c r="B982" i="1"/>
  <c r="B983" i="1" s="1"/>
  <c r="B984" i="1" s="1"/>
  <c r="B985" i="1" s="1"/>
  <c r="B986" i="1" s="1"/>
  <c r="B988" i="1"/>
  <c r="B989" i="1" s="1"/>
  <c r="B990" i="1" s="1"/>
  <c r="B991" i="1" s="1"/>
  <c r="B992" i="1" s="1"/>
  <c r="B993" i="1" s="1"/>
  <c r="B994" i="1" s="1"/>
  <c r="B995" i="1" s="1"/>
  <c r="B1017" i="1"/>
  <c r="B1018" i="1" s="1"/>
  <c r="B1019" i="1" s="1"/>
  <c r="B1020" i="1" s="1"/>
  <c r="B1021" i="1" s="1"/>
  <c r="B1022" i="1" s="1"/>
  <c r="B1023" i="1" s="1"/>
  <c r="B1024" i="1" s="1"/>
  <c r="B1047" i="1"/>
  <c r="B1048" i="1" s="1"/>
  <c r="B1049" i="1" s="1"/>
  <c r="B1050" i="1" s="1"/>
  <c r="B1051" i="1" s="1"/>
  <c r="B1052" i="1" s="1"/>
  <c r="B1053" i="1" s="1"/>
  <c r="B1054" i="1" s="1"/>
  <c r="B1055" i="1" s="1"/>
  <c r="B1057" i="1"/>
  <c r="B1058" i="1" s="1"/>
  <c r="B1059" i="1" s="1"/>
  <c r="B1060" i="1" s="1"/>
  <c r="B1061" i="1" s="1"/>
  <c r="B1062" i="1" s="1"/>
  <c r="B1063" i="1" s="1"/>
  <c r="B1064" i="1" s="1"/>
  <c r="B1065" i="1" s="1"/>
  <c r="B1067" i="1"/>
  <c r="B1068" i="1" s="1"/>
  <c r="B1069" i="1" s="1"/>
  <c r="B1070" i="1" s="1"/>
  <c r="B1071" i="1" s="1"/>
  <c r="B1072" i="1" s="1"/>
  <c r="B1073" i="1" s="1"/>
  <c r="B1074" i="1" s="1"/>
  <c r="B1075" i="1" s="1"/>
  <c r="B1077" i="1"/>
  <c r="B1078" i="1" s="1"/>
  <c r="B1079" i="1" s="1"/>
  <c r="B1080" i="1" s="1"/>
  <c r="B1081" i="1" s="1"/>
  <c r="B1082" i="1" s="1"/>
  <c r="B1083" i="1" s="1"/>
  <c r="B1084" i="1" s="1"/>
  <c r="B1085" i="1" s="1"/>
  <c r="B1087" i="1"/>
  <c r="B1088" i="1" s="1"/>
  <c r="B1089" i="1" s="1"/>
  <c r="B1090" i="1" s="1"/>
  <c r="B1091" i="1" s="1"/>
  <c r="B1092" i="1" s="1"/>
  <c r="B1093" i="1" s="1"/>
  <c r="B1094" i="1" s="1"/>
  <c r="B1116" i="1"/>
  <c r="B1117" i="1" s="1"/>
  <c r="B1118" i="1" s="1"/>
  <c r="B1119" i="1" s="1"/>
  <c r="B1120" i="1" s="1"/>
  <c r="B1121" i="1" s="1"/>
  <c r="B1122" i="1" s="1"/>
  <c r="B1123" i="1" s="1"/>
  <c r="B1145" i="1"/>
  <c r="B1146" i="1" s="1"/>
  <c r="B1147" i="1" s="1"/>
  <c r="B1148" i="1" s="1"/>
  <c r="B1149" i="1" s="1"/>
  <c r="B1150" i="1" s="1"/>
  <c r="B1151" i="1" s="1"/>
  <c r="B1152" i="1" s="1"/>
  <c r="B1188" i="1"/>
  <c r="B1189" i="1" s="1"/>
  <c r="B1190" i="1" s="1"/>
  <c r="B1191" i="1" s="1"/>
  <c r="B1192" i="1" s="1"/>
  <c r="B1193" i="1" s="1"/>
  <c r="B1221" i="1"/>
  <c r="B1225" i="1"/>
  <c r="B1226" i="1" s="1"/>
  <c r="B1227" i="1" s="1"/>
  <c r="B1228" i="1" s="1"/>
  <c r="B1229" i="1" s="1"/>
  <c r="B1230" i="1" s="1"/>
  <c r="B1231" i="1" s="1"/>
  <c r="B1232" i="1" s="1"/>
  <c r="B1233" i="1" s="1"/>
  <c r="B1240" i="1"/>
  <c r="B1241" i="1" s="1"/>
  <c r="B1242" i="1" s="1"/>
  <c r="B1243" i="1" s="1"/>
  <c r="B1244" i="1" s="1"/>
  <c r="B1246" i="1"/>
  <c r="B1247" i="1" s="1"/>
  <c r="B1248" i="1" s="1"/>
  <c r="B1249" i="1" s="1"/>
  <c r="B1250" i="1" s="1"/>
  <c r="B1251" i="1" s="1"/>
  <c r="B1252" i="1" s="1"/>
  <c r="B1253" i="1" s="1"/>
  <c r="B1254" i="1" s="1"/>
  <c r="B1261" i="1"/>
  <c r="B1262" i="1" s="1"/>
  <c r="B1263" i="1" s="1"/>
  <c r="B1264" i="1" s="1"/>
  <c r="B1265" i="1" s="1"/>
  <c r="B1267" i="1"/>
  <c r="B1268" i="1" s="1"/>
  <c r="B1269" i="1" s="1"/>
  <c r="B1270" i="1" s="1"/>
  <c r="B1271" i="1" s="1"/>
  <c r="B1272" i="1" s="1"/>
  <c r="B1273" i="1" s="1"/>
  <c r="B1274" i="1" s="1"/>
  <c r="B1296" i="1"/>
  <c r="B1297" i="1" s="1"/>
  <c r="B1298" i="1" s="1"/>
  <c r="B1299" i="1" s="1"/>
  <c r="B1300" i="1" s="1"/>
  <c r="B1301" i="1" s="1"/>
  <c r="B1302" i="1" s="1"/>
  <c r="B1303" i="1" s="1"/>
  <c r="B1326" i="1"/>
  <c r="B1327" i="1" s="1"/>
  <c r="B1328" i="1" s="1"/>
  <c r="B1329" i="1" s="1"/>
  <c r="B1330" i="1" s="1"/>
  <c r="B1331" i="1" s="1"/>
  <c r="B1332" i="1" s="1"/>
  <c r="B1333" i="1" s="1"/>
  <c r="B1334" i="1" s="1"/>
  <c r="B1336" i="1"/>
  <c r="B1337" i="1" s="1"/>
  <c r="B1338" i="1" s="1"/>
  <c r="B1339" i="1" s="1"/>
  <c r="B1340" i="1" s="1"/>
  <c r="B1341" i="1" s="1"/>
  <c r="B1342" i="1" s="1"/>
  <c r="B1343" i="1" s="1"/>
  <c r="B1344" i="1" s="1"/>
  <c r="B1346" i="1"/>
  <c r="B1347" i="1" s="1"/>
  <c r="B1348" i="1" s="1"/>
  <c r="B1349" i="1" s="1"/>
  <c r="B1350" i="1" s="1"/>
  <c r="B1351" i="1" s="1"/>
  <c r="B1352" i="1" s="1"/>
  <c r="B1353" i="1" s="1"/>
  <c r="B1354" i="1" s="1"/>
  <c r="B1356" i="1"/>
  <c r="B1357" i="1" s="1"/>
  <c r="B1358" i="1" s="1"/>
  <c r="B1359" i="1" s="1"/>
  <c r="B1360" i="1" s="1"/>
  <c r="B1361" i="1" s="1"/>
  <c r="B1362" i="1" s="1"/>
  <c r="B1363" i="1" s="1"/>
  <c r="B1364" i="1" s="1"/>
  <c r="B1391" i="1"/>
  <c r="B1395" i="1"/>
  <c r="B1396" i="1" s="1"/>
  <c r="B1397" i="1" s="1"/>
  <c r="B1398" i="1" s="1"/>
  <c r="B1399" i="1" s="1"/>
  <c r="B1400" i="1" s="1"/>
  <c r="B1401" i="1" s="1"/>
  <c r="B1402" i="1" s="1"/>
  <c r="B1403" i="1" s="1"/>
  <c r="B1410" i="1"/>
  <c r="B1411" i="1" s="1"/>
  <c r="B1412" i="1" s="1"/>
  <c r="B1413" i="1" s="1"/>
  <c r="B1414" i="1" s="1"/>
  <c r="B1416" i="1"/>
  <c r="B1417" i="1" s="1"/>
  <c r="B1418" i="1" s="1"/>
  <c r="B1419" i="1" s="1"/>
  <c r="B1420" i="1" s="1"/>
  <c r="B1421" i="1" s="1"/>
  <c r="B1422" i="1" s="1"/>
  <c r="B1423" i="1" s="1"/>
  <c r="B1424" i="1" s="1"/>
  <c r="B1431" i="1"/>
  <c r="B1432" i="1" s="1"/>
  <c r="B1433" i="1" s="1"/>
  <c r="B1434" i="1" s="1"/>
  <c r="B1435" i="1" s="1"/>
  <c r="B1437" i="1"/>
  <c r="B1438" i="1" s="1"/>
  <c r="B1439" i="1" s="1"/>
  <c r="B1440" i="1" s="1"/>
  <c r="B1441" i="1" s="1"/>
  <c r="B1442" i="1" s="1"/>
  <c r="B1443" i="1" s="1"/>
  <c r="B1444" i="1" s="1"/>
  <c r="B1466" i="1"/>
  <c r="B1467" i="1" s="1"/>
  <c r="B1468" i="1" s="1"/>
  <c r="B1469" i="1" s="1"/>
  <c r="B1470" i="1" s="1"/>
  <c r="B1471" i="1" s="1"/>
  <c r="B1472" i="1" s="1"/>
  <c r="B1473" i="1" s="1"/>
  <c r="B1496" i="1"/>
  <c r="B1497" i="1" s="1"/>
  <c r="B1498" i="1" s="1"/>
  <c r="B1499" i="1" s="1"/>
  <c r="B1500" i="1" s="1"/>
  <c r="B1501" i="1" s="1"/>
  <c r="B1502" i="1" s="1"/>
  <c r="B1503" i="1" s="1"/>
  <c r="B1504" i="1" s="1"/>
  <c r="B1506" i="1"/>
  <c r="B1507" i="1" s="1"/>
  <c r="B1508" i="1" s="1"/>
  <c r="B1509" i="1" s="1"/>
  <c r="B1510" i="1" s="1"/>
  <c r="B1511" i="1" s="1"/>
  <c r="B1512" i="1" s="1"/>
  <c r="B1513" i="1" s="1"/>
  <c r="B1514" i="1" s="1"/>
  <c r="B1516" i="1"/>
  <c r="B1517" i="1" s="1"/>
  <c r="B1518" i="1" s="1"/>
  <c r="B1519" i="1" s="1"/>
  <c r="B1520" i="1" s="1"/>
  <c r="B1521" i="1" s="1"/>
  <c r="B1522" i="1" s="1"/>
  <c r="B1523" i="1" s="1"/>
  <c r="B1524" i="1" s="1"/>
  <c r="B1526" i="1"/>
  <c r="B1527" i="1" s="1"/>
  <c r="B1528" i="1" s="1"/>
  <c r="B1529" i="1" s="1"/>
  <c r="B1530" i="1" s="1"/>
  <c r="B1531" i="1" s="1"/>
  <c r="B1532" i="1" s="1"/>
  <c r="B1533" i="1" s="1"/>
  <c r="B1534" i="1" s="1"/>
  <c r="B1561" i="1"/>
  <c r="B1565" i="1"/>
  <c r="B1566" i="1" s="1"/>
  <c r="B1567" i="1" s="1"/>
  <c r="B1568" i="1" s="1"/>
  <c r="B1569" i="1" s="1"/>
  <c r="B1570" i="1" s="1"/>
  <c r="B1571" i="1" s="1"/>
  <c r="B1572" i="1" s="1"/>
  <c r="B1573" i="1" s="1"/>
  <c r="B1580" i="1"/>
  <c r="B1581" i="1" s="1"/>
  <c r="B1582" i="1" s="1"/>
  <c r="B1583" i="1" s="1"/>
  <c r="B1584" i="1" s="1"/>
  <c r="B1586" i="1"/>
  <c r="B1587" i="1" s="1"/>
  <c r="B1588" i="1" s="1"/>
  <c r="B1589" i="1" s="1"/>
  <c r="B1590" i="1" s="1"/>
  <c r="B1591" i="1" s="1"/>
  <c r="B1592" i="1" s="1"/>
  <c r="B1593" i="1" s="1"/>
  <c r="B1594" i="1" s="1"/>
  <c r="B1601" i="1"/>
  <c r="B1602" i="1" s="1"/>
  <c r="B1603" i="1" s="1"/>
  <c r="B1604" i="1" s="1"/>
  <c r="B1605" i="1" s="1"/>
  <c r="B1607" i="1"/>
  <c r="B1608" i="1" s="1"/>
  <c r="B1609" i="1" s="1"/>
  <c r="B1610" i="1" s="1"/>
  <c r="B1611" i="1" s="1"/>
  <c r="B1612" i="1" s="1"/>
  <c r="B1613" i="1" s="1"/>
  <c r="B1614" i="1" s="1"/>
  <c r="B1636" i="1"/>
  <c r="B1637" i="1" s="1"/>
  <c r="B1638" i="1" s="1"/>
  <c r="B1639" i="1" s="1"/>
  <c r="B1640" i="1" s="1"/>
  <c r="B1641" i="1" s="1"/>
  <c r="B1642" i="1" s="1"/>
  <c r="B1643" i="1" s="1"/>
  <c r="B1666" i="1"/>
  <c r="B1667" i="1" s="1"/>
  <c r="B1668" i="1" s="1"/>
  <c r="B1669" i="1" s="1"/>
  <c r="B1670" i="1" s="1"/>
  <c r="B1671" i="1" s="1"/>
  <c r="B1672" i="1" s="1"/>
  <c r="B1673" i="1" s="1"/>
  <c r="B1674" i="1" s="1"/>
  <c r="B1676" i="1"/>
  <c r="B1677" i="1" s="1"/>
  <c r="B1678" i="1" s="1"/>
  <c r="B1679" i="1" s="1"/>
  <c r="B1680" i="1" s="1"/>
  <c r="B1681" i="1" s="1"/>
  <c r="B1682" i="1" s="1"/>
  <c r="B1683" i="1" s="1"/>
  <c r="B1684" i="1" s="1"/>
  <c r="B1696" i="1"/>
  <c r="B1697" i="1" s="1"/>
  <c r="B1698" i="1" s="1"/>
  <c r="B1699" i="1" s="1"/>
  <c r="B1700" i="1" s="1"/>
  <c r="B1701" i="1" s="1"/>
  <c r="B1702" i="1" s="1"/>
  <c r="B1703" i="1" s="1"/>
  <c r="B1704" i="1" s="1"/>
  <c r="B1706" i="1"/>
  <c r="B1707" i="1" s="1"/>
  <c r="B1708" i="1" s="1"/>
  <c r="B1709" i="1" s="1"/>
  <c r="B1710" i="1" s="1"/>
  <c r="B1711" i="1" s="1"/>
  <c r="B1712" i="1" s="1"/>
  <c r="B1713" i="1" s="1"/>
  <c r="B1735" i="1"/>
  <c r="B1736" i="1" s="1"/>
  <c r="B1737" i="1" s="1"/>
  <c r="B1738" i="1" s="1"/>
  <c r="B1739" i="1" s="1"/>
  <c r="B1740" i="1" s="1"/>
  <c r="B1741" i="1" s="1"/>
  <c r="B1742" i="1" s="1"/>
  <c r="B1764" i="1"/>
  <c r="B1765" i="1" s="1"/>
  <c r="B1766" i="1" s="1"/>
  <c r="B1767" i="1" s="1"/>
  <c r="B1768" i="1" s="1"/>
  <c r="B1769" i="1" s="1"/>
  <c r="B1770" i="1" s="1"/>
  <c r="B1771" i="1" s="1"/>
  <c r="B1794" i="1"/>
  <c r="B1795" i="1" s="1"/>
  <c r="B1796" i="1" s="1"/>
  <c r="B1797" i="1" s="1"/>
  <c r="B1798" i="1" s="1"/>
  <c r="B1799" i="1" s="1"/>
  <c r="B1802" i="1"/>
  <c r="B1803" i="1" s="1"/>
  <c r="B1804" i="1" s="1"/>
  <c r="B1805" i="1" s="1"/>
  <c r="B1806" i="1" s="1"/>
  <c r="B1807" i="1" s="1"/>
  <c r="B1810" i="1"/>
  <c r="B1811" i="1" s="1"/>
  <c r="B1812" i="1" s="1"/>
  <c r="B1813" i="1" s="1"/>
  <c r="B1814" i="1" s="1"/>
  <c r="B1815" i="1" s="1"/>
  <c r="B1822" i="1"/>
  <c r="B1823" i="1" s="1"/>
  <c r="B1824" i="1" s="1"/>
  <c r="B1825" i="1" s="1"/>
  <c r="B1826" i="1" s="1"/>
  <c r="B1827" i="1" s="1"/>
  <c r="B1828" i="1" s="1"/>
  <c r="B1829" i="1" s="1"/>
  <c r="B1830" i="1" s="1"/>
  <c r="B1838" i="1"/>
  <c r="B1839" i="1" s="1"/>
  <c r="B1840" i="1" s="1"/>
  <c r="B1841" i="1" s="1"/>
  <c r="B1842" i="1" s="1"/>
  <c r="B1844" i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72" i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9" i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6" i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3" i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40" i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7" i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4" i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91" i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8" i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5" i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42" i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9" i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519" i="1"/>
  <c r="P519" i="1" s="1"/>
  <c r="M519" i="1" s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19" i="1"/>
  <c r="P437" i="1"/>
  <c r="M437" i="1" s="1"/>
  <c r="P433" i="1"/>
  <c r="M433" i="1" s="1"/>
  <c r="P429" i="1"/>
  <c r="M429" i="1" s="1"/>
  <c r="H403" i="1"/>
  <c r="H402" i="1"/>
  <c r="P403" i="1"/>
  <c r="M403" i="1" s="1"/>
  <c r="P402" i="1"/>
  <c r="M402" i="1" s="1"/>
  <c r="H1859" i="1"/>
  <c r="H1860" i="1"/>
  <c r="H1861" i="1"/>
  <c r="H1862" i="1"/>
  <c r="H1863" i="1"/>
  <c r="H1864" i="1"/>
  <c r="H1865" i="1"/>
  <c r="H1866" i="1"/>
  <c r="H1867" i="1"/>
  <c r="H1868" i="1"/>
  <c r="H1869" i="1"/>
  <c r="H1858" i="1"/>
  <c r="R1859" i="1"/>
  <c r="R1860" i="1"/>
  <c r="R1861" i="1"/>
  <c r="R1862" i="1"/>
  <c r="R1863" i="1"/>
  <c r="R1864" i="1"/>
  <c r="R1865" i="1"/>
  <c r="R1866" i="1"/>
  <c r="R1867" i="1"/>
  <c r="R1868" i="1"/>
  <c r="R1869" i="1"/>
  <c r="R1858" i="1"/>
  <c r="Q1858" i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55" i="1"/>
  <c r="R1855" i="1"/>
  <c r="H1855" i="1"/>
  <c r="R1771" i="1"/>
  <c r="H1771" i="1"/>
  <c r="R1770" i="1"/>
  <c r="H1770" i="1"/>
  <c r="R1769" i="1"/>
  <c r="H1769" i="1"/>
  <c r="R1768" i="1"/>
  <c r="H1768" i="1"/>
  <c r="R1767" i="1"/>
  <c r="H1767" i="1"/>
  <c r="R1766" i="1"/>
  <c r="H1766" i="1"/>
  <c r="R1765" i="1"/>
  <c r="H1765" i="1"/>
  <c r="R1764" i="1"/>
  <c r="Q1764" i="1"/>
  <c r="Q1765" i="1" s="1"/>
  <c r="Q1766" i="1" s="1"/>
  <c r="Q1767" i="1" s="1"/>
  <c r="Q1768" i="1" s="1"/>
  <c r="Q1769" i="1" s="1"/>
  <c r="Q1770" i="1" s="1"/>
  <c r="Q1771" i="1" s="1"/>
  <c r="H1764" i="1"/>
  <c r="R1742" i="1"/>
  <c r="H1742" i="1"/>
  <c r="R1741" i="1"/>
  <c r="H1741" i="1"/>
  <c r="R1740" i="1"/>
  <c r="H1740" i="1"/>
  <c r="R1739" i="1"/>
  <c r="H1739" i="1"/>
  <c r="R1738" i="1"/>
  <c r="H1738" i="1"/>
  <c r="R1737" i="1"/>
  <c r="H1737" i="1"/>
  <c r="R1736" i="1"/>
  <c r="H1736" i="1"/>
  <c r="R1735" i="1"/>
  <c r="Q1735" i="1"/>
  <c r="Q1736" i="1" s="1"/>
  <c r="Q1737" i="1" s="1"/>
  <c r="Q1738" i="1" s="1"/>
  <c r="Q1739" i="1" s="1"/>
  <c r="Q1740" i="1" s="1"/>
  <c r="Q1741" i="1" s="1"/>
  <c r="Q1742" i="1" s="1"/>
  <c r="H1735" i="1"/>
  <c r="R1713" i="1"/>
  <c r="H1713" i="1"/>
  <c r="R1712" i="1"/>
  <c r="H1712" i="1"/>
  <c r="R1711" i="1"/>
  <c r="H1711" i="1"/>
  <c r="R1710" i="1"/>
  <c r="H1710" i="1"/>
  <c r="R1709" i="1"/>
  <c r="H1709" i="1"/>
  <c r="R1708" i="1"/>
  <c r="H1708" i="1"/>
  <c r="R1707" i="1"/>
  <c r="H1707" i="1"/>
  <c r="R1706" i="1"/>
  <c r="Q1706" i="1"/>
  <c r="Q1707" i="1" s="1"/>
  <c r="Q1708" i="1" s="1"/>
  <c r="Q1709" i="1" s="1"/>
  <c r="Q1710" i="1" s="1"/>
  <c r="Q1711" i="1" s="1"/>
  <c r="Q1712" i="1" s="1"/>
  <c r="Q1713" i="1" s="1"/>
  <c r="H1706" i="1"/>
  <c r="R1643" i="1"/>
  <c r="H1643" i="1"/>
  <c r="R1642" i="1"/>
  <c r="H1642" i="1"/>
  <c r="R1641" i="1"/>
  <c r="H1641" i="1"/>
  <c r="R1640" i="1"/>
  <c r="H1640" i="1"/>
  <c r="R1639" i="1"/>
  <c r="H1639" i="1"/>
  <c r="R1638" i="1"/>
  <c r="H1638" i="1"/>
  <c r="R1637" i="1"/>
  <c r="H1637" i="1"/>
  <c r="R1636" i="1"/>
  <c r="Q1636" i="1"/>
  <c r="Q1637" i="1" s="1"/>
  <c r="Q1638" i="1" s="1"/>
  <c r="Q1639" i="1" s="1"/>
  <c r="Q1640" i="1" s="1"/>
  <c r="Q1641" i="1" s="1"/>
  <c r="Q1642" i="1" s="1"/>
  <c r="Q1643" i="1" s="1"/>
  <c r="H1636" i="1"/>
  <c r="R1614" i="1"/>
  <c r="H1614" i="1"/>
  <c r="R1613" i="1"/>
  <c r="H1613" i="1"/>
  <c r="R1612" i="1"/>
  <c r="H1612" i="1"/>
  <c r="R1611" i="1"/>
  <c r="H1611" i="1"/>
  <c r="R1610" i="1"/>
  <c r="H1610" i="1"/>
  <c r="R1609" i="1"/>
  <c r="H1609" i="1"/>
  <c r="R1608" i="1"/>
  <c r="H1608" i="1"/>
  <c r="R1607" i="1"/>
  <c r="Q1607" i="1"/>
  <c r="Q1608" i="1" s="1"/>
  <c r="Q1609" i="1" s="1"/>
  <c r="Q1610" i="1" s="1"/>
  <c r="Q1611" i="1" s="1"/>
  <c r="Q1612" i="1" s="1"/>
  <c r="Q1613" i="1" s="1"/>
  <c r="Q1614" i="1" s="1"/>
  <c r="H1607" i="1"/>
  <c r="R1473" i="1"/>
  <c r="H1473" i="1"/>
  <c r="R1472" i="1"/>
  <c r="H1472" i="1"/>
  <c r="R1471" i="1"/>
  <c r="H1471" i="1"/>
  <c r="R1470" i="1"/>
  <c r="H1470" i="1"/>
  <c r="R1469" i="1"/>
  <c r="H1469" i="1"/>
  <c r="R1468" i="1"/>
  <c r="H1468" i="1"/>
  <c r="R1467" i="1"/>
  <c r="H1467" i="1"/>
  <c r="R1466" i="1"/>
  <c r="Q1466" i="1"/>
  <c r="Q1467" i="1" s="1"/>
  <c r="Q1468" i="1" s="1"/>
  <c r="Q1469" i="1" s="1"/>
  <c r="Q1470" i="1" s="1"/>
  <c r="Q1471" i="1" s="1"/>
  <c r="Q1472" i="1" s="1"/>
  <c r="Q1473" i="1" s="1"/>
  <c r="H1466" i="1"/>
  <c r="R1444" i="1"/>
  <c r="H1444" i="1"/>
  <c r="R1443" i="1"/>
  <c r="H1443" i="1"/>
  <c r="R1442" i="1"/>
  <c r="H1442" i="1"/>
  <c r="R1441" i="1"/>
  <c r="H1441" i="1"/>
  <c r="R1440" i="1"/>
  <c r="H1440" i="1"/>
  <c r="R1439" i="1"/>
  <c r="H1439" i="1"/>
  <c r="R1438" i="1"/>
  <c r="H1438" i="1"/>
  <c r="R1437" i="1"/>
  <c r="Q1437" i="1"/>
  <c r="Q1438" i="1" s="1"/>
  <c r="Q1439" i="1" s="1"/>
  <c r="Q1440" i="1" s="1"/>
  <c r="Q1441" i="1" s="1"/>
  <c r="Q1442" i="1" s="1"/>
  <c r="Q1443" i="1" s="1"/>
  <c r="Q1444" i="1" s="1"/>
  <c r="H1437" i="1"/>
  <c r="R1303" i="1"/>
  <c r="H1303" i="1"/>
  <c r="R1302" i="1"/>
  <c r="H1302" i="1"/>
  <c r="R1301" i="1"/>
  <c r="H1301" i="1"/>
  <c r="R1300" i="1"/>
  <c r="H1300" i="1"/>
  <c r="R1299" i="1"/>
  <c r="H1299" i="1"/>
  <c r="R1298" i="1"/>
  <c r="H1298" i="1"/>
  <c r="R1297" i="1"/>
  <c r="H1297" i="1"/>
  <c r="R1296" i="1"/>
  <c r="Q1296" i="1"/>
  <c r="Q1297" i="1" s="1"/>
  <c r="Q1298" i="1" s="1"/>
  <c r="Q1299" i="1" s="1"/>
  <c r="Q1300" i="1" s="1"/>
  <c r="Q1301" i="1" s="1"/>
  <c r="Q1302" i="1" s="1"/>
  <c r="Q1303" i="1" s="1"/>
  <c r="H1296" i="1"/>
  <c r="R1274" i="1"/>
  <c r="H1274" i="1"/>
  <c r="R1273" i="1"/>
  <c r="H1273" i="1"/>
  <c r="R1272" i="1"/>
  <c r="H1272" i="1"/>
  <c r="R1271" i="1"/>
  <c r="H1271" i="1"/>
  <c r="R1270" i="1"/>
  <c r="H1270" i="1"/>
  <c r="R1269" i="1"/>
  <c r="H1269" i="1"/>
  <c r="R1268" i="1"/>
  <c r="H1268" i="1"/>
  <c r="R1267" i="1"/>
  <c r="Q1267" i="1"/>
  <c r="Q1268" i="1" s="1"/>
  <c r="Q1269" i="1" s="1"/>
  <c r="Q1270" i="1" s="1"/>
  <c r="Q1271" i="1" s="1"/>
  <c r="Q1272" i="1" s="1"/>
  <c r="Q1273" i="1" s="1"/>
  <c r="Q1274" i="1" s="1"/>
  <c r="H1267" i="1"/>
  <c r="R1152" i="1"/>
  <c r="H1152" i="1"/>
  <c r="R1151" i="1"/>
  <c r="H1151" i="1"/>
  <c r="R1150" i="1"/>
  <c r="H1150" i="1"/>
  <c r="R1149" i="1"/>
  <c r="H1149" i="1"/>
  <c r="R1148" i="1"/>
  <c r="H1148" i="1"/>
  <c r="R1147" i="1"/>
  <c r="H1147" i="1"/>
  <c r="R1146" i="1"/>
  <c r="H1146" i="1"/>
  <c r="R1145" i="1"/>
  <c r="Q1145" i="1"/>
  <c r="Q1146" i="1" s="1"/>
  <c r="Q1147" i="1" s="1"/>
  <c r="Q1148" i="1" s="1"/>
  <c r="Q1149" i="1" s="1"/>
  <c r="Q1150" i="1" s="1"/>
  <c r="Q1151" i="1" s="1"/>
  <c r="Q1152" i="1" s="1"/>
  <c r="H1145" i="1"/>
  <c r="R1123" i="1"/>
  <c r="H1123" i="1"/>
  <c r="R1122" i="1"/>
  <c r="H1122" i="1"/>
  <c r="R1121" i="1"/>
  <c r="H1121" i="1"/>
  <c r="R1120" i="1"/>
  <c r="H1120" i="1"/>
  <c r="R1119" i="1"/>
  <c r="H1119" i="1"/>
  <c r="R1118" i="1"/>
  <c r="H1118" i="1"/>
  <c r="R1117" i="1"/>
  <c r="H1117" i="1"/>
  <c r="R1116" i="1"/>
  <c r="Q1116" i="1"/>
  <c r="Q1117" i="1" s="1"/>
  <c r="Q1118" i="1" s="1"/>
  <c r="Q1119" i="1" s="1"/>
  <c r="Q1120" i="1" s="1"/>
  <c r="Q1121" i="1" s="1"/>
  <c r="Q1122" i="1" s="1"/>
  <c r="Q1123" i="1" s="1"/>
  <c r="H1116" i="1"/>
  <c r="R1094" i="1"/>
  <c r="H1094" i="1"/>
  <c r="R1093" i="1"/>
  <c r="H1093" i="1"/>
  <c r="R1092" i="1"/>
  <c r="H1092" i="1"/>
  <c r="R1091" i="1"/>
  <c r="H1091" i="1"/>
  <c r="R1090" i="1"/>
  <c r="H1090" i="1"/>
  <c r="R1089" i="1"/>
  <c r="H1089" i="1"/>
  <c r="R1088" i="1"/>
  <c r="H1088" i="1"/>
  <c r="R1087" i="1"/>
  <c r="Q1087" i="1"/>
  <c r="Q1088" i="1" s="1"/>
  <c r="Q1089" i="1" s="1"/>
  <c r="Q1090" i="1" s="1"/>
  <c r="Q1091" i="1" s="1"/>
  <c r="Q1092" i="1" s="1"/>
  <c r="Q1093" i="1" s="1"/>
  <c r="Q1094" i="1" s="1"/>
  <c r="H1087" i="1"/>
  <c r="R1024" i="1"/>
  <c r="H1024" i="1"/>
  <c r="R1023" i="1"/>
  <c r="H1023" i="1"/>
  <c r="R1022" i="1"/>
  <c r="H1022" i="1"/>
  <c r="R1021" i="1"/>
  <c r="H1021" i="1"/>
  <c r="R1020" i="1"/>
  <c r="H1020" i="1"/>
  <c r="R1019" i="1"/>
  <c r="H1019" i="1"/>
  <c r="R1018" i="1"/>
  <c r="H1018" i="1"/>
  <c r="R1017" i="1"/>
  <c r="Q1017" i="1"/>
  <c r="Q1018" i="1" s="1"/>
  <c r="Q1019" i="1" s="1"/>
  <c r="Q1020" i="1" s="1"/>
  <c r="Q1021" i="1" s="1"/>
  <c r="Q1022" i="1" s="1"/>
  <c r="Q1023" i="1" s="1"/>
  <c r="Q1024" i="1" s="1"/>
  <c r="H1017" i="1"/>
  <c r="R995" i="1"/>
  <c r="H995" i="1"/>
  <c r="R994" i="1"/>
  <c r="H994" i="1"/>
  <c r="R993" i="1"/>
  <c r="H993" i="1"/>
  <c r="R992" i="1"/>
  <c r="H992" i="1"/>
  <c r="R991" i="1"/>
  <c r="H991" i="1"/>
  <c r="R990" i="1"/>
  <c r="H990" i="1"/>
  <c r="R989" i="1"/>
  <c r="H989" i="1"/>
  <c r="R988" i="1"/>
  <c r="Q988" i="1"/>
  <c r="Q989" i="1" s="1"/>
  <c r="Q990" i="1" s="1"/>
  <c r="Q991" i="1" s="1"/>
  <c r="Q992" i="1" s="1"/>
  <c r="Q993" i="1" s="1"/>
  <c r="Q994" i="1" s="1"/>
  <c r="Q995" i="1" s="1"/>
  <c r="H988" i="1"/>
  <c r="R854" i="1"/>
  <c r="H854" i="1"/>
  <c r="R853" i="1"/>
  <c r="H853" i="1"/>
  <c r="R852" i="1"/>
  <c r="H852" i="1"/>
  <c r="R851" i="1"/>
  <c r="H851" i="1"/>
  <c r="R850" i="1"/>
  <c r="H850" i="1"/>
  <c r="R849" i="1"/>
  <c r="H849" i="1"/>
  <c r="R848" i="1"/>
  <c r="H848" i="1"/>
  <c r="R847" i="1"/>
  <c r="Q847" i="1"/>
  <c r="Q848" i="1" s="1"/>
  <c r="Q849" i="1" s="1"/>
  <c r="Q850" i="1" s="1"/>
  <c r="Q851" i="1" s="1"/>
  <c r="Q852" i="1" s="1"/>
  <c r="Q853" i="1" s="1"/>
  <c r="Q854" i="1" s="1"/>
  <c r="H847" i="1"/>
  <c r="R825" i="1"/>
  <c r="H825" i="1"/>
  <c r="R824" i="1"/>
  <c r="H824" i="1"/>
  <c r="R823" i="1"/>
  <c r="H823" i="1"/>
  <c r="R822" i="1"/>
  <c r="H822" i="1"/>
  <c r="R821" i="1"/>
  <c r="H821" i="1"/>
  <c r="R820" i="1"/>
  <c r="H820" i="1"/>
  <c r="R819" i="1"/>
  <c r="H819" i="1"/>
  <c r="R818" i="1"/>
  <c r="Q818" i="1"/>
  <c r="Q819" i="1" s="1"/>
  <c r="Q820" i="1" s="1"/>
  <c r="Q821" i="1" s="1"/>
  <c r="Q822" i="1" s="1"/>
  <c r="Q823" i="1" s="1"/>
  <c r="Q824" i="1" s="1"/>
  <c r="Q825" i="1" s="1"/>
  <c r="H818" i="1"/>
  <c r="R684" i="1"/>
  <c r="H684" i="1"/>
  <c r="R683" i="1"/>
  <c r="H683" i="1"/>
  <c r="R682" i="1"/>
  <c r="H682" i="1"/>
  <c r="R681" i="1"/>
  <c r="H681" i="1"/>
  <c r="R680" i="1"/>
  <c r="H680" i="1"/>
  <c r="R679" i="1"/>
  <c r="H679" i="1"/>
  <c r="R678" i="1"/>
  <c r="H678" i="1"/>
  <c r="R677" i="1"/>
  <c r="Q677" i="1"/>
  <c r="Q678" i="1" s="1"/>
  <c r="Q679" i="1" s="1"/>
  <c r="Q680" i="1" s="1"/>
  <c r="Q681" i="1" s="1"/>
  <c r="Q682" i="1" s="1"/>
  <c r="Q683" i="1" s="1"/>
  <c r="Q684" i="1" s="1"/>
  <c r="H677" i="1"/>
  <c r="H707" i="1"/>
  <c r="N707" i="1"/>
  <c r="Q707" i="1"/>
  <c r="Q708" i="1" s="1"/>
  <c r="Q709" i="1" s="1"/>
  <c r="Q710" i="1" s="1"/>
  <c r="Q711" i="1" s="1"/>
  <c r="Q712" i="1" s="1"/>
  <c r="Q713" i="1" s="1"/>
  <c r="Q714" i="1" s="1"/>
  <c r="R707" i="1"/>
  <c r="H708" i="1"/>
  <c r="N708" i="1"/>
  <c r="R708" i="1"/>
  <c r="H709" i="1"/>
  <c r="N709" i="1"/>
  <c r="R709" i="1"/>
  <c r="H710" i="1"/>
  <c r="N710" i="1"/>
  <c r="R710" i="1"/>
  <c r="H711" i="1"/>
  <c r="N711" i="1"/>
  <c r="R711" i="1"/>
  <c r="H712" i="1"/>
  <c r="N712" i="1"/>
  <c r="R712" i="1"/>
  <c r="H713" i="1"/>
  <c r="N713" i="1"/>
  <c r="R713" i="1"/>
  <c r="H714" i="1"/>
  <c r="N714" i="1"/>
  <c r="R714" i="1"/>
  <c r="R655" i="1"/>
  <c r="H655" i="1"/>
  <c r="R654" i="1"/>
  <c r="H654" i="1"/>
  <c r="R653" i="1"/>
  <c r="H653" i="1"/>
  <c r="R652" i="1"/>
  <c r="H652" i="1"/>
  <c r="R651" i="1"/>
  <c r="H651" i="1"/>
  <c r="R650" i="1"/>
  <c r="H650" i="1"/>
  <c r="R649" i="1"/>
  <c r="H649" i="1"/>
  <c r="R648" i="1"/>
  <c r="Q648" i="1"/>
  <c r="Q649" i="1" s="1"/>
  <c r="Q650" i="1" s="1"/>
  <c r="Q651" i="1" s="1"/>
  <c r="Q652" i="1" s="1"/>
  <c r="Q653" i="1" s="1"/>
  <c r="Q654" i="1" s="1"/>
  <c r="Q655" i="1" s="1"/>
  <c r="H648" i="1"/>
  <c r="R380" i="1"/>
  <c r="H380" i="1"/>
  <c r="R379" i="1"/>
  <c r="H379" i="1"/>
  <c r="R378" i="1"/>
  <c r="H378" i="1"/>
  <c r="R377" i="1"/>
  <c r="H377" i="1"/>
  <c r="R376" i="1"/>
  <c r="H376" i="1"/>
  <c r="R375" i="1"/>
  <c r="H375" i="1"/>
  <c r="R374" i="1"/>
  <c r="H374" i="1"/>
  <c r="R373" i="1"/>
  <c r="Q373" i="1"/>
  <c r="Q374" i="1" s="1"/>
  <c r="Q375" i="1" s="1"/>
  <c r="Q376" i="1" s="1"/>
  <c r="Q377" i="1" s="1"/>
  <c r="Q378" i="1" s="1"/>
  <c r="Q379" i="1" s="1"/>
  <c r="Q380" i="1" s="1"/>
  <c r="H373" i="1"/>
  <c r="R351" i="1"/>
  <c r="H351" i="1"/>
  <c r="R350" i="1"/>
  <c r="H350" i="1"/>
  <c r="R349" i="1"/>
  <c r="H349" i="1"/>
  <c r="R348" i="1"/>
  <c r="H348" i="1"/>
  <c r="R347" i="1"/>
  <c r="H347" i="1"/>
  <c r="R346" i="1"/>
  <c r="H346" i="1"/>
  <c r="R345" i="1"/>
  <c r="H345" i="1"/>
  <c r="R344" i="1"/>
  <c r="Q344" i="1"/>
  <c r="Q345" i="1" s="1"/>
  <c r="Q346" i="1" s="1"/>
  <c r="Q347" i="1" s="1"/>
  <c r="Q348" i="1" s="1"/>
  <c r="Q349" i="1" s="1"/>
  <c r="Q350" i="1" s="1"/>
  <c r="Q351" i="1" s="1"/>
  <c r="H344" i="1"/>
  <c r="R322" i="1"/>
  <c r="H322" i="1"/>
  <c r="R321" i="1"/>
  <c r="H321" i="1"/>
  <c r="R320" i="1"/>
  <c r="H320" i="1"/>
  <c r="R319" i="1"/>
  <c r="H319" i="1"/>
  <c r="R318" i="1"/>
  <c r="H318" i="1"/>
  <c r="R317" i="1"/>
  <c r="H317" i="1"/>
  <c r="R316" i="1"/>
  <c r="H316" i="1"/>
  <c r="R315" i="1"/>
  <c r="Q315" i="1"/>
  <c r="Q316" i="1" s="1"/>
  <c r="Q317" i="1" s="1"/>
  <c r="Q318" i="1" s="1"/>
  <c r="Q319" i="1" s="1"/>
  <c r="Q320" i="1" s="1"/>
  <c r="Q321" i="1" s="1"/>
  <c r="Q322" i="1" s="1"/>
  <c r="P315" i="1"/>
  <c r="M315" i="1" s="1"/>
  <c r="H315" i="1"/>
  <c r="P286" i="1"/>
  <c r="M286" i="1" s="1"/>
  <c r="H287" i="1"/>
  <c r="H288" i="1"/>
  <c r="H289" i="1"/>
  <c r="H290" i="1"/>
  <c r="H291" i="1"/>
  <c r="H292" i="1"/>
  <c r="H293" i="1"/>
  <c r="H286" i="1"/>
  <c r="R287" i="1"/>
  <c r="R288" i="1"/>
  <c r="R289" i="1"/>
  <c r="R290" i="1"/>
  <c r="R291" i="1"/>
  <c r="R292" i="1"/>
  <c r="R293" i="1"/>
  <c r="R286" i="1"/>
  <c r="Q286" i="1"/>
  <c r="Q287" i="1" s="1"/>
  <c r="Q288" i="1" s="1"/>
  <c r="Q289" i="1" s="1"/>
  <c r="Q290" i="1" s="1"/>
  <c r="Q291" i="1" s="1"/>
  <c r="Q292" i="1" s="1"/>
  <c r="Q293" i="1" s="1"/>
  <c r="H203" i="1"/>
  <c r="R203" i="1"/>
  <c r="Q203" i="1"/>
  <c r="Q204" i="1" s="1"/>
  <c r="Q205" i="1" s="1"/>
  <c r="P203" i="1"/>
  <c r="H166" i="1"/>
  <c r="H167" i="1"/>
  <c r="Q167" i="1"/>
  <c r="Q166" i="1"/>
  <c r="R167" i="1"/>
  <c r="R166" i="1"/>
  <c r="P167" i="1"/>
  <c r="P166" i="1"/>
  <c r="H130" i="1"/>
  <c r="P130" i="1"/>
  <c r="M130" i="1" s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1366" i="1" l="1"/>
  <c r="B552" i="1"/>
  <c r="B553" i="1" s="1"/>
  <c r="B554" i="1" s="1"/>
  <c r="B555" i="1" s="1"/>
  <c r="Q762" i="1"/>
  <c r="Q763" i="1" s="1"/>
  <c r="Q764" i="1" s="1"/>
  <c r="Q765" i="1" s="1"/>
  <c r="Q766" i="1" s="1"/>
  <c r="Q767" i="1" s="1"/>
  <c r="Q768" i="1" s="1"/>
  <c r="Q769" i="1" s="1"/>
  <c r="Q770" i="1" s="1"/>
  <c r="Q760" i="1"/>
  <c r="Q761" i="1" s="1"/>
  <c r="Q932" i="1"/>
  <c r="Q933" i="1" s="1"/>
  <c r="Q934" i="1" s="1"/>
  <c r="Q935" i="1" s="1"/>
  <c r="Q936" i="1" s="1"/>
  <c r="Q937" i="1" s="1"/>
  <c r="Q938" i="1" s="1"/>
  <c r="Q939" i="1" s="1"/>
  <c r="Q940" i="1" s="1"/>
  <c r="Q930" i="1"/>
  <c r="Q931" i="1" s="1"/>
  <c r="Q1211" i="1"/>
  <c r="Q1212" i="1" s="1"/>
  <c r="Q1213" i="1" s="1"/>
  <c r="Q1214" i="1" s="1"/>
  <c r="Q1215" i="1" s="1"/>
  <c r="Q1216" i="1" s="1"/>
  <c r="Q1217" i="1" s="1"/>
  <c r="Q1218" i="1" s="1"/>
  <c r="Q1219" i="1" s="1"/>
  <c r="Q1209" i="1"/>
  <c r="Q1210" i="1" s="1"/>
  <c r="Q1381" i="1"/>
  <c r="Q1382" i="1" s="1"/>
  <c r="Q1383" i="1" s="1"/>
  <c r="Q1384" i="1" s="1"/>
  <c r="Q1385" i="1" s="1"/>
  <c r="Q1386" i="1" s="1"/>
  <c r="Q1387" i="1" s="1"/>
  <c r="Q1388" i="1" s="1"/>
  <c r="Q1389" i="1" s="1"/>
  <c r="Q1379" i="1"/>
  <c r="Q1380" i="1" s="1"/>
  <c r="Q1551" i="1"/>
  <c r="Q1552" i="1" s="1"/>
  <c r="Q1553" i="1" s="1"/>
  <c r="Q1554" i="1" s="1"/>
  <c r="Q1555" i="1" s="1"/>
  <c r="Q1549" i="1"/>
  <c r="B1772" i="1"/>
  <c r="B1773" i="1" s="1"/>
  <c r="B1774" i="1" s="1"/>
  <c r="B1775" i="1" s="1"/>
  <c r="B1780" i="1" s="1"/>
  <c r="B1781" i="1" s="1"/>
  <c r="B1782" i="1" s="1"/>
  <c r="B1783" i="1" s="1"/>
  <c r="B1788" i="1" s="1"/>
  <c r="B1789" i="1" s="1"/>
  <c r="B1790" i="1" s="1"/>
  <c r="B1791" i="1" s="1"/>
  <c r="B1776" i="1"/>
  <c r="B1777" i="1" s="1"/>
  <c r="B1778" i="1" s="1"/>
  <c r="B1779" i="1" s="1"/>
  <c r="B1784" i="1" s="1"/>
  <c r="B1785" i="1" s="1"/>
  <c r="B1786" i="1" s="1"/>
  <c r="B1787" i="1" s="1"/>
  <c r="Q1772" i="1"/>
  <c r="Q1773" i="1" s="1"/>
  <c r="Q1774" i="1" s="1"/>
  <c r="Q1775" i="1" s="1"/>
  <c r="Q1780" i="1" s="1"/>
  <c r="Q1781" i="1" s="1"/>
  <c r="Q1782" i="1" s="1"/>
  <c r="Q1783" i="1" s="1"/>
  <c r="Q1788" i="1" s="1"/>
  <c r="Q1789" i="1" s="1"/>
  <c r="Q1790" i="1" s="1"/>
  <c r="Q1791" i="1" s="1"/>
  <c r="Q1776" i="1"/>
  <c r="Q1777" i="1" s="1"/>
  <c r="Q1778" i="1" s="1"/>
  <c r="Q1779" i="1" s="1"/>
  <c r="Q1784" i="1" s="1"/>
  <c r="Q1785" i="1" s="1"/>
  <c r="Q1786" i="1" s="1"/>
  <c r="Q1787" i="1" s="1"/>
  <c r="Q1743" i="1"/>
  <c r="Q1744" i="1" s="1"/>
  <c r="Q1745" i="1" s="1"/>
  <c r="Q1746" i="1" s="1"/>
  <c r="Q1751" i="1" s="1"/>
  <c r="Q1752" i="1" s="1"/>
  <c r="Q1753" i="1" s="1"/>
  <c r="Q1754" i="1" s="1"/>
  <c r="Q1759" i="1" s="1"/>
  <c r="Q1760" i="1" s="1"/>
  <c r="Q1761" i="1" s="1"/>
  <c r="Q1762" i="1" s="1"/>
  <c r="Q1747" i="1"/>
  <c r="Q1748" i="1" s="1"/>
  <c r="Q1749" i="1" s="1"/>
  <c r="Q1750" i="1" s="1"/>
  <c r="Q1755" i="1" s="1"/>
  <c r="Q1756" i="1" s="1"/>
  <c r="Q1757" i="1" s="1"/>
  <c r="Q1758" i="1" s="1"/>
  <c r="B1743" i="1"/>
  <c r="B1744" i="1" s="1"/>
  <c r="B1745" i="1" s="1"/>
  <c r="B1746" i="1" s="1"/>
  <c r="B1751" i="1" s="1"/>
  <c r="B1752" i="1" s="1"/>
  <c r="B1753" i="1" s="1"/>
  <c r="B1754" i="1" s="1"/>
  <c r="B1759" i="1" s="1"/>
  <c r="B1760" i="1" s="1"/>
  <c r="B1761" i="1" s="1"/>
  <c r="B1762" i="1" s="1"/>
  <c r="B1747" i="1"/>
  <c r="B1748" i="1" s="1"/>
  <c r="B1749" i="1" s="1"/>
  <c r="B1750" i="1" s="1"/>
  <c r="B1755" i="1" s="1"/>
  <c r="B1756" i="1" s="1"/>
  <c r="B1757" i="1" s="1"/>
  <c r="B1758" i="1" s="1"/>
  <c r="B1714" i="1"/>
  <c r="B1715" i="1" s="1"/>
  <c r="B1716" i="1" s="1"/>
  <c r="B1717" i="1" s="1"/>
  <c r="B1722" i="1" s="1"/>
  <c r="B1723" i="1" s="1"/>
  <c r="B1724" i="1" s="1"/>
  <c r="B1725" i="1" s="1"/>
  <c r="B1730" i="1" s="1"/>
  <c r="B1731" i="1" s="1"/>
  <c r="B1732" i="1" s="1"/>
  <c r="B1733" i="1" s="1"/>
  <c r="B1718" i="1"/>
  <c r="B1719" i="1" s="1"/>
  <c r="B1720" i="1" s="1"/>
  <c r="B1721" i="1" s="1"/>
  <c r="B1726" i="1" s="1"/>
  <c r="B1727" i="1" s="1"/>
  <c r="B1728" i="1" s="1"/>
  <c r="B1729" i="1" s="1"/>
  <c r="Q1714" i="1"/>
  <c r="Q1715" i="1" s="1"/>
  <c r="Q1716" i="1" s="1"/>
  <c r="Q1717" i="1" s="1"/>
  <c r="Q1722" i="1" s="1"/>
  <c r="Q1723" i="1" s="1"/>
  <c r="Q1724" i="1" s="1"/>
  <c r="Q1725" i="1" s="1"/>
  <c r="Q1730" i="1" s="1"/>
  <c r="Q1731" i="1" s="1"/>
  <c r="Q1732" i="1" s="1"/>
  <c r="Q1733" i="1" s="1"/>
  <c r="Q1718" i="1"/>
  <c r="Q1719" i="1" s="1"/>
  <c r="Q1720" i="1" s="1"/>
  <c r="Q1721" i="1" s="1"/>
  <c r="Q1726" i="1" s="1"/>
  <c r="Q1727" i="1" s="1"/>
  <c r="Q1728" i="1" s="1"/>
  <c r="Q1729" i="1" s="1"/>
  <c r="B1644" i="1"/>
  <c r="B1645" i="1" s="1"/>
  <c r="B1646" i="1" s="1"/>
  <c r="B1647" i="1" s="1"/>
  <c r="B1652" i="1" s="1"/>
  <c r="B1653" i="1" s="1"/>
  <c r="B1654" i="1" s="1"/>
  <c r="B1655" i="1" s="1"/>
  <c r="B1660" i="1" s="1"/>
  <c r="B1661" i="1" s="1"/>
  <c r="B1662" i="1" s="1"/>
  <c r="B1663" i="1" s="1"/>
  <c r="B1648" i="1"/>
  <c r="B1649" i="1" s="1"/>
  <c r="B1650" i="1" s="1"/>
  <c r="B1651" i="1" s="1"/>
  <c r="B1656" i="1" s="1"/>
  <c r="B1657" i="1" s="1"/>
  <c r="B1658" i="1" s="1"/>
  <c r="B1659" i="1" s="1"/>
  <c r="Q1644" i="1"/>
  <c r="Q1645" i="1" s="1"/>
  <c r="Q1646" i="1" s="1"/>
  <c r="Q1647" i="1" s="1"/>
  <c r="Q1652" i="1" s="1"/>
  <c r="Q1653" i="1" s="1"/>
  <c r="Q1654" i="1" s="1"/>
  <c r="Q1655" i="1" s="1"/>
  <c r="Q1660" i="1" s="1"/>
  <c r="Q1661" i="1" s="1"/>
  <c r="Q1662" i="1" s="1"/>
  <c r="Q1663" i="1" s="1"/>
  <c r="Q1648" i="1"/>
  <c r="Q1649" i="1" s="1"/>
  <c r="Q1650" i="1" s="1"/>
  <c r="Q1651" i="1" s="1"/>
  <c r="Q1656" i="1" s="1"/>
  <c r="Q1657" i="1" s="1"/>
  <c r="Q1658" i="1" s="1"/>
  <c r="Q1659" i="1" s="1"/>
  <c r="B1615" i="1"/>
  <c r="B1616" i="1" s="1"/>
  <c r="B1617" i="1" s="1"/>
  <c r="B1618" i="1" s="1"/>
  <c r="B1623" i="1" s="1"/>
  <c r="B1624" i="1" s="1"/>
  <c r="B1625" i="1" s="1"/>
  <c r="B1626" i="1" s="1"/>
  <c r="B1631" i="1" s="1"/>
  <c r="B1632" i="1" s="1"/>
  <c r="B1633" i="1" s="1"/>
  <c r="B1634" i="1" s="1"/>
  <c r="B1619" i="1"/>
  <c r="B1620" i="1" s="1"/>
  <c r="B1621" i="1" s="1"/>
  <c r="B1622" i="1" s="1"/>
  <c r="B1627" i="1" s="1"/>
  <c r="B1628" i="1" s="1"/>
  <c r="B1629" i="1" s="1"/>
  <c r="B1630" i="1" s="1"/>
  <c r="Q1615" i="1"/>
  <c r="Q1616" i="1" s="1"/>
  <c r="Q1617" i="1" s="1"/>
  <c r="Q1618" i="1" s="1"/>
  <c r="Q1623" i="1" s="1"/>
  <c r="Q1624" i="1" s="1"/>
  <c r="Q1625" i="1" s="1"/>
  <c r="Q1626" i="1" s="1"/>
  <c r="Q1631" i="1" s="1"/>
  <c r="Q1632" i="1" s="1"/>
  <c r="Q1633" i="1" s="1"/>
  <c r="Q1634" i="1" s="1"/>
  <c r="Q1619" i="1"/>
  <c r="Q1620" i="1" s="1"/>
  <c r="Q1621" i="1" s="1"/>
  <c r="Q1622" i="1" s="1"/>
  <c r="Q1627" i="1" s="1"/>
  <c r="Q1628" i="1" s="1"/>
  <c r="Q1629" i="1" s="1"/>
  <c r="Q1630" i="1" s="1"/>
  <c r="B1474" i="1"/>
  <c r="B1475" i="1" s="1"/>
  <c r="B1476" i="1" s="1"/>
  <c r="B1477" i="1" s="1"/>
  <c r="B1482" i="1" s="1"/>
  <c r="B1483" i="1" s="1"/>
  <c r="B1484" i="1" s="1"/>
  <c r="B1485" i="1" s="1"/>
  <c r="B1490" i="1" s="1"/>
  <c r="B1491" i="1" s="1"/>
  <c r="B1492" i="1" s="1"/>
  <c r="B1493" i="1" s="1"/>
  <c r="B1478" i="1"/>
  <c r="B1479" i="1" s="1"/>
  <c r="B1480" i="1" s="1"/>
  <c r="B1481" i="1" s="1"/>
  <c r="B1486" i="1" s="1"/>
  <c r="B1487" i="1" s="1"/>
  <c r="B1488" i="1" s="1"/>
  <c r="B1489" i="1" s="1"/>
  <c r="Q1474" i="1"/>
  <c r="Q1475" i="1" s="1"/>
  <c r="Q1476" i="1" s="1"/>
  <c r="Q1477" i="1" s="1"/>
  <c r="Q1482" i="1" s="1"/>
  <c r="Q1483" i="1" s="1"/>
  <c r="Q1484" i="1" s="1"/>
  <c r="Q1485" i="1" s="1"/>
  <c r="Q1490" i="1" s="1"/>
  <c r="Q1491" i="1" s="1"/>
  <c r="Q1492" i="1" s="1"/>
  <c r="Q1493" i="1" s="1"/>
  <c r="Q1478" i="1"/>
  <c r="Q1479" i="1" s="1"/>
  <c r="Q1480" i="1" s="1"/>
  <c r="Q1481" i="1" s="1"/>
  <c r="Q1486" i="1" s="1"/>
  <c r="Q1487" i="1" s="1"/>
  <c r="Q1488" i="1" s="1"/>
  <c r="Q1489" i="1" s="1"/>
  <c r="B1445" i="1"/>
  <c r="B1446" i="1" s="1"/>
  <c r="B1447" i="1" s="1"/>
  <c r="B1448" i="1" s="1"/>
  <c r="B1453" i="1" s="1"/>
  <c r="B1454" i="1" s="1"/>
  <c r="B1455" i="1" s="1"/>
  <c r="B1456" i="1" s="1"/>
  <c r="B1461" i="1" s="1"/>
  <c r="B1462" i="1" s="1"/>
  <c r="B1463" i="1" s="1"/>
  <c r="B1464" i="1" s="1"/>
  <c r="B1449" i="1"/>
  <c r="B1450" i="1" s="1"/>
  <c r="B1451" i="1" s="1"/>
  <c r="B1452" i="1" s="1"/>
  <c r="B1457" i="1" s="1"/>
  <c r="B1458" i="1" s="1"/>
  <c r="B1459" i="1" s="1"/>
  <c r="B1460" i="1" s="1"/>
  <c r="Q1445" i="1"/>
  <c r="Q1446" i="1" s="1"/>
  <c r="Q1447" i="1" s="1"/>
  <c r="Q1448" i="1" s="1"/>
  <c r="Q1453" i="1" s="1"/>
  <c r="Q1454" i="1" s="1"/>
  <c r="Q1455" i="1" s="1"/>
  <c r="Q1456" i="1" s="1"/>
  <c r="Q1461" i="1" s="1"/>
  <c r="Q1462" i="1" s="1"/>
  <c r="Q1463" i="1" s="1"/>
  <c r="Q1464" i="1" s="1"/>
  <c r="Q1449" i="1"/>
  <c r="Q1450" i="1" s="1"/>
  <c r="Q1451" i="1" s="1"/>
  <c r="Q1452" i="1" s="1"/>
  <c r="Q1457" i="1" s="1"/>
  <c r="Q1458" i="1" s="1"/>
  <c r="Q1459" i="1" s="1"/>
  <c r="Q1460" i="1" s="1"/>
  <c r="B1304" i="1"/>
  <c r="B1305" i="1" s="1"/>
  <c r="B1306" i="1" s="1"/>
  <c r="B1307" i="1" s="1"/>
  <c r="B1312" i="1" s="1"/>
  <c r="B1313" i="1" s="1"/>
  <c r="B1314" i="1" s="1"/>
  <c r="B1315" i="1" s="1"/>
  <c r="B1320" i="1" s="1"/>
  <c r="B1321" i="1" s="1"/>
  <c r="B1322" i="1" s="1"/>
  <c r="B1323" i="1" s="1"/>
  <c r="B1308" i="1"/>
  <c r="B1309" i="1" s="1"/>
  <c r="B1310" i="1" s="1"/>
  <c r="B1311" i="1" s="1"/>
  <c r="B1316" i="1" s="1"/>
  <c r="B1317" i="1" s="1"/>
  <c r="B1318" i="1" s="1"/>
  <c r="B1319" i="1" s="1"/>
  <c r="Q1304" i="1"/>
  <c r="Q1305" i="1" s="1"/>
  <c r="Q1306" i="1" s="1"/>
  <c r="Q1307" i="1" s="1"/>
  <c r="Q1312" i="1" s="1"/>
  <c r="Q1313" i="1" s="1"/>
  <c r="Q1314" i="1" s="1"/>
  <c r="Q1315" i="1" s="1"/>
  <c r="Q1320" i="1" s="1"/>
  <c r="Q1321" i="1" s="1"/>
  <c r="Q1322" i="1" s="1"/>
  <c r="Q1323" i="1" s="1"/>
  <c r="Q1308" i="1"/>
  <c r="Q1309" i="1" s="1"/>
  <c r="Q1310" i="1" s="1"/>
  <c r="Q1311" i="1" s="1"/>
  <c r="Q1316" i="1" s="1"/>
  <c r="Q1317" i="1" s="1"/>
  <c r="Q1318" i="1" s="1"/>
  <c r="Q1319" i="1" s="1"/>
  <c r="B1275" i="1"/>
  <c r="B1276" i="1" s="1"/>
  <c r="B1277" i="1" s="1"/>
  <c r="B1278" i="1" s="1"/>
  <c r="B1283" i="1" s="1"/>
  <c r="B1284" i="1" s="1"/>
  <c r="B1285" i="1" s="1"/>
  <c r="B1286" i="1" s="1"/>
  <c r="B1291" i="1" s="1"/>
  <c r="B1292" i="1" s="1"/>
  <c r="B1293" i="1" s="1"/>
  <c r="B1294" i="1" s="1"/>
  <c r="B1279" i="1"/>
  <c r="B1280" i="1" s="1"/>
  <c r="B1281" i="1" s="1"/>
  <c r="B1282" i="1" s="1"/>
  <c r="B1287" i="1" s="1"/>
  <c r="B1288" i="1" s="1"/>
  <c r="B1289" i="1" s="1"/>
  <c r="B1290" i="1" s="1"/>
  <c r="Q1275" i="1"/>
  <c r="Q1276" i="1" s="1"/>
  <c r="Q1277" i="1" s="1"/>
  <c r="Q1278" i="1" s="1"/>
  <c r="Q1283" i="1" s="1"/>
  <c r="Q1284" i="1" s="1"/>
  <c r="Q1285" i="1" s="1"/>
  <c r="Q1286" i="1" s="1"/>
  <c r="Q1291" i="1" s="1"/>
  <c r="Q1292" i="1" s="1"/>
  <c r="Q1293" i="1" s="1"/>
  <c r="Q1294" i="1" s="1"/>
  <c r="Q1279" i="1"/>
  <c r="Q1280" i="1" s="1"/>
  <c r="Q1281" i="1" s="1"/>
  <c r="Q1282" i="1" s="1"/>
  <c r="Q1287" i="1" s="1"/>
  <c r="Q1288" i="1" s="1"/>
  <c r="Q1289" i="1" s="1"/>
  <c r="Q1290" i="1" s="1"/>
  <c r="B1153" i="1"/>
  <c r="B1154" i="1" s="1"/>
  <c r="B1155" i="1" s="1"/>
  <c r="B1156" i="1" s="1"/>
  <c r="B1161" i="1" s="1"/>
  <c r="B1162" i="1" s="1"/>
  <c r="B1163" i="1" s="1"/>
  <c r="B1164" i="1" s="1"/>
  <c r="B1169" i="1" s="1"/>
  <c r="B1170" i="1" s="1"/>
  <c r="B1171" i="1" s="1"/>
  <c r="B1172" i="1" s="1"/>
  <c r="B1157" i="1"/>
  <c r="B1158" i="1" s="1"/>
  <c r="B1159" i="1" s="1"/>
  <c r="B1160" i="1" s="1"/>
  <c r="B1165" i="1" s="1"/>
  <c r="B1166" i="1" s="1"/>
  <c r="B1167" i="1" s="1"/>
  <c r="B1168" i="1" s="1"/>
  <c r="Q1153" i="1"/>
  <c r="Q1154" i="1" s="1"/>
  <c r="Q1155" i="1" s="1"/>
  <c r="Q1156" i="1" s="1"/>
  <c r="Q1161" i="1" s="1"/>
  <c r="Q1162" i="1" s="1"/>
  <c r="Q1163" i="1" s="1"/>
  <c r="Q1164" i="1" s="1"/>
  <c r="Q1169" i="1" s="1"/>
  <c r="Q1170" i="1" s="1"/>
  <c r="Q1171" i="1" s="1"/>
  <c r="Q1172" i="1" s="1"/>
  <c r="Q1157" i="1"/>
  <c r="Q1158" i="1" s="1"/>
  <c r="Q1159" i="1" s="1"/>
  <c r="Q1160" i="1" s="1"/>
  <c r="Q1165" i="1" s="1"/>
  <c r="Q1166" i="1" s="1"/>
  <c r="Q1167" i="1" s="1"/>
  <c r="Q1168" i="1" s="1"/>
  <c r="Q1124" i="1"/>
  <c r="Q1125" i="1" s="1"/>
  <c r="Q1126" i="1" s="1"/>
  <c r="Q1127" i="1" s="1"/>
  <c r="Q1132" i="1" s="1"/>
  <c r="Q1133" i="1" s="1"/>
  <c r="Q1134" i="1" s="1"/>
  <c r="Q1135" i="1" s="1"/>
  <c r="Q1140" i="1" s="1"/>
  <c r="Q1141" i="1" s="1"/>
  <c r="Q1142" i="1" s="1"/>
  <c r="Q1143" i="1" s="1"/>
  <c r="Q1128" i="1"/>
  <c r="Q1129" i="1" s="1"/>
  <c r="Q1130" i="1" s="1"/>
  <c r="Q1131" i="1" s="1"/>
  <c r="Q1136" i="1" s="1"/>
  <c r="Q1137" i="1" s="1"/>
  <c r="Q1138" i="1" s="1"/>
  <c r="Q1139" i="1" s="1"/>
  <c r="B1124" i="1"/>
  <c r="B1125" i="1" s="1"/>
  <c r="B1126" i="1" s="1"/>
  <c r="B1127" i="1" s="1"/>
  <c r="B1132" i="1" s="1"/>
  <c r="B1133" i="1" s="1"/>
  <c r="B1134" i="1" s="1"/>
  <c r="B1135" i="1" s="1"/>
  <c r="B1140" i="1" s="1"/>
  <c r="B1141" i="1" s="1"/>
  <c r="B1142" i="1" s="1"/>
  <c r="B1143" i="1" s="1"/>
  <c r="B1128" i="1"/>
  <c r="B1129" i="1" s="1"/>
  <c r="B1130" i="1" s="1"/>
  <c r="B1131" i="1" s="1"/>
  <c r="B1136" i="1" s="1"/>
  <c r="B1137" i="1" s="1"/>
  <c r="B1138" i="1" s="1"/>
  <c r="B1139" i="1" s="1"/>
  <c r="Q1095" i="1"/>
  <c r="Q1096" i="1" s="1"/>
  <c r="Q1097" i="1" s="1"/>
  <c r="Q1098" i="1" s="1"/>
  <c r="Q1103" i="1" s="1"/>
  <c r="Q1104" i="1" s="1"/>
  <c r="Q1105" i="1" s="1"/>
  <c r="Q1106" i="1" s="1"/>
  <c r="Q1111" i="1" s="1"/>
  <c r="Q1112" i="1" s="1"/>
  <c r="Q1113" i="1" s="1"/>
  <c r="Q1114" i="1" s="1"/>
  <c r="Q1099" i="1"/>
  <c r="Q1100" i="1" s="1"/>
  <c r="Q1101" i="1" s="1"/>
  <c r="Q1102" i="1" s="1"/>
  <c r="Q1107" i="1" s="1"/>
  <c r="Q1108" i="1" s="1"/>
  <c r="Q1109" i="1" s="1"/>
  <c r="Q1110" i="1" s="1"/>
  <c r="B1095" i="1"/>
  <c r="B1096" i="1" s="1"/>
  <c r="B1097" i="1" s="1"/>
  <c r="B1098" i="1" s="1"/>
  <c r="B1103" i="1" s="1"/>
  <c r="B1104" i="1" s="1"/>
  <c r="B1105" i="1" s="1"/>
  <c r="B1106" i="1" s="1"/>
  <c r="B1111" i="1" s="1"/>
  <c r="B1112" i="1" s="1"/>
  <c r="B1113" i="1" s="1"/>
  <c r="B1114" i="1" s="1"/>
  <c r="B1099" i="1"/>
  <c r="B1100" i="1" s="1"/>
  <c r="B1101" i="1" s="1"/>
  <c r="B1102" i="1" s="1"/>
  <c r="B1107" i="1" s="1"/>
  <c r="B1108" i="1" s="1"/>
  <c r="B1109" i="1" s="1"/>
  <c r="B1110" i="1" s="1"/>
  <c r="B1025" i="1"/>
  <c r="B1026" i="1" s="1"/>
  <c r="B1027" i="1" s="1"/>
  <c r="B1028" i="1" s="1"/>
  <c r="B1033" i="1" s="1"/>
  <c r="B1034" i="1" s="1"/>
  <c r="B1035" i="1" s="1"/>
  <c r="B1036" i="1" s="1"/>
  <c r="B1041" i="1" s="1"/>
  <c r="B1042" i="1" s="1"/>
  <c r="B1043" i="1" s="1"/>
  <c r="B1044" i="1" s="1"/>
  <c r="B1029" i="1"/>
  <c r="B1030" i="1" s="1"/>
  <c r="B1031" i="1" s="1"/>
  <c r="B1032" i="1" s="1"/>
  <c r="B1037" i="1" s="1"/>
  <c r="B1038" i="1" s="1"/>
  <c r="B1039" i="1" s="1"/>
  <c r="B1040" i="1" s="1"/>
  <c r="Q1025" i="1"/>
  <c r="Q1026" i="1" s="1"/>
  <c r="Q1027" i="1" s="1"/>
  <c r="Q1028" i="1" s="1"/>
  <c r="Q1033" i="1" s="1"/>
  <c r="Q1034" i="1" s="1"/>
  <c r="Q1035" i="1" s="1"/>
  <c r="Q1036" i="1" s="1"/>
  <c r="Q1041" i="1" s="1"/>
  <c r="Q1042" i="1" s="1"/>
  <c r="Q1043" i="1" s="1"/>
  <c r="Q1044" i="1" s="1"/>
  <c r="Q1029" i="1"/>
  <c r="Q1030" i="1" s="1"/>
  <c r="Q1031" i="1" s="1"/>
  <c r="Q1032" i="1" s="1"/>
  <c r="Q1037" i="1" s="1"/>
  <c r="Q1038" i="1" s="1"/>
  <c r="Q1039" i="1" s="1"/>
  <c r="Q1040" i="1" s="1"/>
  <c r="Q996" i="1"/>
  <c r="Q997" i="1" s="1"/>
  <c r="Q998" i="1" s="1"/>
  <c r="Q999" i="1" s="1"/>
  <c r="Q1004" i="1" s="1"/>
  <c r="Q1005" i="1" s="1"/>
  <c r="Q1006" i="1" s="1"/>
  <c r="Q1007" i="1" s="1"/>
  <c r="Q1012" i="1" s="1"/>
  <c r="Q1013" i="1" s="1"/>
  <c r="Q1014" i="1" s="1"/>
  <c r="Q1015" i="1" s="1"/>
  <c r="Q1000" i="1"/>
  <c r="Q1001" i="1" s="1"/>
  <c r="Q1002" i="1" s="1"/>
  <c r="Q1003" i="1" s="1"/>
  <c r="Q1008" i="1" s="1"/>
  <c r="Q1009" i="1" s="1"/>
  <c r="Q1010" i="1" s="1"/>
  <c r="Q1011" i="1" s="1"/>
  <c r="B996" i="1"/>
  <c r="B997" i="1" s="1"/>
  <c r="B998" i="1" s="1"/>
  <c r="B999" i="1" s="1"/>
  <c r="B1004" i="1" s="1"/>
  <c r="B1005" i="1" s="1"/>
  <c r="B1006" i="1" s="1"/>
  <c r="B1007" i="1" s="1"/>
  <c r="B1012" i="1" s="1"/>
  <c r="B1013" i="1" s="1"/>
  <c r="B1014" i="1" s="1"/>
  <c r="B1015" i="1" s="1"/>
  <c r="B1000" i="1"/>
  <c r="B1001" i="1" s="1"/>
  <c r="B1002" i="1" s="1"/>
  <c r="B1003" i="1" s="1"/>
  <c r="B1008" i="1" s="1"/>
  <c r="B1009" i="1" s="1"/>
  <c r="B1010" i="1" s="1"/>
  <c r="B1011" i="1" s="1"/>
  <c r="Q855" i="1"/>
  <c r="Q856" i="1" s="1"/>
  <c r="Q857" i="1" s="1"/>
  <c r="Q858" i="1" s="1"/>
  <c r="Q863" i="1" s="1"/>
  <c r="Q864" i="1" s="1"/>
  <c r="Q865" i="1" s="1"/>
  <c r="Q866" i="1" s="1"/>
  <c r="Q871" i="1" s="1"/>
  <c r="Q872" i="1" s="1"/>
  <c r="Q873" i="1" s="1"/>
  <c r="Q874" i="1" s="1"/>
  <c r="Q859" i="1"/>
  <c r="Q860" i="1" s="1"/>
  <c r="Q861" i="1" s="1"/>
  <c r="Q862" i="1" s="1"/>
  <c r="Q867" i="1" s="1"/>
  <c r="Q868" i="1" s="1"/>
  <c r="Q869" i="1" s="1"/>
  <c r="Q870" i="1" s="1"/>
  <c r="B855" i="1"/>
  <c r="B856" i="1" s="1"/>
  <c r="B857" i="1" s="1"/>
  <c r="B858" i="1" s="1"/>
  <c r="B863" i="1" s="1"/>
  <c r="B864" i="1" s="1"/>
  <c r="B865" i="1" s="1"/>
  <c r="B866" i="1" s="1"/>
  <c r="B871" i="1" s="1"/>
  <c r="B872" i="1" s="1"/>
  <c r="B873" i="1" s="1"/>
  <c r="B874" i="1" s="1"/>
  <c r="B859" i="1"/>
  <c r="B860" i="1" s="1"/>
  <c r="B861" i="1" s="1"/>
  <c r="B862" i="1" s="1"/>
  <c r="B867" i="1" s="1"/>
  <c r="B868" i="1" s="1"/>
  <c r="B869" i="1" s="1"/>
  <c r="B870" i="1" s="1"/>
  <c r="Q826" i="1"/>
  <c r="Q827" i="1" s="1"/>
  <c r="Q828" i="1" s="1"/>
  <c r="Q829" i="1" s="1"/>
  <c r="Q834" i="1" s="1"/>
  <c r="Q835" i="1" s="1"/>
  <c r="Q836" i="1" s="1"/>
  <c r="Q837" i="1" s="1"/>
  <c r="Q842" i="1" s="1"/>
  <c r="Q843" i="1" s="1"/>
  <c r="Q844" i="1" s="1"/>
  <c r="Q845" i="1" s="1"/>
  <c r="Q830" i="1"/>
  <c r="Q831" i="1" s="1"/>
  <c r="Q832" i="1" s="1"/>
  <c r="Q833" i="1" s="1"/>
  <c r="Q838" i="1" s="1"/>
  <c r="Q839" i="1" s="1"/>
  <c r="Q840" i="1" s="1"/>
  <c r="Q841" i="1" s="1"/>
  <c r="B826" i="1"/>
  <c r="B827" i="1" s="1"/>
  <c r="B828" i="1" s="1"/>
  <c r="B829" i="1" s="1"/>
  <c r="B834" i="1" s="1"/>
  <c r="B835" i="1" s="1"/>
  <c r="B836" i="1" s="1"/>
  <c r="B837" i="1" s="1"/>
  <c r="B842" i="1" s="1"/>
  <c r="B843" i="1" s="1"/>
  <c r="B844" i="1" s="1"/>
  <c r="B845" i="1" s="1"/>
  <c r="B830" i="1"/>
  <c r="B831" i="1" s="1"/>
  <c r="B832" i="1" s="1"/>
  <c r="B833" i="1" s="1"/>
  <c r="B838" i="1" s="1"/>
  <c r="B839" i="1" s="1"/>
  <c r="B840" i="1" s="1"/>
  <c r="B841" i="1" s="1"/>
  <c r="Q685" i="1"/>
  <c r="Q686" i="1" s="1"/>
  <c r="Q687" i="1" s="1"/>
  <c r="Q688" i="1" s="1"/>
  <c r="Q693" i="1" s="1"/>
  <c r="Q694" i="1" s="1"/>
  <c r="Q695" i="1" s="1"/>
  <c r="Q696" i="1" s="1"/>
  <c r="Q701" i="1" s="1"/>
  <c r="Q702" i="1" s="1"/>
  <c r="Q703" i="1" s="1"/>
  <c r="Q704" i="1" s="1"/>
  <c r="Q689" i="1"/>
  <c r="Q690" i="1" s="1"/>
  <c r="Q691" i="1" s="1"/>
  <c r="Q692" i="1" s="1"/>
  <c r="Q697" i="1" s="1"/>
  <c r="Q698" i="1" s="1"/>
  <c r="Q699" i="1" s="1"/>
  <c r="Q700" i="1" s="1"/>
  <c r="B685" i="1"/>
  <c r="B686" i="1" s="1"/>
  <c r="B687" i="1" s="1"/>
  <c r="B688" i="1" s="1"/>
  <c r="B693" i="1" s="1"/>
  <c r="B694" i="1" s="1"/>
  <c r="B695" i="1" s="1"/>
  <c r="B696" i="1" s="1"/>
  <c r="B701" i="1" s="1"/>
  <c r="B702" i="1" s="1"/>
  <c r="B703" i="1" s="1"/>
  <c r="B704" i="1" s="1"/>
  <c r="B689" i="1"/>
  <c r="B690" i="1" s="1"/>
  <c r="B691" i="1" s="1"/>
  <c r="B692" i="1" s="1"/>
  <c r="B697" i="1" s="1"/>
  <c r="B698" i="1" s="1"/>
  <c r="B699" i="1" s="1"/>
  <c r="B700" i="1" s="1"/>
  <c r="B656" i="1"/>
  <c r="B657" i="1" s="1"/>
  <c r="B658" i="1" s="1"/>
  <c r="B659" i="1" s="1"/>
  <c r="B664" i="1" s="1"/>
  <c r="B665" i="1" s="1"/>
  <c r="B666" i="1" s="1"/>
  <c r="B667" i="1" s="1"/>
  <c r="B672" i="1" s="1"/>
  <c r="B673" i="1" s="1"/>
  <c r="B674" i="1" s="1"/>
  <c r="B675" i="1" s="1"/>
  <c r="B660" i="1"/>
  <c r="B661" i="1" s="1"/>
  <c r="B662" i="1" s="1"/>
  <c r="B663" i="1" s="1"/>
  <c r="B668" i="1" s="1"/>
  <c r="B669" i="1" s="1"/>
  <c r="B670" i="1" s="1"/>
  <c r="B671" i="1" s="1"/>
  <c r="Q656" i="1"/>
  <c r="Q657" i="1" s="1"/>
  <c r="Q658" i="1" s="1"/>
  <c r="Q659" i="1" s="1"/>
  <c r="Q664" i="1" s="1"/>
  <c r="Q665" i="1" s="1"/>
  <c r="Q666" i="1" s="1"/>
  <c r="Q667" i="1" s="1"/>
  <c r="Q672" i="1" s="1"/>
  <c r="Q673" i="1" s="1"/>
  <c r="Q674" i="1" s="1"/>
  <c r="Q675" i="1" s="1"/>
  <c r="Q660" i="1"/>
  <c r="Q661" i="1" s="1"/>
  <c r="Q662" i="1" s="1"/>
  <c r="Q663" i="1" s="1"/>
  <c r="Q668" i="1" s="1"/>
  <c r="Q669" i="1" s="1"/>
  <c r="Q670" i="1" s="1"/>
  <c r="Q671" i="1" s="1"/>
  <c r="Q381" i="1"/>
  <c r="Q382" i="1" s="1"/>
  <c r="Q383" i="1" s="1"/>
  <c r="Q384" i="1" s="1"/>
  <c r="Q389" i="1" s="1"/>
  <c r="Q390" i="1" s="1"/>
  <c r="Q391" i="1" s="1"/>
  <c r="Q392" i="1" s="1"/>
  <c r="Q397" i="1" s="1"/>
  <c r="Q398" i="1" s="1"/>
  <c r="Q399" i="1" s="1"/>
  <c r="Q400" i="1" s="1"/>
  <c r="Q385" i="1"/>
  <c r="Q386" i="1" s="1"/>
  <c r="Q387" i="1" s="1"/>
  <c r="Q388" i="1" s="1"/>
  <c r="Q393" i="1" s="1"/>
  <c r="Q394" i="1" s="1"/>
  <c r="Q395" i="1" s="1"/>
  <c r="Q396" i="1" s="1"/>
  <c r="Q352" i="1"/>
  <c r="Q353" i="1" s="1"/>
  <c r="Q354" i="1" s="1"/>
  <c r="Q355" i="1" s="1"/>
  <c r="Q360" i="1" s="1"/>
  <c r="Q361" i="1" s="1"/>
  <c r="Q362" i="1" s="1"/>
  <c r="Q363" i="1" s="1"/>
  <c r="Q368" i="1" s="1"/>
  <c r="Q369" i="1" s="1"/>
  <c r="Q370" i="1" s="1"/>
  <c r="Q371" i="1" s="1"/>
  <c r="Q356" i="1"/>
  <c r="Q357" i="1" s="1"/>
  <c r="Q358" i="1" s="1"/>
  <c r="Q359" i="1" s="1"/>
  <c r="Q364" i="1" s="1"/>
  <c r="Q365" i="1" s="1"/>
  <c r="Q366" i="1" s="1"/>
  <c r="Q367" i="1" s="1"/>
  <c r="Q323" i="1"/>
  <c r="Q324" i="1" s="1"/>
  <c r="Q325" i="1" s="1"/>
  <c r="Q326" i="1" s="1"/>
  <c r="Q331" i="1" s="1"/>
  <c r="Q332" i="1" s="1"/>
  <c r="Q333" i="1" s="1"/>
  <c r="Q334" i="1" s="1"/>
  <c r="Q339" i="1" s="1"/>
  <c r="Q340" i="1" s="1"/>
  <c r="Q341" i="1" s="1"/>
  <c r="Q342" i="1" s="1"/>
  <c r="Q327" i="1"/>
  <c r="Q328" i="1" s="1"/>
  <c r="Q329" i="1" s="1"/>
  <c r="Q330" i="1" s="1"/>
  <c r="Q335" i="1" s="1"/>
  <c r="Q336" i="1" s="1"/>
  <c r="Q337" i="1" s="1"/>
  <c r="Q338" i="1" s="1"/>
  <c r="Q294" i="1"/>
  <c r="Q295" i="1" s="1"/>
  <c r="Q296" i="1" s="1"/>
  <c r="Q297" i="1" s="1"/>
  <c r="Q302" i="1" s="1"/>
  <c r="Q303" i="1" s="1"/>
  <c r="Q304" i="1" s="1"/>
  <c r="Q305" i="1" s="1"/>
  <c r="Q310" i="1" s="1"/>
  <c r="Q311" i="1" s="1"/>
  <c r="Q312" i="1" s="1"/>
  <c r="Q313" i="1" s="1"/>
  <c r="Q298" i="1"/>
  <c r="Q299" i="1" s="1"/>
  <c r="Q300" i="1" s="1"/>
  <c r="Q301" i="1" s="1"/>
  <c r="Q306" i="1" s="1"/>
  <c r="Q307" i="1" s="1"/>
  <c r="Q308" i="1" s="1"/>
  <c r="Q309" i="1" s="1"/>
  <c r="M917" i="1"/>
  <c r="B1837" i="1"/>
  <c r="B1831" i="1"/>
  <c r="B1832" i="1" s="1"/>
  <c r="B1833" i="1" s="1"/>
  <c r="B1834" i="1" s="1"/>
  <c r="B1835" i="1" s="1"/>
  <c r="B1836" i="1" s="1"/>
  <c r="B1600" i="1"/>
  <c r="B1595" i="1"/>
  <c r="B1596" i="1" s="1"/>
  <c r="B1597" i="1" s="1"/>
  <c r="B1598" i="1" s="1"/>
  <c r="B1599" i="1" s="1"/>
  <c r="B1579" i="1"/>
  <c r="B1574" i="1"/>
  <c r="B1575" i="1" s="1"/>
  <c r="B1576" i="1" s="1"/>
  <c r="B1577" i="1" s="1"/>
  <c r="B1578" i="1" s="1"/>
  <c r="B1430" i="1"/>
  <c r="B1425" i="1"/>
  <c r="B1426" i="1" s="1"/>
  <c r="B1427" i="1" s="1"/>
  <c r="B1428" i="1" s="1"/>
  <c r="B1429" i="1" s="1"/>
  <c r="B1409" i="1"/>
  <c r="B1404" i="1"/>
  <c r="B1405" i="1" s="1"/>
  <c r="B1406" i="1" s="1"/>
  <c r="B1407" i="1" s="1"/>
  <c r="B1408" i="1" s="1"/>
  <c r="B1260" i="1"/>
  <c r="B1255" i="1"/>
  <c r="B1256" i="1" s="1"/>
  <c r="B1257" i="1" s="1"/>
  <c r="B1258" i="1" s="1"/>
  <c r="B1259" i="1" s="1"/>
  <c r="B1239" i="1"/>
  <c r="B1234" i="1"/>
  <c r="B1235" i="1" s="1"/>
  <c r="B1236" i="1" s="1"/>
  <c r="B1237" i="1" s="1"/>
  <c r="B1238" i="1" s="1"/>
  <c r="B981" i="1"/>
  <c r="B976" i="1"/>
  <c r="B977" i="1" s="1"/>
  <c r="B978" i="1" s="1"/>
  <c r="B979" i="1" s="1"/>
  <c r="B980" i="1" s="1"/>
  <c r="B960" i="1"/>
  <c r="B955" i="1"/>
  <c r="B956" i="1" s="1"/>
  <c r="B957" i="1" s="1"/>
  <c r="B958" i="1" s="1"/>
  <c r="B959" i="1" s="1"/>
  <c r="B811" i="1"/>
  <c r="B806" i="1"/>
  <c r="B807" i="1" s="1"/>
  <c r="B808" i="1" s="1"/>
  <c r="B809" i="1" s="1"/>
  <c r="B810" i="1" s="1"/>
  <c r="B790" i="1"/>
  <c r="B785" i="1"/>
  <c r="B786" i="1" s="1"/>
  <c r="B787" i="1" s="1"/>
  <c r="B788" i="1" s="1"/>
  <c r="B789" i="1" s="1"/>
  <c r="B641" i="1"/>
  <c r="B618" i="1"/>
  <c r="B619" i="1" s="1"/>
  <c r="B620" i="1" s="1"/>
  <c r="B602" i="1"/>
  <c r="B579" i="1"/>
  <c r="B580" i="1" s="1"/>
  <c r="B581" i="1" s="1"/>
  <c r="M1536" i="1"/>
  <c r="M1196" i="1"/>
  <c r="B1175" i="1"/>
  <c r="B1176" i="1" s="1"/>
  <c r="B1177" i="1" s="1"/>
  <c r="M747" i="1"/>
  <c r="B1367" i="1"/>
  <c r="B1368" i="1" s="1"/>
  <c r="P1368" i="1" s="1"/>
  <c r="M1368" i="1" s="1"/>
  <c r="B1886" i="1"/>
  <c r="P1885" i="1"/>
  <c r="M1885" i="1" s="1"/>
  <c r="P1902" i="1"/>
  <c r="M1902" i="1" s="1"/>
  <c r="B1903" i="1"/>
  <c r="B1920" i="1"/>
  <c r="P1919" i="1"/>
  <c r="M1919" i="1" s="1"/>
  <c r="B1937" i="1"/>
  <c r="P1936" i="1"/>
  <c r="M1936" i="1" s="1"/>
  <c r="B1954" i="1"/>
  <c r="P1953" i="1"/>
  <c r="M1953" i="1" s="1"/>
  <c r="P1970" i="1"/>
  <c r="M1970" i="1" s="1"/>
  <c r="B1971" i="1"/>
  <c r="B1988" i="1"/>
  <c r="P1987" i="1"/>
  <c r="M1987" i="1" s="1"/>
  <c r="B2005" i="1"/>
  <c r="P2004" i="1"/>
  <c r="M2004" i="1" s="1"/>
  <c r="P2021" i="1"/>
  <c r="M2021" i="1" s="1"/>
  <c r="B2022" i="1"/>
  <c r="P2038" i="1"/>
  <c r="M2038" i="1" s="1"/>
  <c r="B2039" i="1"/>
  <c r="B2056" i="1"/>
  <c r="P2055" i="1"/>
  <c r="M2055" i="1" s="1"/>
  <c r="B2073" i="1"/>
  <c r="P2072" i="1"/>
  <c r="M2072" i="1" s="1"/>
  <c r="B2082" i="1"/>
  <c r="P2081" i="1"/>
  <c r="M2081" i="1" s="1"/>
  <c r="P1815" i="1"/>
  <c r="M1815" i="1" s="1"/>
  <c r="B1816" i="1"/>
  <c r="P1816" i="1" s="1"/>
  <c r="M1816" i="1" s="1"/>
  <c r="B1808" i="1"/>
  <c r="P1808" i="1" s="1"/>
  <c r="M1808" i="1" s="1"/>
  <c r="P1807" i="1"/>
  <c r="M1807" i="1" s="1"/>
  <c r="B1800" i="1"/>
  <c r="P1800" i="1" s="1"/>
  <c r="M1800" i="1" s="1"/>
  <c r="P1799" i="1"/>
  <c r="M1799" i="1" s="1"/>
  <c r="B1194" i="1"/>
  <c r="P1194" i="1" s="1"/>
  <c r="M1194" i="1" s="1"/>
  <c r="P1193" i="1"/>
  <c r="M1193" i="1" s="1"/>
  <c r="B539" i="1"/>
  <c r="P539" i="1" s="1"/>
  <c r="M539" i="1" s="1"/>
  <c r="P538" i="1"/>
  <c r="M538" i="1" s="1"/>
  <c r="P344" i="1"/>
  <c r="M344" i="1" s="1"/>
  <c r="B748" i="1"/>
  <c r="B749" i="1" s="1"/>
  <c r="P749" i="1" s="1"/>
  <c r="M749" i="1" s="1"/>
  <c r="B346" i="1"/>
  <c r="P346" i="1" s="1"/>
  <c r="M346" i="1" s="1"/>
  <c r="P345" i="1"/>
  <c r="M345" i="1" s="1"/>
  <c r="B288" i="1"/>
  <c r="P287" i="1"/>
  <c r="M287" i="1" s="1"/>
  <c r="B520" i="1"/>
  <c r="B317" i="1"/>
  <c r="B318" i="1" s="1"/>
  <c r="B319" i="1" s="1"/>
  <c r="B918" i="1"/>
  <c r="B919" i="1" s="1"/>
  <c r="B920" i="1" s="1"/>
  <c r="B374" i="1"/>
  <c r="B1537" i="1"/>
  <c r="B1538" i="1" s="1"/>
  <c r="B1539" i="1" s="1"/>
  <c r="B1197" i="1"/>
  <c r="B1198" i="1" s="1"/>
  <c r="B1199" i="1" s="1"/>
  <c r="P1818" i="1"/>
  <c r="B1819" i="1"/>
  <c r="M203" i="1"/>
  <c r="M567" i="1"/>
  <c r="M568" i="1"/>
  <c r="P1367" i="1"/>
  <c r="M1367" i="1" s="1"/>
  <c r="P1175" i="1"/>
  <c r="M1175" i="1" s="1"/>
  <c r="M167" i="1"/>
  <c r="M166" i="1"/>
  <c r="B556" i="1" l="1"/>
  <c r="B557" i="1" s="1"/>
  <c r="B558" i="1" s="1"/>
  <c r="B559" i="1" s="1"/>
  <c r="B560" i="1" s="1"/>
  <c r="B561" i="1" s="1"/>
  <c r="B562" i="1" s="1"/>
  <c r="B563" i="1" s="1"/>
  <c r="B564" i="1" s="1"/>
  <c r="Q1556" i="1"/>
  <c r="Q1557" i="1" s="1"/>
  <c r="Q1558" i="1" s="1"/>
  <c r="Q1559" i="1" s="1"/>
  <c r="Q1550" i="1"/>
  <c r="B621" i="1"/>
  <c r="B622" i="1" s="1"/>
  <c r="B623" i="1" s="1"/>
  <c r="B624" i="1" s="1"/>
  <c r="B629" i="1" s="1"/>
  <c r="B630" i="1" s="1"/>
  <c r="B631" i="1" s="1"/>
  <c r="B632" i="1" s="1"/>
  <c r="B637" i="1" s="1"/>
  <c r="B638" i="1" s="1"/>
  <c r="B639" i="1" s="1"/>
  <c r="B640" i="1" s="1"/>
  <c r="B625" i="1"/>
  <c r="B626" i="1" s="1"/>
  <c r="B627" i="1" s="1"/>
  <c r="B628" i="1" s="1"/>
  <c r="B633" i="1" s="1"/>
  <c r="B634" i="1" s="1"/>
  <c r="B635" i="1" s="1"/>
  <c r="B636" i="1" s="1"/>
  <c r="B582" i="1"/>
  <c r="B583" i="1" s="1"/>
  <c r="B584" i="1" s="1"/>
  <c r="B585" i="1" s="1"/>
  <c r="B590" i="1" s="1"/>
  <c r="B591" i="1" s="1"/>
  <c r="B592" i="1" s="1"/>
  <c r="B593" i="1" s="1"/>
  <c r="B598" i="1" s="1"/>
  <c r="B599" i="1" s="1"/>
  <c r="B600" i="1" s="1"/>
  <c r="B601" i="1" s="1"/>
  <c r="B586" i="1"/>
  <c r="B587" i="1" s="1"/>
  <c r="B588" i="1" s="1"/>
  <c r="B589" i="1" s="1"/>
  <c r="B594" i="1" s="1"/>
  <c r="B595" i="1" s="1"/>
  <c r="B596" i="1" s="1"/>
  <c r="B597" i="1" s="1"/>
  <c r="P1176" i="1"/>
  <c r="M1176" i="1" s="1"/>
  <c r="B1369" i="1"/>
  <c r="B1370" i="1" s="1"/>
  <c r="P1886" i="1"/>
  <c r="M1886" i="1" s="1"/>
  <c r="B1887" i="1"/>
  <c r="P1887" i="1" s="1"/>
  <c r="M1887" i="1" s="1"/>
  <c r="P1903" i="1"/>
  <c r="M1903" i="1" s="1"/>
  <c r="B1904" i="1"/>
  <c r="P1904" i="1" s="1"/>
  <c r="M1904" i="1" s="1"/>
  <c r="P1920" i="1"/>
  <c r="M1920" i="1" s="1"/>
  <c r="B1921" i="1"/>
  <c r="P1921" i="1" s="1"/>
  <c r="M1921" i="1" s="1"/>
  <c r="P1937" i="1"/>
  <c r="M1937" i="1" s="1"/>
  <c r="B1938" i="1"/>
  <c r="P1938" i="1" s="1"/>
  <c r="M1938" i="1" s="1"/>
  <c r="P1954" i="1"/>
  <c r="M1954" i="1" s="1"/>
  <c r="B1955" i="1"/>
  <c r="P1955" i="1" s="1"/>
  <c r="M1955" i="1" s="1"/>
  <c r="P1971" i="1"/>
  <c r="M1971" i="1" s="1"/>
  <c r="B1972" i="1"/>
  <c r="P1972" i="1" s="1"/>
  <c r="M1972" i="1" s="1"/>
  <c r="P1988" i="1"/>
  <c r="M1988" i="1" s="1"/>
  <c r="B1989" i="1"/>
  <c r="P1989" i="1" s="1"/>
  <c r="M1989" i="1" s="1"/>
  <c r="P2005" i="1"/>
  <c r="M2005" i="1" s="1"/>
  <c r="B2006" i="1"/>
  <c r="P2006" i="1" s="1"/>
  <c r="M2006" i="1" s="1"/>
  <c r="P2022" i="1"/>
  <c r="M2022" i="1" s="1"/>
  <c r="B2023" i="1"/>
  <c r="P2023" i="1" s="1"/>
  <c r="M2023" i="1" s="1"/>
  <c r="P2039" i="1"/>
  <c r="M2039" i="1" s="1"/>
  <c r="B2040" i="1"/>
  <c r="P2040" i="1" s="1"/>
  <c r="M2040" i="1" s="1"/>
  <c r="P2056" i="1"/>
  <c r="M2056" i="1" s="1"/>
  <c r="B2057" i="1"/>
  <c r="P2057" i="1" s="1"/>
  <c r="M2057" i="1" s="1"/>
  <c r="P2073" i="1"/>
  <c r="M2073" i="1" s="1"/>
  <c r="B2074" i="1"/>
  <c r="P2074" i="1" s="1"/>
  <c r="M2074" i="1" s="1"/>
  <c r="P748" i="1"/>
  <c r="M748" i="1" s="1"/>
  <c r="B2083" i="1"/>
  <c r="P2082" i="1"/>
  <c r="M2082" i="1" s="1"/>
  <c r="B750" i="1"/>
  <c r="B751" i="1" s="1"/>
  <c r="B347" i="1"/>
  <c r="P347" i="1" s="1"/>
  <c r="M347" i="1" s="1"/>
  <c r="P318" i="1"/>
  <c r="M318" i="1" s="1"/>
  <c r="P919" i="1"/>
  <c r="M919" i="1" s="1"/>
  <c r="P1537" i="1"/>
  <c r="M1537" i="1" s="1"/>
  <c r="P520" i="1"/>
  <c r="M520" i="1" s="1"/>
  <c r="B521" i="1"/>
  <c r="P1197" i="1"/>
  <c r="M1197" i="1" s="1"/>
  <c r="P374" i="1"/>
  <c r="M374" i="1" s="1"/>
  <c r="B375" i="1"/>
  <c r="P1198" i="1"/>
  <c r="M1198" i="1" s="1"/>
  <c r="P1538" i="1"/>
  <c r="M1538" i="1" s="1"/>
  <c r="B289" i="1"/>
  <c r="P288" i="1"/>
  <c r="M288" i="1" s="1"/>
  <c r="P317" i="1"/>
  <c r="M317" i="1" s="1"/>
  <c r="P918" i="1"/>
  <c r="M918" i="1" s="1"/>
  <c r="B1820" i="1"/>
  <c r="P1820" i="1" s="1"/>
  <c r="M1820" i="1" s="1"/>
  <c r="P1819" i="1"/>
  <c r="M1819" i="1" s="1"/>
  <c r="B320" i="1"/>
  <c r="P319" i="1"/>
  <c r="M319" i="1" s="1"/>
  <c r="B1540" i="1"/>
  <c r="P1539" i="1"/>
  <c r="M1539" i="1" s="1"/>
  <c r="B1200" i="1"/>
  <c r="P1199" i="1"/>
  <c r="M1199" i="1" s="1"/>
  <c r="B921" i="1"/>
  <c r="P920" i="1"/>
  <c r="M920" i="1" s="1"/>
  <c r="P1177" i="1"/>
  <c r="M1177" i="1" s="1"/>
  <c r="B1178" i="1"/>
  <c r="P1369" i="1" l="1"/>
  <c r="M1369" i="1" s="1"/>
  <c r="P750" i="1"/>
  <c r="M750" i="1" s="1"/>
  <c r="P2083" i="1"/>
  <c r="M2083" i="1" s="1"/>
  <c r="B2084" i="1"/>
  <c r="B348" i="1"/>
  <c r="P348" i="1" s="1"/>
  <c r="M348" i="1" s="1"/>
  <c r="B290" i="1"/>
  <c r="P289" i="1"/>
  <c r="M289" i="1" s="1"/>
  <c r="B376" i="1"/>
  <c r="P375" i="1"/>
  <c r="M375" i="1" s="1"/>
  <c r="B522" i="1"/>
  <c r="P521" i="1"/>
  <c r="M521" i="1" s="1"/>
  <c r="P320" i="1"/>
  <c r="M320" i="1" s="1"/>
  <c r="B321" i="1"/>
  <c r="P1540" i="1"/>
  <c r="M1540" i="1" s="1"/>
  <c r="B1541" i="1"/>
  <c r="P1370" i="1"/>
  <c r="M1370" i="1" s="1"/>
  <c r="B1371" i="1"/>
  <c r="P1200" i="1"/>
  <c r="M1200" i="1" s="1"/>
  <c r="B1201" i="1"/>
  <c r="P921" i="1"/>
  <c r="M921" i="1" s="1"/>
  <c r="B922" i="1"/>
  <c r="P751" i="1"/>
  <c r="M751" i="1" s="1"/>
  <c r="B752" i="1"/>
  <c r="B1179" i="1"/>
  <c r="P1178" i="1"/>
  <c r="M1178" i="1" s="1"/>
  <c r="B2085" i="1" l="1"/>
  <c r="P2084" i="1"/>
  <c r="M2084" i="1" s="1"/>
  <c r="B349" i="1"/>
  <c r="B350" i="1" s="1"/>
  <c r="B523" i="1"/>
  <c r="P522" i="1"/>
  <c r="M522" i="1" s="1"/>
  <c r="P376" i="1"/>
  <c r="M376" i="1" s="1"/>
  <c r="B377" i="1"/>
  <c r="P290" i="1"/>
  <c r="M290" i="1" s="1"/>
  <c r="B291" i="1"/>
  <c r="P321" i="1"/>
  <c r="M321" i="1" s="1"/>
  <c r="B322" i="1"/>
  <c r="B327" i="1" s="1"/>
  <c r="B328" i="1" s="1"/>
  <c r="B329" i="1" s="1"/>
  <c r="B330" i="1" s="1"/>
  <c r="B335" i="1" s="1"/>
  <c r="B336" i="1" s="1"/>
  <c r="B337" i="1" s="1"/>
  <c r="B338" i="1" s="1"/>
  <c r="B1542" i="1"/>
  <c r="P1541" i="1"/>
  <c r="M1541" i="1" s="1"/>
  <c r="B1372" i="1"/>
  <c r="P1371" i="1"/>
  <c r="M1371" i="1" s="1"/>
  <c r="B1202" i="1"/>
  <c r="P1201" i="1"/>
  <c r="M1201" i="1" s="1"/>
  <c r="B923" i="1"/>
  <c r="P922" i="1"/>
  <c r="M922" i="1" s="1"/>
  <c r="P752" i="1"/>
  <c r="M752" i="1" s="1"/>
  <c r="B753" i="1"/>
  <c r="B1180" i="1"/>
  <c r="P1179" i="1"/>
  <c r="M1179" i="1" s="1"/>
  <c r="P322" i="1" l="1"/>
  <c r="B323" i="1"/>
  <c r="B324" i="1" s="1"/>
  <c r="B325" i="1" s="1"/>
  <c r="B326" i="1" s="1"/>
  <c r="B331" i="1" s="1"/>
  <c r="B332" i="1" s="1"/>
  <c r="B333" i="1" s="1"/>
  <c r="B334" i="1" s="1"/>
  <c r="B339" i="1" s="1"/>
  <c r="B340" i="1" s="1"/>
  <c r="B341" i="1" s="1"/>
  <c r="B342" i="1" s="1"/>
  <c r="P2085" i="1"/>
  <c r="M2085" i="1" s="1"/>
  <c r="B2086" i="1"/>
  <c r="P349" i="1"/>
  <c r="M349" i="1" s="1"/>
  <c r="P291" i="1"/>
  <c r="M291" i="1" s="1"/>
  <c r="B292" i="1"/>
  <c r="B378" i="1"/>
  <c r="P377" i="1"/>
  <c r="M377" i="1" s="1"/>
  <c r="B524" i="1"/>
  <c r="P523" i="1"/>
  <c r="M523" i="1" s="1"/>
  <c r="P350" i="1"/>
  <c r="M350" i="1" s="1"/>
  <c r="B351" i="1"/>
  <c r="B356" i="1" s="1"/>
  <c r="B357" i="1" s="1"/>
  <c r="B358" i="1" s="1"/>
  <c r="B359" i="1" s="1"/>
  <c r="B364" i="1" s="1"/>
  <c r="B365" i="1" s="1"/>
  <c r="B366" i="1" s="1"/>
  <c r="B367" i="1" s="1"/>
  <c r="P1542" i="1"/>
  <c r="M1542" i="1" s="1"/>
  <c r="B1543" i="1"/>
  <c r="P1372" i="1"/>
  <c r="M1372" i="1" s="1"/>
  <c r="B1373" i="1"/>
  <c r="P1202" i="1"/>
  <c r="M1202" i="1" s="1"/>
  <c r="B1203" i="1"/>
  <c r="P923" i="1"/>
  <c r="M923" i="1" s="1"/>
  <c r="B924" i="1"/>
  <c r="P753" i="1"/>
  <c r="M753" i="1" s="1"/>
  <c r="B754" i="1"/>
  <c r="P1180" i="1"/>
  <c r="M1180" i="1" s="1"/>
  <c r="B1181" i="1"/>
  <c r="P351" i="1" l="1"/>
  <c r="B352" i="1"/>
  <c r="B353" i="1" s="1"/>
  <c r="B354" i="1" s="1"/>
  <c r="B355" i="1" s="1"/>
  <c r="B360" i="1" s="1"/>
  <c r="B361" i="1" s="1"/>
  <c r="B362" i="1" s="1"/>
  <c r="B363" i="1" s="1"/>
  <c r="B368" i="1" s="1"/>
  <c r="B369" i="1" s="1"/>
  <c r="B370" i="1" s="1"/>
  <c r="B371" i="1" s="1"/>
  <c r="M322" i="1"/>
  <c r="P324" i="1"/>
  <c r="P323" i="1"/>
  <c r="B2087" i="1"/>
  <c r="P2086" i="1"/>
  <c r="M2086" i="1" s="1"/>
  <c r="B525" i="1"/>
  <c r="P524" i="1"/>
  <c r="M524" i="1" s="1"/>
  <c r="P378" i="1"/>
  <c r="M378" i="1" s="1"/>
  <c r="B379" i="1"/>
  <c r="B293" i="1"/>
  <c r="B298" i="1" s="1"/>
  <c r="B299" i="1" s="1"/>
  <c r="B300" i="1" s="1"/>
  <c r="B301" i="1" s="1"/>
  <c r="B306" i="1" s="1"/>
  <c r="B307" i="1" s="1"/>
  <c r="B308" i="1" s="1"/>
  <c r="B309" i="1" s="1"/>
  <c r="P292" i="1"/>
  <c r="B1544" i="1"/>
  <c r="P1543" i="1"/>
  <c r="M1543" i="1" s="1"/>
  <c r="B1374" i="1"/>
  <c r="P1373" i="1"/>
  <c r="M1373" i="1" s="1"/>
  <c r="B1204" i="1"/>
  <c r="P1203" i="1"/>
  <c r="M1203" i="1" s="1"/>
  <c r="B925" i="1"/>
  <c r="P924" i="1"/>
  <c r="M924" i="1" s="1"/>
  <c r="B755" i="1"/>
  <c r="P754" i="1"/>
  <c r="M754" i="1" s="1"/>
  <c r="B1182" i="1"/>
  <c r="P1181" i="1"/>
  <c r="M1181" i="1" s="1"/>
  <c r="M324" i="1" l="1"/>
  <c r="P326" i="1"/>
  <c r="M326" i="1" s="1"/>
  <c r="P335" i="1"/>
  <c r="M323" i="1"/>
  <c r="P327" i="1"/>
  <c r="P325" i="1"/>
  <c r="M325" i="1" s="1"/>
  <c r="M292" i="1"/>
  <c r="M351" i="1"/>
  <c r="P353" i="1"/>
  <c r="P352" i="1"/>
  <c r="P293" i="1"/>
  <c r="B294" i="1"/>
  <c r="B295" i="1" s="1"/>
  <c r="B296" i="1" s="1"/>
  <c r="B297" i="1" s="1"/>
  <c r="B302" i="1" s="1"/>
  <c r="B303" i="1" s="1"/>
  <c r="B304" i="1" s="1"/>
  <c r="B305" i="1" s="1"/>
  <c r="B310" i="1" s="1"/>
  <c r="B311" i="1" s="1"/>
  <c r="B312" i="1" s="1"/>
  <c r="B313" i="1" s="1"/>
  <c r="B2088" i="1"/>
  <c r="P2087" i="1"/>
  <c r="M2087" i="1" s="1"/>
  <c r="B380" i="1"/>
  <c r="B385" i="1" s="1"/>
  <c r="B386" i="1" s="1"/>
  <c r="B387" i="1" s="1"/>
  <c r="B388" i="1" s="1"/>
  <c r="B393" i="1" s="1"/>
  <c r="B394" i="1" s="1"/>
  <c r="B395" i="1" s="1"/>
  <c r="B396" i="1" s="1"/>
  <c r="P379" i="1"/>
  <c r="M379" i="1" s="1"/>
  <c r="B526" i="1"/>
  <c r="P525" i="1"/>
  <c r="M525" i="1" s="1"/>
  <c r="P1544" i="1"/>
  <c r="M1544" i="1" s="1"/>
  <c r="B1545" i="1"/>
  <c r="P1374" i="1"/>
  <c r="M1374" i="1" s="1"/>
  <c r="B1375" i="1"/>
  <c r="P1204" i="1"/>
  <c r="M1204" i="1" s="1"/>
  <c r="B1205" i="1"/>
  <c r="P925" i="1"/>
  <c r="M925" i="1" s="1"/>
  <c r="B926" i="1"/>
  <c r="P755" i="1"/>
  <c r="M755" i="1" s="1"/>
  <c r="B756" i="1"/>
  <c r="B1183" i="1"/>
  <c r="P1182" i="1"/>
  <c r="M1182" i="1" s="1"/>
  <c r="M352" i="1" l="1"/>
  <c r="P356" i="1"/>
  <c r="P354" i="1"/>
  <c r="M354" i="1" s="1"/>
  <c r="M353" i="1"/>
  <c r="P355" i="1"/>
  <c r="M355" i="1" s="1"/>
  <c r="P364" i="1"/>
  <c r="M335" i="1"/>
  <c r="P336" i="1"/>
  <c r="P328" i="1"/>
  <c r="M327" i="1"/>
  <c r="P380" i="1"/>
  <c r="B381" i="1"/>
  <c r="B382" i="1" s="1"/>
  <c r="B383" i="1" s="1"/>
  <c r="B384" i="1" s="1"/>
  <c r="B389" i="1" s="1"/>
  <c r="B390" i="1" s="1"/>
  <c r="B391" i="1" s="1"/>
  <c r="B392" i="1" s="1"/>
  <c r="B397" i="1" s="1"/>
  <c r="B398" i="1" s="1"/>
  <c r="B399" i="1" s="1"/>
  <c r="B400" i="1" s="1"/>
  <c r="M293" i="1"/>
  <c r="P295" i="1"/>
  <c r="P294" i="1"/>
  <c r="P298" i="1" s="1"/>
  <c r="P299" i="1" s="1"/>
  <c r="P2088" i="1"/>
  <c r="M2088" i="1" s="1"/>
  <c r="B2089" i="1"/>
  <c r="B527" i="1"/>
  <c r="P526" i="1"/>
  <c r="M526" i="1" s="1"/>
  <c r="B1546" i="1"/>
  <c r="P1545" i="1"/>
  <c r="M1545" i="1" s="1"/>
  <c r="B1376" i="1"/>
  <c r="P1375" i="1"/>
  <c r="M1375" i="1" s="1"/>
  <c r="B1206" i="1"/>
  <c r="P1205" i="1"/>
  <c r="M1205" i="1" s="1"/>
  <c r="B927" i="1"/>
  <c r="P926" i="1"/>
  <c r="M926" i="1" s="1"/>
  <c r="P756" i="1"/>
  <c r="M756" i="1" s="1"/>
  <c r="B757" i="1"/>
  <c r="P1183" i="1"/>
  <c r="M1183" i="1" s="1"/>
  <c r="B1184" i="1"/>
  <c r="P365" i="1" l="1"/>
  <c r="M364" i="1"/>
  <c r="P357" i="1"/>
  <c r="M356" i="1"/>
  <c r="P297" i="1"/>
  <c r="M297" i="1" s="1"/>
  <c r="P306" i="1"/>
  <c r="M328" i="1"/>
  <c r="P329" i="1"/>
  <c r="M336" i="1"/>
  <c r="P337" i="1"/>
  <c r="M298" i="1"/>
  <c r="P300" i="1"/>
  <c r="M299" i="1"/>
  <c r="M294" i="1"/>
  <c r="P296" i="1"/>
  <c r="M295" i="1"/>
  <c r="M380" i="1"/>
  <c r="P382" i="1"/>
  <c r="P381" i="1"/>
  <c r="P2089" i="1"/>
  <c r="M2089" i="1" s="1"/>
  <c r="B2090" i="1"/>
  <c r="B528" i="1"/>
  <c r="P527" i="1"/>
  <c r="M527" i="1" s="1"/>
  <c r="P1546" i="1"/>
  <c r="M1546" i="1" s="1"/>
  <c r="B1547" i="1"/>
  <c r="P1376" i="1"/>
  <c r="M1376" i="1" s="1"/>
  <c r="B1377" i="1"/>
  <c r="P1206" i="1"/>
  <c r="M1206" i="1" s="1"/>
  <c r="B1207" i="1"/>
  <c r="P927" i="1"/>
  <c r="M927" i="1" s="1"/>
  <c r="B928" i="1"/>
  <c r="P757" i="1"/>
  <c r="M757" i="1" s="1"/>
  <c r="B758" i="1"/>
  <c r="B1185" i="1"/>
  <c r="P1184" i="1"/>
  <c r="M1184" i="1" s="1"/>
  <c r="M381" i="1" l="1"/>
  <c r="P385" i="1"/>
  <c r="P383" i="1"/>
  <c r="M383" i="1" s="1"/>
  <c r="M382" i="1"/>
  <c r="P384" i="1"/>
  <c r="M384" i="1" s="1"/>
  <c r="P393" i="1"/>
  <c r="M357" i="1"/>
  <c r="P358" i="1"/>
  <c r="M365" i="1"/>
  <c r="P366" i="1"/>
  <c r="P330" i="1"/>
  <c r="M329" i="1"/>
  <c r="P338" i="1"/>
  <c r="M337" i="1"/>
  <c r="P301" i="1"/>
  <c r="M300" i="1"/>
  <c r="M296" i="1"/>
  <c r="P2090" i="1"/>
  <c r="M2090" i="1" s="1"/>
  <c r="B2091" i="1"/>
  <c r="P2091" i="1" s="1"/>
  <c r="M2091" i="1" s="1"/>
  <c r="B529" i="1"/>
  <c r="P528" i="1"/>
  <c r="M528" i="1" s="1"/>
  <c r="B1548" i="1"/>
  <c r="P1547" i="1"/>
  <c r="M1547" i="1" s="1"/>
  <c r="B1378" i="1"/>
  <c r="P1377" i="1"/>
  <c r="M1377" i="1" s="1"/>
  <c r="B1208" i="1"/>
  <c r="P1207" i="1"/>
  <c r="M1207" i="1" s="1"/>
  <c r="B929" i="1"/>
  <c r="P928" i="1"/>
  <c r="M928" i="1" s="1"/>
  <c r="B759" i="1"/>
  <c r="P758" i="1"/>
  <c r="M758" i="1" s="1"/>
  <c r="B1186" i="1"/>
  <c r="P1186" i="1" s="1"/>
  <c r="M1186" i="1" s="1"/>
  <c r="P1185" i="1"/>
  <c r="M1185" i="1" s="1"/>
  <c r="B762" i="1" l="1"/>
  <c r="B763" i="1" s="1"/>
  <c r="B764" i="1" s="1"/>
  <c r="B765" i="1" s="1"/>
  <c r="B766" i="1" s="1"/>
  <c r="B767" i="1" s="1"/>
  <c r="B768" i="1" s="1"/>
  <c r="B769" i="1" s="1"/>
  <c r="B770" i="1" s="1"/>
  <c r="B760" i="1"/>
  <c r="B761" i="1" s="1"/>
  <c r="B932" i="1"/>
  <c r="B933" i="1" s="1"/>
  <c r="B934" i="1" s="1"/>
  <c r="B935" i="1" s="1"/>
  <c r="B936" i="1" s="1"/>
  <c r="B937" i="1" s="1"/>
  <c r="B938" i="1" s="1"/>
  <c r="B939" i="1" s="1"/>
  <c r="B940" i="1" s="1"/>
  <c r="B930" i="1"/>
  <c r="B931" i="1" s="1"/>
  <c r="B1209" i="1"/>
  <c r="B1210" i="1" s="1"/>
  <c r="B1211" i="1"/>
  <c r="B1212" i="1" s="1"/>
  <c r="B1213" i="1" s="1"/>
  <c r="B1214" i="1" s="1"/>
  <c r="B1215" i="1" s="1"/>
  <c r="B1216" i="1" s="1"/>
  <c r="B1217" i="1" s="1"/>
  <c r="B1218" i="1" s="1"/>
  <c r="B1219" i="1" s="1"/>
  <c r="B1379" i="1"/>
  <c r="B1380" i="1" s="1"/>
  <c r="B1381" i="1"/>
  <c r="B1382" i="1" s="1"/>
  <c r="B1383" i="1" s="1"/>
  <c r="B1384" i="1" s="1"/>
  <c r="B1385" i="1" s="1"/>
  <c r="B1386" i="1" s="1"/>
  <c r="B1387" i="1" s="1"/>
  <c r="B1388" i="1" s="1"/>
  <c r="B1389" i="1" s="1"/>
  <c r="B1551" i="1"/>
  <c r="B1552" i="1" s="1"/>
  <c r="B1553" i="1" s="1"/>
  <c r="B1554" i="1" s="1"/>
  <c r="B1555" i="1" s="1"/>
  <c r="B1549" i="1"/>
  <c r="P394" i="1"/>
  <c r="M393" i="1"/>
  <c r="P386" i="1"/>
  <c r="M385" i="1"/>
  <c r="P367" i="1"/>
  <c r="M366" i="1"/>
  <c r="P359" i="1"/>
  <c r="M358" i="1"/>
  <c r="M338" i="1"/>
  <c r="P339" i="1"/>
  <c r="M330" i="1"/>
  <c r="P331" i="1"/>
  <c r="P302" i="1"/>
  <c r="M301" i="1"/>
  <c r="B530" i="1"/>
  <c r="P529" i="1"/>
  <c r="M529" i="1" s="1"/>
  <c r="B1560" i="1"/>
  <c r="B1562" i="1" s="1"/>
  <c r="P1548" i="1"/>
  <c r="P1378" i="1"/>
  <c r="P1389" i="1" s="1"/>
  <c r="M1389" i="1" s="1"/>
  <c r="B1390" i="1"/>
  <c r="B1392" i="1" s="1"/>
  <c r="P1208" i="1"/>
  <c r="P1219" i="1" s="1"/>
  <c r="M1219" i="1" s="1"/>
  <c r="B1220" i="1"/>
  <c r="B1222" i="1" s="1"/>
  <c r="P929" i="1"/>
  <c r="P940" i="1" s="1"/>
  <c r="M940" i="1" s="1"/>
  <c r="B941" i="1"/>
  <c r="B943" i="1" s="1"/>
  <c r="P759" i="1"/>
  <c r="P770" i="1" s="1"/>
  <c r="B771" i="1"/>
  <c r="B773" i="1" s="1"/>
  <c r="P537" i="1"/>
  <c r="P536" i="1"/>
  <c r="P535" i="1"/>
  <c r="P534" i="1"/>
  <c r="P533" i="1"/>
  <c r="P1549" i="1" l="1"/>
  <c r="P1559" i="1"/>
  <c r="M1559" i="1" s="1"/>
  <c r="M770" i="1"/>
  <c r="B1556" i="1"/>
  <c r="B1557" i="1" s="1"/>
  <c r="B1558" i="1" s="1"/>
  <c r="B1559" i="1" s="1"/>
  <c r="B1550" i="1"/>
  <c r="M759" i="1"/>
  <c r="P760" i="1"/>
  <c r="M929" i="1"/>
  <c r="P930" i="1"/>
  <c r="M1208" i="1"/>
  <c r="P1209" i="1"/>
  <c r="M1378" i="1"/>
  <c r="P1379" i="1"/>
  <c r="M1548" i="1"/>
  <c r="M386" i="1"/>
  <c r="P387" i="1"/>
  <c r="M394" i="1"/>
  <c r="P395" i="1"/>
  <c r="M359" i="1"/>
  <c r="P360" i="1"/>
  <c r="M367" i="1"/>
  <c r="P368" i="1"/>
  <c r="M331" i="1"/>
  <c r="P332" i="1"/>
  <c r="P340" i="1"/>
  <c r="M339" i="1"/>
  <c r="P303" i="1"/>
  <c r="M302" i="1"/>
  <c r="B531" i="1"/>
  <c r="P531" i="1" s="1"/>
  <c r="M531" i="1" s="1"/>
  <c r="P530" i="1"/>
  <c r="M530" i="1" s="1"/>
  <c r="B774" i="1"/>
  <c r="P774" i="1" s="1"/>
  <c r="M774" i="1" s="1"/>
  <c r="P773" i="1"/>
  <c r="M773" i="1" s="1"/>
  <c r="B944" i="1"/>
  <c r="P944" i="1" s="1"/>
  <c r="M944" i="1" s="1"/>
  <c r="P943" i="1"/>
  <c r="M943" i="1" s="1"/>
  <c r="B1393" i="1"/>
  <c r="P1393" i="1" s="1"/>
  <c r="M1393" i="1" s="1"/>
  <c r="P1392" i="1"/>
  <c r="M1392" i="1" s="1"/>
  <c r="B1223" i="1"/>
  <c r="P1223" i="1" s="1"/>
  <c r="M1223" i="1" s="1"/>
  <c r="P1222" i="1"/>
  <c r="M1222" i="1" s="1"/>
  <c r="B1563" i="1"/>
  <c r="P1563" i="1" s="1"/>
  <c r="M1563" i="1" s="1"/>
  <c r="P1562" i="1"/>
  <c r="M1562" i="1" s="1"/>
  <c r="P541" i="1"/>
  <c r="P552" i="1"/>
  <c r="P551" i="1"/>
  <c r="P550" i="1"/>
  <c r="P549" i="1"/>
  <c r="P566" i="1"/>
  <c r="P548" i="1"/>
  <c r="P547" i="1"/>
  <c r="P546" i="1"/>
  <c r="P545" i="1"/>
  <c r="P544" i="1"/>
  <c r="P543" i="1"/>
  <c r="P542" i="1"/>
  <c r="P761" i="1" l="1"/>
  <c r="M761" i="1" s="1"/>
  <c r="M760" i="1"/>
  <c r="P762" i="1"/>
  <c r="P931" i="1"/>
  <c r="M931" i="1" s="1"/>
  <c r="M930" i="1"/>
  <c r="P932" i="1"/>
  <c r="P1210" i="1"/>
  <c r="M1210" i="1" s="1"/>
  <c r="P1211" i="1"/>
  <c r="M1209" i="1"/>
  <c r="P1380" i="1"/>
  <c r="M1380" i="1" s="1"/>
  <c r="P1381" i="1"/>
  <c r="M1379" i="1"/>
  <c r="P1551" i="1"/>
  <c r="P1550" i="1"/>
  <c r="M1550" i="1" s="1"/>
  <c r="M1549" i="1"/>
  <c r="P396" i="1"/>
  <c r="M395" i="1"/>
  <c r="P388" i="1"/>
  <c r="M387" i="1"/>
  <c r="P361" i="1"/>
  <c r="M360" i="1"/>
  <c r="P369" i="1"/>
  <c r="M368" i="1"/>
  <c r="M340" i="1"/>
  <c r="P341" i="1"/>
  <c r="M332" i="1"/>
  <c r="P333" i="1"/>
  <c r="P304" i="1"/>
  <c r="M303" i="1"/>
  <c r="P307" i="1"/>
  <c r="M306" i="1"/>
  <c r="P553" i="1"/>
  <c r="P605" i="1"/>
  <c r="P574" i="1"/>
  <c r="P573" i="1"/>
  <c r="P570" i="1"/>
  <c r="P554" i="1" l="1"/>
  <c r="P555" i="1" s="1"/>
  <c r="M555" i="1" s="1"/>
  <c r="P564" i="1"/>
  <c r="M564" i="1" s="1"/>
  <c r="P556" i="1"/>
  <c r="M554" i="1"/>
  <c r="P763" i="1"/>
  <c r="M762" i="1"/>
  <c r="P933" i="1"/>
  <c r="M932" i="1"/>
  <c r="P1212" i="1"/>
  <c r="M1211" i="1"/>
  <c r="P1382" i="1"/>
  <c r="M1381" i="1"/>
  <c r="P1552" i="1"/>
  <c r="M1551" i="1"/>
  <c r="M388" i="1"/>
  <c r="P389" i="1"/>
  <c r="M396" i="1"/>
  <c r="P397" i="1"/>
  <c r="M369" i="1"/>
  <c r="P370" i="1"/>
  <c r="M361" i="1"/>
  <c r="P362" i="1"/>
  <c r="P334" i="1"/>
  <c r="M334" i="1" s="1"/>
  <c r="M333" i="1"/>
  <c r="P342" i="1"/>
  <c r="M342" i="1" s="1"/>
  <c r="M341" i="1"/>
  <c r="M307" i="1"/>
  <c r="P308" i="1"/>
  <c r="P305" i="1"/>
  <c r="M305" i="1" s="1"/>
  <c r="M304" i="1"/>
  <c r="P575" i="1"/>
  <c r="P603" i="1"/>
  <c r="P607" i="1"/>
  <c r="P604" i="1"/>
  <c r="P576" i="1"/>
  <c r="P577" i="1"/>
  <c r="P578" i="1"/>
  <c r="P579" i="1" s="1"/>
  <c r="P571" i="1"/>
  <c r="P606" i="1"/>
  <c r="P572" i="1"/>
  <c r="P557" i="1" l="1"/>
  <c r="M556" i="1"/>
  <c r="M763" i="1"/>
  <c r="P764" i="1"/>
  <c r="M933" i="1"/>
  <c r="P934" i="1"/>
  <c r="M1212" i="1"/>
  <c r="P1213" i="1"/>
  <c r="M1382" i="1"/>
  <c r="P1383" i="1"/>
  <c r="M1552" i="1"/>
  <c r="P1553" i="1"/>
  <c r="P398" i="1"/>
  <c r="M397" i="1"/>
  <c r="P390" i="1"/>
  <c r="M389" i="1"/>
  <c r="P371" i="1"/>
  <c r="M371" i="1" s="1"/>
  <c r="M370" i="1"/>
  <c r="P363" i="1"/>
  <c r="M363" i="1" s="1"/>
  <c r="M362" i="1"/>
  <c r="P309" i="1"/>
  <c r="M308" i="1"/>
  <c r="M579" i="1"/>
  <c r="P580" i="1"/>
  <c r="P614" i="1"/>
  <c r="P643" i="1"/>
  <c r="P615" i="1"/>
  <c r="P653" i="1"/>
  <c r="M653" i="1" s="1"/>
  <c r="P652" i="1"/>
  <c r="M652" i="1" s="1"/>
  <c r="P616" i="1"/>
  <c r="P642" i="1"/>
  <c r="P609" i="1"/>
  <c r="P617" i="1"/>
  <c r="P618" i="1" s="1"/>
  <c r="P613" i="1"/>
  <c r="P644" i="1"/>
  <c r="P645" i="1"/>
  <c r="P610" i="1"/>
  <c r="P646" i="1"/>
  <c r="P611" i="1"/>
  <c r="P612" i="1"/>
  <c r="M557" i="1" l="1"/>
  <c r="P558" i="1"/>
  <c r="P765" i="1"/>
  <c r="M764" i="1"/>
  <c r="P935" i="1"/>
  <c r="M934" i="1"/>
  <c r="P1214" i="1"/>
  <c r="M1213" i="1"/>
  <c r="P1384" i="1"/>
  <c r="M1383" i="1"/>
  <c r="P1554" i="1"/>
  <c r="M1553" i="1"/>
  <c r="M390" i="1"/>
  <c r="P391" i="1"/>
  <c r="M398" i="1"/>
  <c r="P399" i="1"/>
  <c r="M309" i="1"/>
  <c r="P310" i="1"/>
  <c r="M618" i="1"/>
  <c r="P619" i="1"/>
  <c r="P581" i="1"/>
  <c r="M580" i="1"/>
  <c r="P648" i="1"/>
  <c r="M648" i="1" s="1"/>
  <c r="P654" i="1"/>
  <c r="M654" i="1" s="1"/>
  <c r="P655" i="1"/>
  <c r="P651" i="1"/>
  <c r="M651" i="1" s="1"/>
  <c r="P649" i="1"/>
  <c r="M649" i="1" s="1"/>
  <c r="P650" i="1"/>
  <c r="M650" i="1" s="1"/>
  <c r="P559" i="1" l="1"/>
  <c r="M558" i="1"/>
  <c r="M765" i="1"/>
  <c r="P766" i="1"/>
  <c r="M935" i="1"/>
  <c r="P936" i="1"/>
  <c r="M1214" i="1"/>
  <c r="P1215" i="1"/>
  <c r="M1384" i="1"/>
  <c r="P1385" i="1"/>
  <c r="M1554" i="1"/>
  <c r="P1555" i="1"/>
  <c r="P400" i="1"/>
  <c r="M400" i="1" s="1"/>
  <c r="M399" i="1"/>
  <c r="P392" i="1"/>
  <c r="M392" i="1" s="1"/>
  <c r="M391" i="1"/>
  <c r="P311" i="1"/>
  <c r="M310" i="1"/>
  <c r="M655" i="1"/>
  <c r="P657" i="1"/>
  <c r="P656" i="1"/>
  <c r="M581" i="1"/>
  <c r="P583" i="1"/>
  <c r="P582" i="1"/>
  <c r="P620" i="1"/>
  <c r="M619" i="1"/>
  <c r="P707" i="1"/>
  <c r="M707" i="1" s="1"/>
  <c r="P708" i="1"/>
  <c r="M708" i="1" s="1"/>
  <c r="P709" i="1"/>
  <c r="M709" i="1" s="1"/>
  <c r="P710" i="1"/>
  <c r="M710" i="1" s="1"/>
  <c r="P711" i="1"/>
  <c r="M711" i="1" s="1"/>
  <c r="P712" i="1"/>
  <c r="M712" i="1" s="1"/>
  <c r="P713" i="1"/>
  <c r="M713" i="1" s="1"/>
  <c r="P682" i="1"/>
  <c r="M682" i="1" s="1"/>
  <c r="P684" i="1"/>
  <c r="P679" i="1"/>
  <c r="M679" i="1" s="1"/>
  <c r="P683" i="1"/>
  <c r="M683" i="1" s="1"/>
  <c r="P677" i="1"/>
  <c r="M677" i="1" s="1"/>
  <c r="P680" i="1"/>
  <c r="M680" i="1" s="1"/>
  <c r="P681" i="1"/>
  <c r="M681" i="1" s="1"/>
  <c r="P678" i="1"/>
  <c r="M678" i="1" s="1"/>
  <c r="R1884" i="1"/>
  <c r="N1884" i="1"/>
  <c r="H1884" i="1"/>
  <c r="R1901" i="1"/>
  <c r="N1901" i="1"/>
  <c r="H1901" i="1"/>
  <c r="R1918" i="1"/>
  <c r="N1918" i="1"/>
  <c r="H1918" i="1"/>
  <c r="R1935" i="1"/>
  <c r="N1935" i="1"/>
  <c r="H1935" i="1"/>
  <c r="R1952" i="1"/>
  <c r="N1952" i="1"/>
  <c r="H1952" i="1"/>
  <c r="R1969" i="1"/>
  <c r="N1969" i="1"/>
  <c r="H1969" i="1"/>
  <c r="R1986" i="1"/>
  <c r="N1986" i="1"/>
  <c r="H1986" i="1"/>
  <c r="R2003" i="1"/>
  <c r="N2003" i="1"/>
  <c r="H2003" i="1"/>
  <c r="R2020" i="1"/>
  <c r="N2020" i="1"/>
  <c r="H2020" i="1"/>
  <c r="R2037" i="1"/>
  <c r="N2037" i="1"/>
  <c r="H2037" i="1"/>
  <c r="R2054" i="1"/>
  <c r="N2054" i="1"/>
  <c r="H2054" i="1"/>
  <c r="R2071" i="1"/>
  <c r="N2071" i="1"/>
  <c r="H2071" i="1"/>
  <c r="M559" i="1" l="1"/>
  <c r="P560" i="1"/>
  <c r="P767" i="1"/>
  <c r="M766" i="1"/>
  <c r="P937" i="1"/>
  <c r="M936" i="1"/>
  <c r="P1216" i="1"/>
  <c r="M1215" i="1"/>
  <c r="P1386" i="1"/>
  <c r="M1385" i="1"/>
  <c r="P1556" i="1"/>
  <c r="M1555" i="1"/>
  <c r="M657" i="1"/>
  <c r="P659" i="1"/>
  <c r="M659" i="1" s="1"/>
  <c r="P668" i="1"/>
  <c r="M656" i="1"/>
  <c r="P660" i="1"/>
  <c r="P658" i="1"/>
  <c r="M658" i="1" s="1"/>
  <c r="M583" i="1"/>
  <c r="P585" i="1"/>
  <c r="M585" i="1" s="1"/>
  <c r="P594" i="1"/>
  <c r="M582" i="1"/>
  <c r="P586" i="1"/>
  <c r="P584" i="1"/>
  <c r="M584" i="1" s="1"/>
  <c r="M311" i="1"/>
  <c r="P312" i="1"/>
  <c r="M684" i="1"/>
  <c r="P686" i="1"/>
  <c r="P685" i="1"/>
  <c r="M620" i="1"/>
  <c r="P622" i="1"/>
  <c r="P621" i="1"/>
  <c r="P714" i="1"/>
  <c r="M714" i="1" s="1"/>
  <c r="R47" i="1"/>
  <c r="H47" i="1"/>
  <c r="R46" i="1"/>
  <c r="H46" i="1"/>
  <c r="R45" i="1"/>
  <c r="H45" i="1"/>
  <c r="R44" i="1"/>
  <c r="Q44" i="1"/>
  <c r="Q45" i="1" s="1"/>
  <c r="Q46" i="1" s="1"/>
  <c r="Q47" i="1" s="1"/>
  <c r="H44" i="1"/>
  <c r="B44" i="1"/>
  <c r="R2070" i="1"/>
  <c r="N2070" i="1"/>
  <c r="H2070" i="1"/>
  <c r="R2053" i="1"/>
  <c r="N2053" i="1"/>
  <c r="H2053" i="1"/>
  <c r="R2036" i="1"/>
  <c r="N2036" i="1"/>
  <c r="H2036" i="1"/>
  <c r="R2019" i="1"/>
  <c r="N2019" i="1"/>
  <c r="H2019" i="1"/>
  <c r="R2002" i="1"/>
  <c r="N2002" i="1"/>
  <c r="H2002" i="1"/>
  <c r="R1985" i="1"/>
  <c r="N1985" i="1"/>
  <c r="H1985" i="1"/>
  <c r="R1968" i="1"/>
  <c r="N1968" i="1"/>
  <c r="H1968" i="1"/>
  <c r="R1951" i="1"/>
  <c r="N1951" i="1"/>
  <c r="H1951" i="1"/>
  <c r="R1934" i="1"/>
  <c r="N1934" i="1"/>
  <c r="H1934" i="1"/>
  <c r="R1917" i="1"/>
  <c r="N1917" i="1"/>
  <c r="H1917" i="1"/>
  <c r="R1900" i="1"/>
  <c r="N1900" i="1"/>
  <c r="H1900" i="1"/>
  <c r="R1883" i="1"/>
  <c r="N1883" i="1"/>
  <c r="H1883" i="1"/>
  <c r="R42" i="1"/>
  <c r="H42" i="1"/>
  <c r="R41" i="1"/>
  <c r="H41" i="1"/>
  <c r="R40" i="1"/>
  <c r="H40" i="1"/>
  <c r="R39" i="1"/>
  <c r="H39" i="1"/>
  <c r="R38" i="1"/>
  <c r="H38" i="1"/>
  <c r="R37" i="1"/>
  <c r="H37" i="1"/>
  <c r="R36" i="1"/>
  <c r="H36" i="1"/>
  <c r="R35" i="1"/>
  <c r="H35" i="1"/>
  <c r="R34" i="1"/>
  <c r="Q34" i="1"/>
  <c r="Q35" i="1" s="1"/>
  <c r="Q36" i="1" s="1"/>
  <c r="Q37" i="1" s="1"/>
  <c r="Q38" i="1" s="1"/>
  <c r="Q39" i="1" s="1"/>
  <c r="Q40" i="1" s="1"/>
  <c r="Q41" i="1" s="1"/>
  <c r="Q42" i="1" s="1"/>
  <c r="H34" i="1"/>
  <c r="B34" i="1"/>
  <c r="R32" i="1"/>
  <c r="H32" i="1"/>
  <c r="R31" i="1"/>
  <c r="H31" i="1"/>
  <c r="R30" i="1"/>
  <c r="H30" i="1"/>
  <c r="R29" i="1"/>
  <c r="H29" i="1"/>
  <c r="R28" i="1"/>
  <c r="H28" i="1"/>
  <c r="R27" i="1"/>
  <c r="H27" i="1"/>
  <c r="R26" i="1"/>
  <c r="H26" i="1"/>
  <c r="R25" i="1"/>
  <c r="H25" i="1"/>
  <c r="R24" i="1"/>
  <c r="H24" i="1"/>
  <c r="R23" i="1"/>
  <c r="H23" i="1"/>
  <c r="R22" i="1"/>
  <c r="H22" i="1"/>
  <c r="R21" i="1"/>
  <c r="H21" i="1"/>
  <c r="R20" i="1"/>
  <c r="H20" i="1"/>
  <c r="R19" i="1"/>
  <c r="H19" i="1"/>
  <c r="R18" i="1"/>
  <c r="Q18" i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H18" i="1"/>
  <c r="B18" i="1"/>
  <c r="P561" i="1" l="1"/>
  <c r="M560" i="1"/>
  <c r="M767" i="1"/>
  <c r="P768" i="1"/>
  <c r="M937" i="1"/>
  <c r="P938" i="1"/>
  <c r="M1216" i="1"/>
  <c r="P1217" i="1"/>
  <c r="M1386" i="1"/>
  <c r="P1387" i="1"/>
  <c r="M1556" i="1"/>
  <c r="P1557" i="1"/>
  <c r="M685" i="1"/>
  <c r="P689" i="1"/>
  <c r="P687" i="1"/>
  <c r="M687" i="1" s="1"/>
  <c r="M686" i="1"/>
  <c r="P688" i="1"/>
  <c r="M688" i="1" s="1"/>
  <c r="P697" i="1"/>
  <c r="P661" i="1"/>
  <c r="M660" i="1"/>
  <c r="P669" i="1"/>
  <c r="M668" i="1"/>
  <c r="M621" i="1"/>
  <c r="P625" i="1"/>
  <c r="P623" i="1"/>
  <c r="M623" i="1" s="1"/>
  <c r="M622" i="1"/>
  <c r="P624" i="1"/>
  <c r="M624" i="1" s="1"/>
  <c r="P633" i="1"/>
  <c r="P587" i="1"/>
  <c r="M586" i="1"/>
  <c r="M594" i="1"/>
  <c r="P595" i="1"/>
  <c r="P313" i="1"/>
  <c r="M313" i="1" s="1"/>
  <c r="M312" i="1"/>
  <c r="P34" i="1"/>
  <c r="M34" i="1" s="1"/>
  <c r="P44" i="1"/>
  <c r="M44" i="1" s="1"/>
  <c r="B19" i="1"/>
  <c r="B20" i="1" s="1"/>
  <c r="P18" i="1"/>
  <c r="M18" i="1" s="1"/>
  <c r="P721" i="1"/>
  <c r="P720" i="1"/>
  <c r="P719" i="1"/>
  <c r="P718" i="1"/>
  <c r="P717" i="1"/>
  <c r="B45" i="1"/>
  <c r="B35" i="1"/>
  <c r="R16" i="1"/>
  <c r="M16" i="1"/>
  <c r="H16" i="1"/>
  <c r="R15" i="1"/>
  <c r="M15" i="1"/>
  <c r="H15" i="1"/>
  <c r="R14" i="1"/>
  <c r="M14" i="1"/>
  <c r="H14" i="1"/>
  <c r="R13" i="1"/>
  <c r="M13" i="1"/>
  <c r="H13" i="1"/>
  <c r="R12" i="1"/>
  <c r="M12" i="1"/>
  <c r="H12" i="1"/>
  <c r="R11" i="1"/>
  <c r="M11" i="1"/>
  <c r="H11" i="1"/>
  <c r="R10" i="1"/>
  <c r="M10" i="1"/>
  <c r="H10" i="1"/>
  <c r="R9" i="1"/>
  <c r="M9" i="1"/>
  <c r="H9" i="1"/>
  <c r="R8" i="1"/>
  <c r="M8" i="1"/>
  <c r="H8" i="1"/>
  <c r="R7" i="1"/>
  <c r="M7" i="1"/>
  <c r="H7" i="1"/>
  <c r="R6" i="1"/>
  <c r="M6" i="1"/>
  <c r="H6" i="1"/>
  <c r="R5" i="1"/>
  <c r="M5" i="1"/>
  <c r="H5" i="1"/>
  <c r="M4" i="1"/>
  <c r="R4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H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M561" i="1" l="1"/>
  <c r="P562" i="1"/>
  <c r="P769" i="1"/>
  <c r="M769" i="1" s="1"/>
  <c r="M768" i="1"/>
  <c r="P939" i="1"/>
  <c r="M939" i="1" s="1"/>
  <c r="M938" i="1"/>
  <c r="P1218" i="1"/>
  <c r="M1218" i="1" s="1"/>
  <c r="M1217" i="1"/>
  <c r="P1388" i="1"/>
  <c r="M1388" i="1" s="1"/>
  <c r="M1387" i="1"/>
  <c r="P1558" i="1"/>
  <c r="M1558" i="1" s="1"/>
  <c r="M1557" i="1"/>
  <c r="P698" i="1"/>
  <c r="M697" i="1"/>
  <c r="P690" i="1"/>
  <c r="M689" i="1"/>
  <c r="M669" i="1"/>
  <c r="P670" i="1"/>
  <c r="M661" i="1"/>
  <c r="P662" i="1"/>
  <c r="P634" i="1"/>
  <c r="M633" i="1"/>
  <c r="P626" i="1"/>
  <c r="M625" i="1"/>
  <c r="P596" i="1"/>
  <c r="M595" i="1"/>
  <c r="M587" i="1"/>
  <c r="P588" i="1"/>
  <c r="P19" i="1"/>
  <c r="M19" i="1" s="1"/>
  <c r="P35" i="1"/>
  <c r="M35" i="1" s="1"/>
  <c r="B46" i="1"/>
  <c r="P45" i="1"/>
  <c r="M45" i="1" s="1"/>
  <c r="B21" i="1"/>
  <c r="P20" i="1"/>
  <c r="M20" i="1" s="1"/>
  <c r="P722" i="1"/>
  <c r="P723" i="1"/>
  <c r="P724" i="1"/>
  <c r="B36" i="1"/>
  <c r="Q1561" i="1"/>
  <c r="H1561" i="1"/>
  <c r="Q1391" i="1"/>
  <c r="H1391" i="1"/>
  <c r="Q1221" i="1"/>
  <c r="H1221" i="1"/>
  <c r="Q942" i="1"/>
  <c r="H942" i="1"/>
  <c r="Q772" i="1"/>
  <c r="H772" i="1"/>
  <c r="P563" i="1" l="1"/>
  <c r="M563" i="1" s="1"/>
  <c r="M562" i="1"/>
  <c r="M690" i="1"/>
  <c r="P691" i="1"/>
  <c r="M698" i="1"/>
  <c r="P699" i="1"/>
  <c r="P663" i="1"/>
  <c r="M662" i="1"/>
  <c r="P671" i="1"/>
  <c r="M670" i="1"/>
  <c r="M626" i="1"/>
  <c r="P627" i="1"/>
  <c r="P635" i="1"/>
  <c r="M634" i="1"/>
  <c r="P589" i="1"/>
  <c r="M588" i="1"/>
  <c r="P597" i="1"/>
  <c r="M596" i="1"/>
  <c r="B22" i="1"/>
  <c r="P21" i="1"/>
  <c r="M21" i="1" s="1"/>
  <c r="B47" i="1"/>
  <c r="P47" i="1" s="1"/>
  <c r="M47" i="1" s="1"/>
  <c r="P46" i="1"/>
  <c r="M46" i="1" s="1"/>
  <c r="P36" i="1"/>
  <c r="M36" i="1" s="1"/>
  <c r="P725" i="1"/>
  <c r="B37" i="1"/>
  <c r="B38" i="1" s="1"/>
  <c r="P38" i="1" s="1"/>
  <c r="H566" i="1"/>
  <c r="R542" i="1"/>
  <c r="R543" i="1"/>
  <c r="R544" i="1"/>
  <c r="R545" i="1"/>
  <c r="R546" i="1"/>
  <c r="R547" i="1"/>
  <c r="R548" i="1"/>
  <c r="R549" i="1"/>
  <c r="R551" i="1"/>
  <c r="R552" i="1"/>
  <c r="R553" i="1"/>
  <c r="R541" i="1"/>
  <c r="Q541" i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41" i="1"/>
  <c r="M541" i="1" s="1"/>
  <c r="R1852" i="1"/>
  <c r="H1852" i="1"/>
  <c r="R1851" i="1"/>
  <c r="H1851" i="1"/>
  <c r="R1850" i="1"/>
  <c r="H1850" i="1"/>
  <c r="R1849" i="1"/>
  <c r="H1849" i="1"/>
  <c r="R1848" i="1"/>
  <c r="H1848" i="1"/>
  <c r="R1847" i="1"/>
  <c r="H1847" i="1"/>
  <c r="R1846" i="1"/>
  <c r="H1846" i="1"/>
  <c r="R1845" i="1"/>
  <c r="H1845" i="1"/>
  <c r="R1844" i="1"/>
  <c r="Q1844" i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H1844" i="1"/>
  <c r="R162" i="1"/>
  <c r="H162" i="1"/>
  <c r="R161" i="1"/>
  <c r="H161" i="1"/>
  <c r="R160" i="1"/>
  <c r="H160" i="1"/>
  <c r="R159" i="1"/>
  <c r="H159" i="1"/>
  <c r="R158" i="1"/>
  <c r="H158" i="1"/>
  <c r="R157" i="1"/>
  <c r="H157" i="1"/>
  <c r="R156" i="1"/>
  <c r="H156" i="1"/>
  <c r="R155" i="1"/>
  <c r="H155" i="1"/>
  <c r="R154" i="1"/>
  <c r="Q154" i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H154" i="1"/>
  <c r="B154" i="1"/>
  <c r="R150" i="1"/>
  <c r="H150" i="1"/>
  <c r="Q142" i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R143" i="1"/>
  <c r="R144" i="1"/>
  <c r="R145" i="1"/>
  <c r="R146" i="1"/>
  <c r="R147" i="1"/>
  <c r="R148" i="1"/>
  <c r="R149" i="1"/>
  <c r="R142" i="1"/>
  <c r="H143" i="1"/>
  <c r="H144" i="1"/>
  <c r="H145" i="1"/>
  <c r="H146" i="1"/>
  <c r="H147" i="1"/>
  <c r="H148" i="1"/>
  <c r="H149" i="1"/>
  <c r="H142" i="1"/>
  <c r="B142" i="1"/>
  <c r="P142" i="1" s="1"/>
  <c r="R496" i="1"/>
  <c r="H496" i="1"/>
  <c r="R495" i="1"/>
  <c r="H495" i="1"/>
  <c r="R494" i="1"/>
  <c r="H494" i="1"/>
  <c r="R493" i="1"/>
  <c r="H493" i="1"/>
  <c r="R492" i="1"/>
  <c r="H492" i="1"/>
  <c r="R491" i="1"/>
  <c r="H491" i="1"/>
  <c r="R490" i="1"/>
  <c r="H490" i="1"/>
  <c r="R489" i="1"/>
  <c r="H489" i="1"/>
  <c r="R488" i="1"/>
  <c r="H488" i="1"/>
  <c r="R487" i="1"/>
  <c r="H487" i="1"/>
  <c r="R486" i="1"/>
  <c r="H486" i="1"/>
  <c r="R485" i="1"/>
  <c r="H485" i="1"/>
  <c r="R484" i="1"/>
  <c r="H484" i="1"/>
  <c r="B484" i="1"/>
  <c r="R461" i="1"/>
  <c r="H461" i="1"/>
  <c r="R460" i="1"/>
  <c r="H460" i="1"/>
  <c r="R459" i="1"/>
  <c r="H459" i="1"/>
  <c r="R458" i="1"/>
  <c r="H458" i="1"/>
  <c r="R457" i="1"/>
  <c r="H457" i="1"/>
  <c r="R456" i="1"/>
  <c r="H456" i="1"/>
  <c r="R455" i="1"/>
  <c r="H455" i="1"/>
  <c r="R454" i="1"/>
  <c r="H454" i="1"/>
  <c r="R453" i="1"/>
  <c r="H453" i="1"/>
  <c r="R452" i="1"/>
  <c r="H452" i="1"/>
  <c r="R451" i="1"/>
  <c r="H451" i="1"/>
  <c r="R450" i="1"/>
  <c r="H450" i="1"/>
  <c r="R449" i="1"/>
  <c r="H449" i="1"/>
  <c r="B449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51" i="1"/>
  <c r="B405" i="1"/>
  <c r="B413" i="1"/>
  <c r="B421" i="1"/>
  <c r="P715" i="1"/>
  <c r="B251" i="1"/>
  <c r="Q566" i="1" l="1"/>
  <c r="Q556" i="1"/>
  <c r="Q557" i="1" s="1"/>
  <c r="Q558" i="1" s="1"/>
  <c r="Q559" i="1" s="1"/>
  <c r="Q560" i="1" s="1"/>
  <c r="Q561" i="1" s="1"/>
  <c r="Q562" i="1" s="1"/>
  <c r="Q563" i="1" s="1"/>
  <c r="Q564" i="1" s="1"/>
  <c r="Q554" i="1"/>
  <c r="Q555" i="1" s="1"/>
  <c r="P700" i="1"/>
  <c r="M699" i="1"/>
  <c r="P692" i="1"/>
  <c r="M691" i="1"/>
  <c r="M671" i="1"/>
  <c r="P672" i="1"/>
  <c r="M663" i="1"/>
  <c r="P664" i="1"/>
  <c r="M635" i="1"/>
  <c r="P636" i="1"/>
  <c r="M627" i="1"/>
  <c r="P628" i="1"/>
  <c r="M597" i="1"/>
  <c r="P598" i="1"/>
  <c r="M589" i="1"/>
  <c r="P590" i="1"/>
  <c r="B252" i="1"/>
  <c r="P252" i="1" s="1"/>
  <c r="M252" i="1" s="1"/>
  <c r="P251" i="1"/>
  <c r="M251" i="1" s="1"/>
  <c r="B406" i="1"/>
  <c r="P405" i="1"/>
  <c r="B414" i="1"/>
  <c r="P413" i="1"/>
  <c r="B422" i="1"/>
  <c r="P421" i="1"/>
  <c r="P449" i="1"/>
  <c r="M449" i="1" s="1"/>
  <c r="B155" i="1"/>
  <c r="P154" i="1"/>
  <c r="M154" i="1" s="1"/>
  <c r="P484" i="1"/>
  <c r="M484" i="1" s="1"/>
  <c r="P37" i="1"/>
  <c r="M37" i="1" s="1"/>
  <c r="B23" i="1"/>
  <c r="P22" i="1"/>
  <c r="M22" i="1" s="1"/>
  <c r="P729" i="1"/>
  <c r="P728" i="1"/>
  <c r="P727" i="1"/>
  <c r="M38" i="1"/>
  <c r="B39" i="1"/>
  <c r="P39" i="1" s="1"/>
  <c r="M142" i="1"/>
  <c r="M542" i="1"/>
  <c r="M566" i="1"/>
  <c r="B143" i="1"/>
  <c r="P143" i="1" s="1"/>
  <c r="B253" i="1"/>
  <c r="P253" i="1" s="1"/>
  <c r="B450" i="1"/>
  <c r="B485" i="1"/>
  <c r="R2069" i="1"/>
  <c r="N2069" i="1"/>
  <c r="H2069" i="1"/>
  <c r="R2068" i="1"/>
  <c r="N2068" i="1"/>
  <c r="H2068" i="1"/>
  <c r="R2067" i="1"/>
  <c r="N2067" i="1"/>
  <c r="H2067" i="1"/>
  <c r="R2066" i="1"/>
  <c r="N2066" i="1"/>
  <c r="H2066" i="1"/>
  <c r="R2065" i="1"/>
  <c r="N2065" i="1"/>
  <c r="H2065" i="1"/>
  <c r="R2064" i="1"/>
  <c r="N2064" i="1"/>
  <c r="H2064" i="1"/>
  <c r="R2063" i="1"/>
  <c r="N2063" i="1"/>
  <c r="H2063" i="1"/>
  <c r="R2062" i="1"/>
  <c r="N2062" i="1"/>
  <c r="H2062" i="1"/>
  <c r="R2061" i="1"/>
  <c r="N2061" i="1"/>
  <c r="H2061" i="1"/>
  <c r="R2060" i="1"/>
  <c r="N2060" i="1"/>
  <c r="H2060" i="1"/>
  <c r="R2059" i="1"/>
  <c r="Q2059" i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N2059" i="1"/>
  <c r="H2059" i="1"/>
  <c r="R2052" i="1"/>
  <c r="N2052" i="1"/>
  <c r="H2052" i="1"/>
  <c r="R2051" i="1"/>
  <c r="N2051" i="1"/>
  <c r="H2051" i="1"/>
  <c r="R2050" i="1"/>
  <c r="N2050" i="1"/>
  <c r="H2050" i="1"/>
  <c r="R2049" i="1"/>
  <c r="N2049" i="1"/>
  <c r="H2049" i="1"/>
  <c r="R2048" i="1"/>
  <c r="N2048" i="1"/>
  <c r="H2048" i="1"/>
  <c r="R2047" i="1"/>
  <c r="N2047" i="1"/>
  <c r="H2047" i="1"/>
  <c r="R2046" i="1"/>
  <c r="N2046" i="1"/>
  <c r="H2046" i="1"/>
  <c r="R2045" i="1"/>
  <c r="N2045" i="1"/>
  <c r="H2045" i="1"/>
  <c r="R2044" i="1"/>
  <c r="N2044" i="1"/>
  <c r="H2044" i="1"/>
  <c r="R2043" i="1"/>
  <c r="N2043" i="1"/>
  <c r="H2043" i="1"/>
  <c r="R2042" i="1"/>
  <c r="Q2042" i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N2042" i="1"/>
  <c r="H2042" i="1"/>
  <c r="R2035" i="1"/>
  <c r="N2035" i="1"/>
  <c r="H2035" i="1"/>
  <c r="R2034" i="1"/>
  <c r="N2034" i="1"/>
  <c r="H2034" i="1"/>
  <c r="R2033" i="1"/>
  <c r="N2033" i="1"/>
  <c r="H2033" i="1"/>
  <c r="R2032" i="1"/>
  <c r="N2032" i="1"/>
  <c r="H2032" i="1"/>
  <c r="R2031" i="1"/>
  <c r="N2031" i="1"/>
  <c r="H2031" i="1"/>
  <c r="R2030" i="1"/>
  <c r="N2030" i="1"/>
  <c r="H2030" i="1"/>
  <c r="R2029" i="1"/>
  <c r="N2029" i="1"/>
  <c r="H2029" i="1"/>
  <c r="R2028" i="1"/>
  <c r="N2028" i="1"/>
  <c r="H2028" i="1"/>
  <c r="R2027" i="1"/>
  <c r="N2027" i="1"/>
  <c r="H2027" i="1"/>
  <c r="R2026" i="1"/>
  <c r="N2026" i="1"/>
  <c r="H2026" i="1"/>
  <c r="R2025" i="1"/>
  <c r="Q2025" i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N2025" i="1"/>
  <c r="H2025" i="1"/>
  <c r="R2018" i="1"/>
  <c r="R2017" i="1"/>
  <c r="R2001" i="1"/>
  <c r="R2000" i="1"/>
  <c r="R1984" i="1"/>
  <c r="R1983" i="1"/>
  <c r="R1967" i="1"/>
  <c r="R1966" i="1"/>
  <c r="R1950" i="1"/>
  <c r="R1949" i="1"/>
  <c r="R1933" i="1"/>
  <c r="R1932" i="1"/>
  <c r="R1916" i="1"/>
  <c r="R1915" i="1"/>
  <c r="R1899" i="1"/>
  <c r="R1898" i="1"/>
  <c r="R1882" i="1"/>
  <c r="R1881" i="1"/>
  <c r="N2018" i="1"/>
  <c r="H2018" i="1"/>
  <c r="N2017" i="1"/>
  <c r="H2017" i="1"/>
  <c r="R2016" i="1"/>
  <c r="N2016" i="1"/>
  <c r="H2016" i="1"/>
  <c r="R2015" i="1"/>
  <c r="N2015" i="1"/>
  <c r="H2015" i="1"/>
  <c r="R2014" i="1"/>
  <c r="N2014" i="1"/>
  <c r="H2014" i="1"/>
  <c r="R2013" i="1"/>
  <c r="N2013" i="1"/>
  <c r="H2013" i="1"/>
  <c r="R2012" i="1"/>
  <c r="N2012" i="1"/>
  <c r="H2012" i="1"/>
  <c r="R2011" i="1"/>
  <c r="N2011" i="1"/>
  <c r="H2011" i="1"/>
  <c r="R2010" i="1"/>
  <c r="N2010" i="1"/>
  <c r="H2010" i="1"/>
  <c r="R2009" i="1"/>
  <c r="N2009" i="1"/>
  <c r="H2009" i="1"/>
  <c r="R2008" i="1"/>
  <c r="Q2008" i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N2008" i="1"/>
  <c r="H2008" i="1"/>
  <c r="M692" i="1" l="1"/>
  <c r="P693" i="1"/>
  <c r="M700" i="1"/>
  <c r="P701" i="1"/>
  <c r="P665" i="1"/>
  <c r="M664" i="1"/>
  <c r="P673" i="1"/>
  <c r="M672" i="1"/>
  <c r="P629" i="1"/>
  <c r="M628" i="1"/>
  <c r="M636" i="1"/>
  <c r="P637" i="1"/>
  <c r="P591" i="1"/>
  <c r="M590" i="1"/>
  <c r="P599" i="1"/>
  <c r="M598" i="1"/>
  <c r="B423" i="1"/>
  <c r="P422" i="1"/>
  <c r="B486" i="1"/>
  <c r="B487" i="1" s="1"/>
  <c r="P485" i="1"/>
  <c r="M485" i="1" s="1"/>
  <c r="B415" i="1"/>
  <c r="P414" i="1"/>
  <c r="B156" i="1"/>
  <c r="P155" i="1"/>
  <c r="M155" i="1" s="1"/>
  <c r="B451" i="1"/>
  <c r="B452" i="1" s="1"/>
  <c r="P450" i="1"/>
  <c r="M450" i="1" s="1"/>
  <c r="B407" i="1"/>
  <c r="P406" i="1"/>
  <c r="B24" i="1"/>
  <c r="P23" i="1"/>
  <c r="M23" i="1" s="1"/>
  <c r="P730" i="1"/>
  <c r="P734" i="1"/>
  <c r="P731" i="1"/>
  <c r="P732" i="1"/>
  <c r="P733" i="1"/>
  <c r="M546" i="1"/>
  <c r="M543" i="1"/>
  <c r="M545" i="1"/>
  <c r="M544" i="1"/>
  <c r="B40" i="1"/>
  <c r="P40" i="1" s="1"/>
  <c r="M39" i="1"/>
  <c r="M548" i="1"/>
  <c r="M547" i="1"/>
  <c r="M143" i="1"/>
  <c r="B144" i="1"/>
  <c r="P144" i="1" s="1"/>
  <c r="B254" i="1"/>
  <c r="P254" i="1" s="1"/>
  <c r="M253" i="1"/>
  <c r="P702" i="1" l="1"/>
  <c r="M701" i="1"/>
  <c r="P694" i="1"/>
  <c r="M693" i="1"/>
  <c r="M673" i="1"/>
  <c r="P674" i="1"/>
  <c r="M665" i="1"/>
  <c r="P666" i="1"/>
  <c r="P630" i="1"/>
  <c r="M629" i="1"/>
  <c r="P638" i="1"/>
  <c r="M637" i="1"/>
  <c r="M599" i="1"/>
  <c r="P600" i="1"/>
  <c r="P592" i="1"/>
  <c r="M591" i="1"/>
  <c r="P486" i="1"/>
  <c r="M486" i="1" s="1"/>
  <c r="P487" i="1"/>
  <c r="M487" i="1" s="1"/>
  <c r="B488" i="1"/>
  <c r="P488" i="1" s="1"/>
  <c r="M488" i="1" s="1"/>
  <c r="P156" i="1"/>
  <c r="M156" i="1" s="1"/>
  <c r="B157" i="1"/>
  <c r="B416" i="1"/>
  <c r="P415" i="1"/>
  <c r="P451" i="1"/>
  <c r="M451" i="1" s="1"/>
  <c r="B408" i="1"/>
  <c r="P407" i="1"/>
  <c r="B424" i="1"/>
  <c r="P423" i="1"/>
  <c r="P452" i="1"/>
  <c r="M452" i="1" s="1"/>
  <c r="B25" i="1"/>
  <c r="P24" i="1"/>
  <c r="M24" i="1" s="1"/>
  <c r="P735" i="1"/>
  <c r="B453" i="1"/>
  <c r="P453" i="1" s="1"/>
  <c r="M453" i="1" s="1"/>
  <c r="M40" i="1"/>
  <c r="B41" i="1"/>
  <c r="P41" i="1" s="1"/>
  <c r="M549" i="1"/>
  <c r="B145" i="1"/>
  <c r="P145" i="1" s="1"/>
  <c r="M144" i="1"/>
  <c r="B255" i="1"/>
  <c r="P255" i="1" s="1"/>
  <c r="M254" i="1"/>
  <c r="R715" i="1"/>
  <c r="N715" i="1"/>
  <c r="H715" i="1"/>
  <c r="Q715" i="1"/>
  <c r="R725" i="1"/>
  <c r="N725" i="1"/>
  <c r="H725" i="1"/>
  <c r="R724" i="1"/>
  <c r="N724" i="1"/>
  <c r="H724" i="1"/>
  <c r="R723" i="1"/>
  <c r="N723" i="1"/>
  <c r="H723" i="1"/>
  <c r="R722" i="1"/>
  <c r="N722" i="1"/>
  <c r="H722" i="1"/>
  <c r="R721" i="1"/>
  <c r="N721" i="1"/>
  <c r="H721" i="1"/>
  <c r="R720" i="1"/>
  <c r="N720" i="1"/>
  <c r="H720" i="1"/>
  <c r="R719" i="1"/>
  <c r="N719" i="1"/>
  <c r="H719" i="1"/>
  <c r="R718" i="1"/>
  <c r="N718" i="1"/>
  <c r="H718" i="1"/>
  <c r="R717" i="1"/>
  <c r="Q717" i="1"/>
  <c r="Q718" i="1" s="1"/>
  <c r="Q719" i="1" s="1"/>
  <c r="Q720" i="1" s="1"/>
  <c r="Q721" i="1" s="1"/>
  <c r="Q722" i="1" s="1"/>
  <c r="Q723" i="1" s="1"/>
  <c r="Q724" i="1" s="1"/>
  <c r="Q725" i="1" s="1"/>
  <c r="N717" i="1"/>
  <c r="H717" i="1"/>
  <c r="R735" i="1"/>
  <c r="N735" i="1"/>
  <c r="H735" i="1"/>
  <c r="R734" i="1"/>
  <c r="N734" i="1"/>
  <c r="H734" i="1"/>
  <c r="R733" i="1"/>
  <c r="N733" i="1"/>
  <c r="H733" i="1"/>
  <c r="R732" i="1"/>
  <c r="N732" i="1"/>
  <c r="H732" i="1"/>
  <c r="R731" i="1"/>
  <c r="N731" i="1"/>
  <c r="H731" i="1"/>
  <c r="R730" i="1"/>
  <c r="N730" i="1"/>
  <c r="H730" i="1"/>
  <c r="R729" i="1"/>
  <c r="N729" i="1"/>
  <c r="H729" i="1"/>
  <c r="R728" i="1"/>
  <c r="N728" i="1"/>
  <c r="H728" i="1"/>
  <c r="R727" i="1"/>
  <c r="Q727" i="1"/>
  <c r="Q728" i="1" s="1"/>
  <c r="Q729" i="1" s="1"/>
  <c r="Q730" i="1" s="1"/>
  <c r="Q731" i="1" s="1"/>
  <c r="Q732" i="1" s="1"/>
  <c r="Q733" i="1" s="1"/>
  <c r="Q734" i="1" s="1"/>
  <c r="Q735" i="1" s="1"/>
  <c r="N727" i="1"/>
  <c r="H727" i="1"/>
  <c r="R745" i="1"/>
  <c r="N745" i="1"/>
  <c r="H745" i="1"/>
  <c r="R744" i="1"/>
  <c r="N744" i="1"/>
  <c r="H744" i="1"/>
  <c r="R743" i="1"/>
  <c r="N743" i="1"/>
  <c r="H743" i="1"/>
  <c r="R742" i="1"/>
  <c r="N742" i="1"/>
  <c r="H742" i="1"/>
  <c r="R741" i="1"/>
  <c r="N741" i="1"/>
  <c r="H741" i="1"/>
  <c r="R740" i="1"/>
  <c r="N740" i="1"/>
  <c r="H740" i="1"/>
  <c r="R739" i="1"/>
  <c r="N739" i="1"/>
  <c r="H739" i="1"/>
  <c r="R738" i="1"/>
  <c r="N738" i="1"/>
  <c r="H738" i="1"/>
  <c r="R737" i="1"/>
  <c r="Q737" i="1"/>
  <c r="Q738" i="1" s="1"/>
  <c r="Q739" i="1" s="1"/>
  <c r="Q740" i="1" s="1"/>
  <c r="Q741" i="1" s="1"/>
  <c r="Q742" i="1" s="1"/>
  <c r="Q743" i="1" s="1"/>
  <c r="Q744" i="1" s="1"/>
  <c r="Q745" i="1" s="1"/>
  <c r="N737" i="1"/>
  <c r="H737" i="1"/>
  <c r="R885" i="1"/>
  <c r="N885" i="1"/>
  <c r="H885" i="1"/>
  <c r="R884" i="1"/>
  <c r="N884" i="1"/>
  <c r="H884" i="1"/>
  <c r="R883" i="1"/>
  <c r="N883" i="1"/>
  <c r="H883" i="1"/>
  <c r="R882" i="1"/>
  <c r="N882" i="1"/>
  <c r="H882" i="1"/>
  <c r="R881" i="1"/>
  <c r="N881" i="1"/>
  <c r="H881" i="1"/>
  <c r="R880" i="1"/>
  <c r="N880" i="1"/>
  <c r="H880" i="1"/>
  <c r="R879" i="1"/>
  <c r="N879" i="1"/>
  <c r="H879" i="1"/>
  <c r="R878" i="1"/>
  <c r="N878" i="1"/>
  <c r="H878" i="1"/>
  <c r="R877" i="1"/>
  <c r="Q877" i="1"/>
  <c r="Q878" i="1" s="1"/>
  <c r="Q879" i="1" s="1"/>
  <c r="Q880" i="1" s="1"/>
  <c r="Q881" i="1" s="1"/>
  <c r="Q882" i="1" s="1"/>
  <c r="Q883" i="1" s="1"/>
  <c r="Q884" i="1" s="1"/>
  <c r="Q885" i="1" s="1"/>
  <c r="N877" i="1"/>
  <c r="H877" i="1"/>
  <c r="R895" i="1"/>
  <c r="N895" i="1"/>
  <c r="H895" i="1"/>
  <c r="R894" i="1"/>
  <c r="N894" i="1"/>
  <c r="H894" i="1"/>
  <c r="R893" i="1"/>
  <c r="N893" i="1"/>
  <c r="H893" i="1"/>
  <c r="R892" i="1"/>
  <c r="N892" i="1"/>
  <c r="H892" i="1"/>
  <c r="R891" i="1"/>
  <c r="N891" i="1"/>
  <c r="H891" i="1"/>
  <c r="R890" i="1"/>
  <c r="N890" i="1"/>
  <c r="H890" i="1"/>
  <c r="R889" i="1"/>
  <c r="N889" i="1"/>
  <c r="H889" i="1"/>
  <c r="R888" i="1"/>
  <c r="N888" i="1"/>
  <c r="H888" i="1"/>
  <c r="R887" i="1"/>
  <c r="Q887" i="1"/>
  <c r="Q888" i="1" s="1"/>
  <c r="Q889" i="1" s="1"/>
  <c r="Q890" i="1" s="1"/>
  <c r="Q891" i="1" s="1"/>
  <c r="Q892" i="1" s="1"/>
  <c r="Q893" i="1" s="1"/>
  <c r="Q894" i="1" s="1"/>
  <c r="Q895" i="1" s="1"/>
  <c r="N887" i="1"/>
  <c r="H887" i="1"/>
  <c r="R905" i="1"/>
  <c r="N905" i="1"/>
  <c r="H905" i="1"/>
  <c r="R904" i="1"/>
  <c r="N904" i="1"/>
  <c r="H904" i="1"/>
  <c r="R903" i="1"/>
  <c r="N903" i="1"/>
  <c r="H903" i="1"/>
  <c r="R902" i="1"/>
  <c r="N902" i="1"/>
  <c r="H902" i="1"/>
  <c r="R901" i="1"/>
  <c r="N901" i="1"/>
  <c r="H901" i="1"/>
  <c r="R900" i="1"/>
  <c r="N900" i="1"/>
  <c r="H900" i="1"/>
  <c r="R899" i="1"/>
  <c r="N899" i="1"/>
  <c r="H899" i="1"/>
  <c r="R898" i="1"/>
  <c r="N898" i="1"/>
  <c r="H898" i="1"/>
  <c r="R897" i="1"/>
  <c r="Q897" i="1"/>
  <c r="Q898" i="1" s="1"/>
  <c r="Q899" i="1" s="1"/>
  <c r="Q900" i="1" s="1"/>
  <c r="Q901" i="1" s="1"/>
  <c r="Q902" i="1" s="1"/>
  <c r="Q903" i="1" s="1"/>
  <c r="Q904" i="1" s="1"/>
  <c r="Q905" i="1" s="1"/>
  <c r="N897" i="1"/>
  <c r="H897" i="1"/>
  <c r="R915" i="1"/>
  <c r="N915" i="1"/>
  <c r="H915" i="1"/>
  <c r="R914" i="1"/>
  <c r="N914" i="1"/>
  <c r="H914" i="1"/>
  <c r="R913" i="1"/>
  <c r="N913" i="1"/>
  <c r="H913" i="1"/>
  <c r="R912" i="1"/>
  <c r="N912" i="1"/>
  <c r="H912" i="1"/>
  <c r="R911" i="1"/>
  <c r="N911" i="1"/>
  <c r="H911" i="1"/>
  <c r="R910" i="1"/>
  <c r="N910" i="1"/>
  <c r="H910" i="1"/>
  <c r="R909" i="1"/>
  <c r="N909" i="1"/>
  <c r="H909" i="1"/>
  <c r="R908" i="1"/>
  <c r="N908" i="1"/>
  <c r="H908" i="1"/>
  <c r="R907" i="1"/>
  <c r="Q907" i="1"/>
  <c r="Q908" i="1" s="1"/>
  <c r="Q909" i="1" s="1"/>
  <c r="Q910" i="1" s="1"/>
  <c r="Q911" i="1" s="1"/>
  <c r="Q912" i="1" s="1"/>
  <c r="Q913" i="1" s="1"/>
  <c r="Q914" i="1" s="1"/>
  <c r="Q915" i="1" s="1"/>
  <c r="N907" i="1"/>
  <c r="H907" i="1"/>
  <c r="R1055" i="1"/>
  <c r="N1055" i="1"/>
  <c r="H1055" i="1"/>
  <c r="R1054" i="1"/>
  <c r="N1054" i="1"/>
  <c r="H1054" i="1"/>
  <c r="R1053" i="1"/>
  <c r="N1053" i="1"/>
  <c r="H1053" i="1"/>
  <c r="R1052" i="1"/>
  <c r="N1052" i="1"/>
  <c r="H1052" i="1"/>
  <c r="R1051" i="1"/>
  <c r="N1051" i="1"/>
  <c r="H1051" i="1"/>
  <c r="R1050" i="1"/>
  <c r="N1050" i="1"/>
  <c r="H1050" i="1"/>
  <c r="R1049" i="1"/>
  <c r="N1049" i="1"/>
  <c r="H1049" i="1"/>
  <c r="R1048" i="1"/>
  <c r="N1048" i="1"/>
  <c r="H1048" i="1"/>
  <c r="R1047" i="1"/>
  <c r="Q1047" i="1"/>
  <c r="Q1048" i="1" s="1"/>
  <c r="Q1049" i="1" s="1"/>
  <c r="Q1050" i="1" s="1"/>
  <c r="Q1051" i="1" s="1"/>
  <c r="Q1052" i="1" s="1"/>
  <c r="Q1053" i="1" s="1"/>
  <c r="Q1054" i="1" s="1"/>
  <c r="Q1055" i="1" s="1"/>
  <c r="N1047" i="1"/>
  <c r="H1047" i="1"/>
  <c r="R1065" i="1"/>
  <c r="N1065" i="1"/>
  <c r="H1065" i="1"/>
  <c r="R1064" i="1"/>
  <c r="N1064" i="1"/>
  <c r="H1064" i="1"/>
  <c r="R1063" i="1"/>
  <c r="N1063" i="1"/>
  <c r="H1063" i="1"/>
  <c r="R1062" i="1"/>
  <c r="N1062" i="1"/>
  <c r="H1062" i="1"/>
  <c r="R1061" i="1"/>
  <c r="N1061" i="1"/>
  <c r="H1061" i="1"/>
  <c r="R1060" i="1"/>
  <c r="N1060" i="1"/>
  <c r="H1060" i="1"/>
  <c r="R1059" i="1"/>
  <c r="N1059" i="1"/>
  <c r="H1059" i="1"/>
  <c r="R1058" i="1"/>
  <c r="N1058" i="1"/>
  <c r="H1058" i="1"/>
  <c r="R1057" i="1"/>
  <c r="Q1057" i="1"/>
  <c r="Q1058" i="1" s="1"/>
  <c r="Q1059" i="1" s="1"/>
  <c r="Q1060" i="1" s="1"/>
  <c r="Q1061" i="1" s="1"/>
  <c r="Q1062" i="1" s="1"/>
  <c r="Q1063" i="1" s="1"/>
  <c r="Q1064" i="1" s="1"/>
  <c r="Q1065" i="1" s="1"/>
  <c r="N1057" i="1"/>
  <c r="H1057" i="1"/>
  <c r="R1075" i="1"/>
  <c r="N1075" i="1"/>
  <c r="H1075" i="1"/>
  <c r="R1074" i="1"/>
  <c r="N1074" i="1"/>
  <c r="H1074" i="1"/>
  <c r="R1073" i="1"/>
  <c r="N1073" i="1"/>
  <c r="H1073" i="1"/>
  <c r="R1072" i="1"/>
  <c r="N1072" i="1"/>
  <c r="H1072" i="1"/>
  <c r="R1071" i="1"/>
  <c r="N1071" i="1"/>
  <c r="H1071" i="1"/>
  <c r="R1070" i="1"/>
  <c r="N1070" i="1"/>
  <c r="H1070" i="1"/>
  <c r="R1069" i="1"/>
  <c r="N1069" i="1"/>
  <c r="H1069" i="1"/>
  <c r="R1068" i="1"/>
  <c r="N1068" i="1"/>
  <c r="H1068" i="1"/>
  <c r="R1067" i="1"/>
  <c r="Q1067" i="1"/>
  <c r="Q1068" i="1" s="1"/>
  <c r="Q1069" i="1" s="1"/>
  <c r="Q1070" i="1" s="1"/>
  <c r="Q1071" i="1" s="1"/>
  <c r="Q1072" i="1" s="1"/>
  <c r="Q1073" i="1" s="1"/>
  <c r="Q1074" i="1" s="1"/>
  <c r="Q1075" i="1" s="1"/>
  <c r="N1067" i="1"/>
  <c r="H1067" i="1"/>
  <c r="R1085" i="1"/>
  <c r="N1085" i="1"/>
  <c r="H1085" i="1"/>
  <c r="R1084" i="1"/>
  <c r="N1084" i="1"/>
  <c r="H1084" i="1"/>
  <c r="R1083" i="1"/>
  <c r="N1083" i="1"/>
  <c r="H1083" i="1"/>
  <c r="R1082" i="1"/>
  <c r="N1082" i="1"/>
  <c r="H1082" i="1"/>
  <c r="R1081" i="1"/>
  <c r="N1081" i="1"/>
  <c r="H1081" i="1"/>
  <c r="R1080" i="1"/>
  <c r="N1080" i="1"/>
  <c r="H1080" i="1"/>
  <c r="R1079" i="1"/>
  <c r="N1079" i="1"/>
  <c r="H1079" i="1"/>
  <c r="R1078" i="1"/>
  <c r="N1078" i="1"/>
  <c r="H1078" i="1"/>
  <c r="R1077" i="1"/>
  <c r="Q1077" i="1"/>
  <c r="Q1078" i="1" s="1"/>
  <c r="Q1079" i="1" s="1"/>
  <c r="Q1080" i="1" s="1"/>
  <c r="Q1081" i="1" s="1"/>
  <c r="Q1082" i="1" s="1"/>
  <c r="Q1083" i="1" s="1"/>
  <c r="Q1084" i="1" s="1"/>
  <c r="Q1085" i="1" s="1"/>
  <c r="N1077" i="1"/>
  <c r="H1077" i="1"/>
  <c r="R1334" i="1"/>
  <c r="N1334" i="1"/>
  <c r="H1334" i="1"/>
  <c r="R1333" i="1"/>
  <c r="N1333" i="1"/>
  <c r="H1333" i="1"/>
  <c r="R1332" i="1"/>
  <c r="N1332" i="1"/>
  <c r="H1332" i="1"/>
  <c r="R1331" i="1"/>
  <c r="N1331" i="1"/>
  <c r="H1331" i="1"/>
  <c r="R1330" i="1"/>
  <c r="N1330" i="1"/>
  <c r="H1330" i="1"/>
  <c r="R1329" i="1"/>
  <c r="N1329" i="1"/>
  <c r="H1329" i="1"/>
  <c r="R1328" i="1"/>
  <c r="N1328" i="1"/>
  <c r="H1328" i="1"/>
  <c r="R1327" i="1"/>
  <c r="N1327" i="1"/>
  <c r="H1327" i="1"/>
  <c r="R1326" i="1"/>
  <c r="Q1326" i="1"/>
  <c r="Q1327" i="1" s="1"/>
  <c r="Q1328" i="1" s="1"/>
  <c r="Q1329" i="1" s="1"/>
  <c r="Q1330" i="1" s="1"/>
  <c r="Q1331" i="1" s="1"/>
  <c r="Q1332" i="1" s="1"/>
  <c r="Q1333" i="1" s="1"/>
  <c r="Q1334" i="1" s="1"/>
  <c r="N1326" i="1"/>
  <c r="H1326" i="1"/>
  <c r="R1344" i="1"/>
  <c r="N1344" i="1"/>
  <c r="H1344" i="1"/>
  <c r="R1343" i="1"/>
  <c r="N1343" i="1"/>
  <c r="H1343" i="1"/>
  <c r="R1342" i="1"/>
  <c r="N1342" i="1"/>
  <c r="H1342" i="1"/>
  <c r="R1341" i="1"/>
  <c r="N1341" i="1"/>
  <c r="H1341" i="1"/>
  <c r="R1340" i="1"/>
  <c r="N1340" i="1"/>
  <c r="H1340" i="1"/>
  <c r="R1339" i="1"/>
  <c r="N1339" i="1"/>
  <c r="H1339" i="1"/>
  <c r="R1338" i="1"/>
  <c r="N1338" i="1"/>
  <c r="H1338" i="1"/>
  <c r="R1337" i="1"/>
  <c r="N1337" i="1"/>
  <c r="H1337" i="1"/>
  <c r="R1336" i="1"/>
  <c r="Q1336" i="1"/>
  <c r="Q1337" i="1" s="1"/>
  <c r="Q1338" i="1" s="1"/>
  <c r="Q1339" i="1" s="1"/>
  <c r="Q1340" i="1" s="1"/>
  <c r="Q1341" i="1" s="1"/>
  <c r="Q1342" i="1" s="1"/>
  <c r="Q1343" i="1" s="1"/>
  <c r="Q1344" i="1" s="1"/>
  <c r="N1336" i="1"/>
  <c r="H1336" i="1"/>
  <c r="R1354" i="1"/>
  <c r="N1354" i="1"/>
  <c r="H1354" i="1"/>
  <c r="R1353" i="1"/>
  <c r="N1353" i="1"/>
  <c r="H1353" i="1"/>
  <c r="R1352" i="1"/>
  <c r="N1352" i="1"/>
  <c r="H1352" i="1"/>
  <c r="R1351" i="1"/>
  <c r="N1351" i="1"/>
  <c r="H1351" i="1"/>
  <c r="R1350" i="1"/>
  <c r="N1350" i="1"/>
  <c r="H1350" i="1"/>
  <c r="R1349" i="1"/>
  <c r="N1349" i="1"/>
  <c r="H1349" i="1"/>
  <c r="R1348" i="1"/>
  <c r="N1348" i="1"/>
  <c r="H1348" i="1"/>
  <c r="R1347" i="1"/>
  <c r="N1347" i="1"/>
  <c r="H1347" i="1"/>
  <c r="R1346" i="1"/>
  <c r="Q1346" i="1"/>
  <c r="Q1347" i="1" s="1"/>
  <c r="Q1348" i="1" s="1"/>
  <c r="Q1349" i="1" s="1"/>
  <c r="Q1350" i="1" s="1"/>
  <c r="Q1351" i="1" s="1"/>
  <c r="Q1352" i="1" s="1"/>
  <c r="Q1353" i="1" s="1"/>
  <c r="Q1354" i="1" s="1"/>
  <c r="N1346" i="1"/>
  <c r="H1346" i="1"/>
  <c r="R1364" i="1"/>
  <c r="N1364" i="1"/>
  <c r="H1364" i="1"/>
  <c r="R1363" i="1"/>
  <c r="N1363" i="1"/>
  <c r="H1363" i="1"/>
  <c r="R1362" i="1"/>
  <c r="N1362" i="1"/>
  <c r="H1362" i="1"/>
  <c r="R1361" i="1"/>
  <c r="N1361" i="1"/>
  <c r="H1361" i="1"/>
  <c r="R1360" i="1"/>
  <c r="N1360" i="1"/>
  <c r="H1360" i="1"/>
  <c r="R1359" i="1"/>
  <c r="N1359" i="1"/>
  <c r="H1359" i="1"/>
  <c r="R1358" i="1"/>
  <c r="N1358" i="1"/>
  <c r="H1358" i="1"/>
  <c r="R1357" i="1"/>
  <c r="N1357" i="1"/>
  <c r="H1357" i="1"/>
  <c r="R1356" i="1"/>
  <c r="Q1356" i="1"/>
  <c r="Q1357" i="1" s="1"/>
  <c r="Q1358" i="1" s="1"/>
  <c r="Q1359" i="1" s="1"/>
  <c r="Q1360" i="1" s="1"/>
  <c r="Q1361" i="1" s="1"/>
  <c r="Q1362" i="1" s="1"/>
  <c r="Q1363" i="1" s="1"/>
  <c r="Q1364" i="1" s="1"/>
  <c r="N1356" i="1"/>
  <c r="H1356" i="1"/>
  <c r="R1504" i="1"/>
  <c r="N1504" i="1"/>
  <c r="H1504" i="1"/>
  <c r="R1503" i="1"/>
  <c r="N1503" i="1"/>
  <c r="H1503" i="1"/>
  <c r="R1502" i="1"/>
  <c r="N1502" i="1"/>
  <c r="H1502" i="1"/>
  <c r="R1501" i="1"/>
  <c r="N1501" i="1"/>
  <c r="H1501" i="1"/>
  <c r="R1500" i="1"/>
  <c r="N1500" i="1"/>
  <c r="H1500" i="1"/>
  <c r="R1499" i="1"/>
  <c r="N1499" i="1"/>
  <c r="H1499" i="1"/>
  <c r="R1498" i="1"/>
  <c r="N1498" i="1"/>
  <c r="H1498" i="1"/>
  <c r="R1497" i="1"/>
  <c r="N1497" i="1"/>
  <c r="H1497" i="1"/>
  <c r="R1496" i="1"/>
  <c r="Q1496" i="1"/>
  <c r="Q1497" i="1" s="1"/>
  <c r="Q1498" i="1" s="1"/>
  <c r="Q1499" i="1" s="1"/>
  <c r="Q1500" i="1" s="1"/>
  <c r="Q1501" i="1" s="1"/>
  <c r="Q1502" i="1" s="1"/>
  <c r="Q1503" i="1" s="1"/>
  <c r="Q1504" i="1" s="1"/>
  <c r="N1496" i="1"/>
  <c r="H1496" i="1"/>
  <c r="R1514" i="1"/>
  <c r="N1514" i="1"/>
  <c r="H1514" i="1"/>
  <c r="R1513" i="1"/>
  <c r="N1513" i="1"/>
  <c r="H1513" i="1"/>
  <c r="R1512" i="1"/>
  <c r="N1512" i="1"/>
  <c r="H1512" i="1"/>
  <c r="R1511" i="1"/>
  <c r="N1511" i="1"/>
  <c r="H1511" i="1"/>
  <c r="R1510" i="1"/>
  <c r="N1510" i="1"/>
  <c r="H1510" i="1"/>
  <c r="R1509" i="1"/>
  <c r="N1509" i="1"/>
  <c r="H1509" i="1"/>
  <c r="R1508" i="1"/>
  <c r="N1508" i="1"/>
  <c r="H1508" i="1"/>
  <c r="R1507" i="1"/>
  <c r="N1507" i="1"/>
  <c r="H1507" i="1"/>
  <c r="R1506" i="1"/>
  <c r="Q1506" i="1"/>
  <c r="Q1507" i="1" s="1"/>
  <c r="Q1508" i="1" s="1"/>
  <c r="Q1509" i="1" s="1"/>
  <c r="Q1510" i="1" s="1"/>
  <c r="Q1511" i="1" s="1"/>
  <c r="Q1512" i="1" s="1"/>
  <c r="Q1513" i="1" s="1"/>
  <c r="Q1514" i="1" s="1"/>
  <c r="N1506" i="1"/>
  <c r="H1506" i="1"/>
  <c r="R1524" i="1"/>
  <c r="N1524" i="1"/>
  <c r="H1524" i="1"/>
  <c r="R1523" i="1"/>
  <c r="N1523" i="1"/>
  <c r="H1523" i="1"/>
  <c r="R1522" i="1"/>
  <c r="N1522" i="1"/>
  <c r="H1522" i="1"/>
  <c r="R1521" i="1"/>
  <c r="N1521" i="1"/>
  <c r="H1521" i="1"/>
  <c r="R1520" i="1"/>
  <c r="N1520" i="1"/>
  <c r="H1520" i="1"/>
  <c r="R1519" i="1"/>
  <c r="N1519" i="1"/>
  <c r="H1519" i="1"/>
  <c r="R1518" i="1"/>
  <c r="N1518" i="1"/>
  <c r="H1518" i="1"/>
  <c r="R1517" i="1"/>
  <c r="N1517" i="1"/>
  <c r="H1517" i="1"/>
  <c r="R1516" i="1"/>
  <c r="Q1516" i="1"/>
  <c r="Q1517" i="1" s="1"/>
  <c r="Q1518" i="1" s="1"/>
  <c r="Q1519" i="1" s="1"/>
  <c r="Q1520" i="1" s="1"/>
  <c r="Q1521" i="1" s="1"/>
  <c r="Q1522" i="1" s="1"/>
  <c r="Q1523" i="1" s="1"/>
  <c r="Q1524" i="1" s="1"/>
  <c r="N1516" i="1"/>
  <c r="H1516" i="1"/>
  <c r="R1534" i="1"/>
  <c r="N1534" i="1"/>
  <c r="H1534" i="1"/>
  <c r="R1533" i="1"/>
  <c r="N1533" i="1"/>
  <c r="H1533" i="1"/>
  <c r="R1532" i="1"/>
  <c r="N1532" i="1"/>
  <c r="H1532" i="1"/>
  <c r="R1531" i="1"/>
  <c r="N1531" i="1"/>
  <c r="H1531" i="1"/>
  <c r="R1530" i="1"/>
  <c r="N1530" i="1"/>
  <c r="H1530" i="1"/>
  <c r="R1529" i="1"/>
  <c r="N1529" i="1"/>
  <c r="H1529" i="1"/>
  <c r="R1528" i="1"/>
  <c r="N1528" i="1"/>
  <c r="H1528" i="1"/>
  <c r="R1527" i="1"/>
  <c r="N1527" i="1"/>
  <c r="H1527" i="1"/>
  <c r="R1526" i="1"/>
  <c r="Q1526" i="1"/>
  <c r="Q1527" i="1" s="1"/>
  <c r="Q1528" i="1" s="1"/>
  <c r="Q1529" i="1" s="1"/>
  <c r="Q1530" i="1" s="1"/>
  <c r="Q1531" i="1" s="1"/>
  <c r="Q1532" i="1" s="1"/>
  <c r="Q1533" i="1" s="1"/>
  <c r="Q1534" i="1" s="1"/>
  <c r="N1526" i="1"/>
  <c r="H1526" i="1"/>
  <c r="R1674" i="1"/>
  <c r="N1674" i="1"/>
  <c r="H1674" i="1"/>
  <c r="R1673" i="1"/>
  <c r="N1673" i="1"/>
  <c r="H1673" i="1"/>
  <c r="R1672" i="1"/>
  <c r="N1672" i="1"/>
  <c r="H1672" i="1"/>
  <c r="R1671" i="1"/>
  <c r="N1671" i="1"/>
  <c r="H1671" i="1"/>
  <c r="R1670" i="1"/>
  <c r="N1670" i="1"/>
  <c r="H1670" i="1"/>
  <c r="R1669" i="1"/>
  <c r="N1669" i="1"/>
  <c r="H1669" i="1"/>
  <c r="R1668" i="1"/>
  <c r="N1668" i="1"/>
  <c r="H1668" i="1"/>
  <c r="R1667" i="1"/>
  <c r="N1667" i="1"/>
  <c r="H1667" i="1"/>
  <c r="R1666" i="1"/>
  <c r="Q1666" i="1"/>
  <c r="Q1667" i="1" s="1"/>
  <c r="Q1668" i="1" s="1"/>
  <c r="Q1669" i="1" s="1"/>
  <c r="Q1670" i="1" s="1"/>
  <c r="Q1671" i="1" s="1"/>
  <c r="Q1672" i="1" s="1"/>
  <c r="Q1673" i="1" s="1"/>
  <c r="Q1674" i="1" s="1"/>
  <c r="N1666" i="1"/>
  <c r="H1666" i="1"/>
  <c r="R1684" i="1"/>
  <c r="N1684" i="1"/>
  <c r="H1684" i="1"/>
  <c r="R1683" i="1"/>
  <c r="N1683" i="1"/>
  <c r="H1683" i="1"/>
  <c r="R1682" i="1"/>
  <c r="N1682" i="1"/>
  <c r="H1682" i="1"/>
  <c r="R1681" i="1"/>
  <c r="N1681" i="1"/>
  <c r="H1681" i="1"/>
  <c r="R1680" i="1"/>
  <c r="N1680" i="1"/>
  <c r="H1680" i="1"/>
  <c r="R1679" i="1"/>
  <c r="N1679" i="1"/>
  <c r="H1679" i="1"/>
  <c r="R1678" i="1"/>
  <c r="N1678" i="1"/>
  <c r="H1678" i="1"/>
  <c r="R1677" i="1"/>
  <c r="N1677" i="1"/>
  <c r="H1677" i="1"/>
  <c r="R1676" i="1"/>
  <c r="Q1676" i="1"/>
  <c r="Q1677" i="1" s="1"/>
  <c r="Q1678" i="1" s="1"/>
  <c r="Q1679" i="1" s="1"/>
  <c r="Q1680" i="1" s="1"/>
  <c r="Q1681" i="1" s="1"/>
  <c r="Q1682" i="1" s="1"/>
  <c r="Q1683" i="1" s="1"/>
  <c r="Q1684" i="1" s="1"/>
  <c r="N1676" i="1"/>
  <c r="H1676" i="1"/>
  <c r="R1704" i="1"/>
  <c r="N1704" i="1"/>
  <c r="H1704" i="1"/>
  <c r="R1703" i="1"/>
  <c r="N1703" i="1"/>
  <c r="H1703" i="1"/>
  <c r="R1702" i="1"/>
  <c r="N1702" i="1"/>
  <c r="H1702" i="1"/>
  <c r="R1701" i="1"/>
  <c r="N1701" i="1"/>
  <c r="H1701" i="1"/>
  <c r="R1700" i="1"/>
  <c r="N1700" i="1"/>
  <c r="H1700" i="1"/>
  <c r="R1699" i="1"/>
  <c r="N1699" i="1"/>
  <c r="H1699" i="1"/>
  <c r="R1698" i="1"/>
  <c r="N1698" i="1"/>
  <c r="H1698" i="1"/>
  <c r="R1697" i="1"/>
  <c r="N1697" i="1"/>
  <c r="H1697" i="1"/>
  <c r="R1696" i="1"/>
  <c r="Q1696" i="1"/>
  <c r="Q1697" i="1" s="1"/>
  <c r="Q1698" i="1" s="1"/>
  <c r="Q1699" i="1" s="1"/>
  <c r="Q1700" i="1" s="1"/>
  <c r="Q1701" i="1" s="1"/>
  <c r="Q1702" i="1" s="1"/>
  <c r="Q1703" i="1" s="1"/>
  <c r="Q1704" i="1" s="1"/>
  <c r="N1696" i="1"/>
  <c r="H1696" i="1"/>
  <c r="N2001" i="1"/>
  <c r="N2000" i="1"/>
  <c r="N1999" i="1"/>
  <c r="N1998" i="1"/>
  <c r="N1997" i="1"/>
  <c r="N1996" i="1"/>
  <c r="N1995" i="1"/>
  <c r="N1994" i="1"/>
  <c r="N1993" i="1"/>
  <c r="N1992" i="1"/>
  <c r="N1991" i="1"/>
  <c r="N1984" i="1"/>
  <c r="N1983" i="1"/>
  <c r="N1982" i="1"/>
  <c r="N1981" i="1"/>
  <c r="N1980" i="1"/>
  <c r="N1979" i="1"/>
  <c r="N1978" i="1"/>
  <c r="N1977" i="1"/>
  <c r="N1976" i="1"/>
  <c r="N1975" i="1"/>
  <c r="N1974" i="1"/>
  <c r="N1967" i="1"/>
  <c r="N1966" i="1"/>
  <c r="N1965" i="1"/>
  <c r="N1964" i="1"/>
  <c r="N1963" i="1"/>
  <c r="N1962" i="1"/>
  <c r="N1961" i="1"/>
  <c r="N1960" i="1"/>
  <c r="N1959" i="1"/>
  <c r="N1958" i="1"/>
  <c r="N1957" i="1"/>
  <c r="N1950" i="1"/>
  <c r="N1949" i="1"/>
  <c r="N1948" i="1"/>
  <c r="N1947" i="1"/>
  <c r="N1946" i="1"/>
  <c r="N1945" i="1"/>
  <c r="N1944" i="1"/>
  <c r="N1943" i="1"/>
  <c r="N1942" i="1"/>
  <c r="N1941" i="1"/>
  <c r="N1940" i="1"/>
  <c r="N1933" i="1"/>
  <c r="N1932" i="1"/>
  <c r="N1931" i="1"/>
  <c r="N1930" i="1"/>
  <c r="N1929" i="1"/>
  <c r="N1928" i="1"/>
  <c r="N1927" i="1"/>
  <c r="N1926" i="1"/>
  <c r="N1925" i="1"/>
  <c r="N1924" i="1"/>
  <c r="N1923" i="1"/>
  <c r="N1916" i="1"/>
  <c r="N1915" i="1"/>
  <c r="N1914" i="1"/>
  <c r="N1913" i="1"/>
  <c r="N1912" i="1"/>
  <c r="N1911" i="1"/>
  <c r="N1910" i="1"/>
  <c r="N1909" i="1"/>
  <c r="N1908" i="1"/>
  <c r="N1907" i="1"/>
  <c r="N1906" i="1"/>
  <c r="N1899" i="1"/>
  <c r="N1898" i="1"/>
  <c r="N1897" i="1"/>
  <c r="N1896" i="1"/>
  <c r="N1895" i="1"/>
  <c r="N1894" i="1"/>
  <c r="N1893" i="1"/>
  <c r="N1892" i="1"/>
  <c r="N1891" i="1"/>
  <c r="N1890" i="1"/>
  <c r="N1889" i="1"/>
  <c r="N1873" i="1"/>
  <c r="N1874" i="1"/>
  <c r="N1875" i="1"/>
  <c r="N1876" i="1"/>
  <c r="N1877" i="1"/>
  <c r="N1878" i="1"/>
  <c r="N1879" i="1"/>
  <c r="N1880" i="1"/>
  <c r="N1881" i="1"/>
  <c r="N1882" i="1"/>
  <c r="N1872" i="1"/>
  <c r="R1814" i="1"/>
  <c r="H1814" i="1"/>
  <c r="R1813" i="1"/>
  <c r="H1813" i="1"/>
  <c r="R1812" i="1"/>
  <c r="H1812" i="1"/>
  <c r="R1811" i="1"/>
  <c r="H1811" i="1"/>
  <c r="R1810" i="1"/>
  <c r="Q1810" i="1"/>
  <c r="Q1811" i="1" s="1"/>
  <c r="Q1812" i="1" s="1"/>
  <c r="Q1813" i="1" s="1"/>
  <c r="Q1814" i="1" s="1"/>
  <c r="Q1815" i="1" s="1"/>
  <c r="Q1816" i="1" s="1"/>
  <c r="H1810" i="1"/>
  <c r="R1806" i="1"/>
  <c r="H1806" i="1"/>
  <c r="R1805" i="1"/>
  <c r="H1805" i="1"/>
  <c r="R1804" i="1"/>
  <c r="H1804" i="1"/>
  <c r="R1803" i="1"/>
  <c r="H1803" i="1"/>
  <c r="R1802" i="1"/>
  <c r="Q1802" i="1"/>
  <c r="Q1803" i="1" s="1"/>
  <c r="Q1804" i="1" s="1"/>
  <c r="Q1805" i="1" s="1"/>
  <c r="Q1806" i="1" s="1"/>
  <c r="Q1807" i="1" s="1"/>
  <c r="Q1808" i="1" s="1"/>
  <c r="H1802" i="1"/>
  <c r="R1798" i="1"/>
  <c r="H1798" i="1"/>
  <c r="R1797" i="1"/>
  <c r="H1797" i="1"/>
  <c r="R1796" i="1"/>
  <c r="H1796" i="1"/>
  <c r="R1795" i="1"/>
  <c r="H1795" i="1"/>
  <c r="R1794" i="1"/>
  <c r="Q1794" i="1"/>
  <c r="Q1795" i="1" s="1"/>
  <c r="Q1796" i="1" s="1"/>
  <c r="Q1797" i="1" s="1"/>
  <c r="Q1798" i="1" s="1"/>
  <c r="Q1799" i="1" s="1"/>
  <c r="Q1800" i="1" s="1"/>
  <c r="H1794" i="1"/>
  <c r="R1192" i="1"/>
  <c r="H1192" i="1"/>
  <c r="R1191" i="1"/>
  <c r="H1191" i="1"/>
  <c r="R1190" i="1"/>
  <c r="H1190" i="1"/>
  <c r="R1189" i="1"/>
  <c r="H1189" i="1"/>
  <c r="R1188" i="1"/>
  <c r="Q1188" i="1"/>
  <c r="Q1189" i="1" s="1"/>
  <c r="Q1190" i="1" s="1"/>
  <c r="Q1191" i="1" s="1"/>
  <c r="Q1192" i="1" s="1"/>
  <c r="Q1193" i="1" s="1"/>
  <c r="Q1194" i="1" s="1"/>
  <c r="H1188" i="1"/>
  <c r="R537" i="1"/>
  <c r="H537" i="1"/>
  <c r="R536" i="1"/>
  <c r="H536" i="1"/>
  <c r="R535" i="1"/>
  <c r="H535" i="1"/>
  <c r="R534" i="1"/>
  <c r="H534" i="1"/>
  <c r="R533" i="1"/>
  <c r="Q533" i="1"/>
  <c r="Q534" i="1" s="1"/>
  <c r="Q535" i="1" s="1"/>
  <c r="Q536" i="1" s="1"/>
  <c r="Q537" i="1" s="1"/>
  <c r="Q538" i="1" s="1"/>
  <c r="Q539" i="1" s="1"/>
  <c r="H533" i="1"/>
  <c r="R425" i="1"/>
  <c r="H425" i="1"/>
  <c r="R424" i="1"/>
  <c r="H424" i="1"/>
  <c r="R423" i="1"/>
  <c r="H423" i="1"/>
  <c r="R422" i="1"/>
  <c r="H422" i="1"/>
  <c r="R421" i="1"/>
  <c r="Q421" i="1"/>
  <c r="Q422" i="1" s="1"/>
  <c r="Q423" i="1" s="1"/>
  <c r="Q424" i="1" s="1"/>
  <c r="Q425" i="1" s="1"/>
  <c r="Q426" i="1" s="1"/>
  <c r="Q427" i="1" s="1"/>
  <c r="H421" i="1"/>
  <c r="R417" i="1"/>
  <c r="H417" i="1"/>
  <c r="R416" i="1"/>
  <c r="H416" i="1"/>
  <c r="R415" i="1"/>
  <c r="H415" i="1"/>
  <c r="R414" i="1"/>
  <c r="H414" i="1"/>
  <c r="R413" i="1"/>
  <c r="Q413" i="1"/>
  <c r="Q414" i="1" s="1"/>
  <c r="Q415" i="1" s="1"/>
  <c r="Q416" i="1" s="1"/>
  <c r="Q417" i="1" s="1"/>
  <c r="Q418" i="1" s="1"/>
  <c r="Q419" i="1" s="1"/>
  <c r="H413" i="1"/>
  <c r="R409" i="1"/>
  <c r="H409" i="1"/>
  <c r="R408" i="1"/>
  <c r="H408" i="1"/>
  <c r="R407" i="1"/>
  <c r="H407" i="1"/>
  <c r="R406" i="1"/>
  <c r="H406" i="1"/>
  <c r="R405" i="1"/>
  <c r="Q405" i="1"/>
  <c r="Q406" i="1" s="1"/>
  <c r="Q407" i="1" s="1"/>
  <c r="Q408" i="1" s="1"/>
  <c r="Q409" i="1" s="1"/>
  <c r="Q410" i="1" s="1"/>
  <c r="Q411" i="1" s="1"/>
  <c r="H405" i="1"/>
  <c r="R199" i="1"/>
  <c r="H199" i="1"/>
  <c r="R198" i="1"/>
  <c r="H198" i="1"/>
  <c r="R197" i="1"/>
  <c r="H197" i="1"/>
  <c r="R196" i="1"/>
  <c r="H196" i="1"/>
  <c r="R195" i="1"/>
  <c r="Q195" i="1"/>
  <c r="Q196" i="1" s="1"/>
  <c r="Q197" i="1" s="1"/>
  <c r="Q198" i="1" s="1"/>
  <c r="Q199" i="1" s="1"/>
  <c r="Q200" i="1" s="1"/>
  <c r="Q201" i="1" s="1"/>
  <c r="H195" i="1"/>
  <c r="B195" i="1"/>
  <c r="P195" i="1" s="1"/>
  <c r="R189" i="1"/>
  <c r="H189" i="1"/>
  <c r="R188" i="1"/>
  <c r="H188" i="1"/>
  <c r="R187" i="1"/>
  <c r="H187" i="1"/>
  <c r="R186" i="1"/>
  <c r="H186" i="1"/>
  <c r="R185" i="1"/>
  <c r="Q185" i="1"/>
  <c r="Q186" i="1" s="1"/>
  <c r="Q187" i="1" s="1"/>
  <c r="Q188" i="1" s="1"/>
  <c r="Q189" i="1" s="1"/>
  <c r="Q190" i="1" s="1"/>
  <c r="Q191" i="1" s="1"/>
  <c r="Q192" i="1" s="1"/>
  <c r="Q193" i="1" s="1"/>
  <c r="H185" i="1"/>
  <c r="B185" i="1"/>
  <c r="P185" i="1" s="1"/>
  <c r="R181" i="1"/>
  <c r="H181" i="1"/>
  <c r="R180" i="1"/>
  <c r="H180" i="1"/>
  <c r="R179" i="1"/>
  <c r="H179" i="1"/>
  <c r="R178" i="1"/>
  <c r="H178" i="1"/>
  <c r="R177" i="1"/>
  <c r="Q177" i="1"/>
  <c r="Q178" i="1" s="1"/>
  <c r="Q179" i="1" s="1"/>
  <c r="Q180" i="1" s="1"/>
  <c r="Q181" i="1" s="1"/>
  <c r="Q182" i="1" s="1"/>
  <c r="Q183" i="1" s="1"/>
  <c r="H177" i="1"/>
  <c r="B177" i="1"/>
  <c r="P177" i="1" s="1"/>
  <c r="R173" i="1"/>
  <c r="H173" i="1"/>
  <c r="R172" i="1"/>
  <c r="H172" i="1"/>
  <c r="R171" i="1"/>
  <c r="H171" i="1"/>
  <c r="R170" i="1"/>
  <c r="H170" i="1"/>
  <c r="R169" i="1"/>
  <c r="Q169" i="1"/>
  <c r="Q170" i="1" s="1"/>
  <c r="Q171" i="1" s="1"/>
  <c r="Q172" i="1" s="1"/>
  <c r="Q173" i="1" s="1"/>
  <c r="Q174" i="1" s="1"/>
  <c r="Q175" i="1" s="1"/>
  <c r="H169" i="1"/>
  <c r="B169" i="1"/>
  <c r="P169" i="1" s="1"/>
  <c r="B134" i="1"/>
  <c r="P134" i="1" s="1"/>
  <c r="H134" i="1"/>
  <c r="H135" i="1"/>
  <c r="R1842" i="1"/>
  <c r="H1842" i="1"/>
  <c r="R1841" i="1"/>
  <c r="H1841" i="1"/>
  <c r="R1840" i="1"/>
  <c r="H1840" i="1"/>
  <c r="R1839" i="1"/>
  <c r="H1839" i="1"/>
  <c r="R1838" i="1"/>
  <c r="Q1838" i="1"/>
  <c r="Q1839" i="1" s="1"/>
  <c r="Q1840" i="1" s="1"/>
  <c r="Q1841" i="1" s="1"/>
  <c r="Q1842" i="1" s="1"/>
  <c r="H1838" i="1"/>
  <c r="R1830" i="1"/>
  <c r="H1830" i="1"/>
  <c r="R1829" i="1"/>
  <c r="H1829" i="1"/>
  <c r="R1828" i="1"/>
  <c r="H1828" i="1"/>
  <c r="R1827" i="1"/>
  <c r="H1827" i="1"/>
  <c r="R1826" i="1"/>
  <c r="H1826" i="1"/>
  <c r="R1825" i="1"/>
  <c r="H1825" i="1"/>
  <c r="R1824" i="1"/>
  <c r="H1824" i="1"/>
  <c r="R1823" i="1"/>
  <c r="H1823" i="1"/>
  <c r="R1822" i="1"/>
  <c r="Q1822" i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H1822" i="1"/>
  <c r="R1605" i="1"/>
  <c r="H1605" i="1"/>
  <c r="R1604" i="1"/>
  <c r="H1604" i="1"/>
  <c r="R1603" i="1"/>
  <c r="H1603" i="1"/>
  <c r="R1602" i="1"/>
  <c r="H1602" i="1"/>
  <c r="R1601" i="1"/>
  <c r="Q1601" i="1"/>
  <c r="Q1602" i="1" s="1"/>
  <c r="Q1603" i="1" s="1"/>
  <c r="Q1604" i="1" s="1"/>
  <c r="Q1605" i="1" s="1"/>
  <c r="H1601" i="1"/>
  <c r="R1594" i="1"/>
  <c r="H1594" i="1"/>
  <c r="R1593" i="1"/>
  <c r="H1593" i="1"/>
  <c r="R1592" i="1"/>
  <c r="H1592" i="1"/>
  <c r="R1591" i="1"/>
  <c r="H1591" i="1"/>
  <c r="R1590" i="1"/>
  <c r="H1590" i="1"/>
  <c r="R1589" i="1"/>
  <c r="H1589" i="1"/>
  <c r="R1588" i="1"/>
  <c r="H1588" i="1"/>
  <c r="R1587" i="1"/>
  <c r="H1587" i="1"/>
  <c r="R1586" i="1"/>
  <c r="Q1586" i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H1586" i="1"/>
  <c r="R1584" i="1"/>
  <c r="H1584" i="1"/>
  <c r="R1583" i="1"/>
  <c r="H1583" i="1"/>
  <c r="R1582" i="1"/>
  <c r="H1582" i="1"/>
  <c r="R1581" i="1"/>
  <c r="H1581" i="1"/>
  <c r="R1580" i="1"/>
  <c r="Q1580" i="1"/>
  <c r="Q1581" i="1" s="1"/>
  <c r="Q1582" i="1" s="1"/>
  <c r="Q1583" i="1" s="1"/>
  <c r="Q1584" i="1" s="1"/>
  <c r="H1580" i="1"/>
  <c r="R1573" i="1"/>
  <c r="H1573" i="1"/>
  <c r="R1572" i="1"/>
  <c r="H1572" i="1"/>
  <c r="R1571" i="1"/>
  <c r="H1571" i="1"/>
  <c r="R1570" i="1"/>
  <c r="H1570" i="1"/>
  <c r="R1569" i="1"/>
  <c r="H1569" i="1"/>
  <c r="R1568" i="1"/>
  <c r="H1568" i="1"/>
  <c r="R1567" i="1"/>
  <c r="H1567" i="1"/>
  <c r="R1566" i="1"/>
  <c r="H1566" i="1"/>
  <c r="R1565" i="1"/>
  <c r="Q1565" i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H1565" i="1"/>
  <c r="R1435" i="1"/>
  <c r="H1435" i="1"/>
  <c r="R1434" i="1"/>
  <c r="H1434" i="1"/>
  <c r="R1433" i="1"/>
  <c r="H1433" i="1"/>
  <c r="R1432" i="1"/>
  <c r="H1432" i="1"/>
  <c r="R1431" i="1"/>
  <c r="Q1431" i="1"/>
  <c r="Q1432" i="1" s="1"/>
  <c r="Q1433" i="1" s="1"/>
  <c r="Q1434" i="1" s="1"/>
  <c r="Q1435" i="1" s="1"/>
  <c r="H1431" i="1"/>
  <c r="R1424" i="1"/>
  <c r="H1424" i="1"/>
  <c r="R1423" i="1"/>
  <c r="H1423" i="1"/>
  <c r="R1422" i="1"/>
  <c r="H1422" i="1"/>
  <c r="R1421" i="1"/>
  <c r="H1421" i="1"/>
  <c r="R1420" i="1"/>
  <c r="H1420" i="1"/>
  <c r="R1419" i="1"/>
  <c r="H1419" i="1"/>
  <c r="R1418" i="1"/>
  <c r="H1418" i="1"/>
  <c r="R1417" i="1"/>
  <c r="H1417" i="1"/>
  <c r="R1416" i="1"/>
  <c r="Q1416" i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H1416" i="1"/>
  <c r="R1414" i="1"/>
  <c r="H1414" i="1"/>
  <c r="R1413" i="1"/>
  <c r="H1413" i="1"/>
  <c r="R1412" i="1"/>
  <c r="H1412" i="1"/>
  <c r="R1411" i="1"/>
  <c r="H1411" i="1"/>
  <c r="R1410" i="1"/>
  <c r="Q1410" i="1"/>
  <c r="Q1411" i="1" s="1"/>
  <c r="Q1412" i="1" s="1"/>
  <c r="Q1413" i="1" s="1"/>
  <c r="Q1414" i="1" s="1"/>
  <c r="H1410" i="1"/>
  <c r="R1403" i="1"/>
  <c r="H1403" i="1"/>
  <c r="R1402" i="1"/>
  <c r="H1402" i="1"/>
  <c r="R1401" i="1"/>
  <c r="H1401" i="1"/>
  <c r="R1400" i="1"/>
  <c r="H1400" i="1"/>
  <c r="R1399" i="1"/>
  <c r="H1399" i="1"/>
  <c r="R1398" i="1"/>
  <c r="H1398" i="1"/>
  <c r="R1397" i="1"/>
  <c r="H1397" i="1"/>
  <c r="R1396" i="1"/>
  <c r="H1396" i="1"/>
  <c r="R1395" i="1"/>
  <c r="Q1395" i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H1395" i="1"/>
  <c r="R1265" i="1"/>
  <c r="H1265" i="1"/>
  <c r="R1264" i="1"/>
  <c r="H1264" i="1"/>
  <c r="R1263" i="1"/>
  <c r="H1263" i="1"/>
  <c r="R1262" i="1"/>
  <c r="H1262" i="1"/>
  <c r="R1261" i="1"/>
  <c r="Q1261" i="1"/>
  <c r="Q1262" i="1" s="1"/>
  <c r="Q1263" i="1" s="1"/>
  <c r="Q1264" i="1" s="1"/>
  <c r="Q1265" i="1" s="1"/>
  <c r="H1261" i="1"/>
  <c r="R1254" i="1"/>
  <c r="H1254" i="1"/>
  <c r="R1253" i="1"/>
  <c r="H1253" i="1"/>
  <c r="R1252" i="1"/>
  <c r="H1252" i="1"/>
  <c r="R1251" i="1"/>
  <c r="H1251" i="1"/>
  <c r="R1250" i="1"/>
  <c r="H1250" i="1"/>
  <c r="R1249" i="1"/>
  <c r="H1249" i="1"/>
  <c r="R1248" i="1"/>
  <c r="H1248" i="1"/>
  <c r="R1247" i="1"/>
  <c r="H1247" i="1"/>
  <c r="R1246" i="1"/>
  <c r="Q1246" i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H1246" i="1"/>
  <c r="R1244" i="1"/>
  <c r="H1244" i="1"/>
  <c r="R1243" i="1"/>
  <c r="H1243" i="1"/>
  <c r="R1242" i="1"/>
  <c r="H1242" i="1"/>
  <c r="R1241" i="1"/>
  <c r="H1241" i="1"/>
  <c r="R1240" i="1"/>
  <c r="Q1240" i="1"/>
  <c r="Q1241" i="1" s="1"/>
  <c r="Q1242" i="1" s="1"/>
  <c r="Q1243" i="1" s="1"/>
  <c r="Q1244" i="1" s="1"/>
  <c r="H1240" i="1"/>
  <c r="R1233" i="1"/>
  <c r="H1233" i="1"/>
  <c r="R1232" i="1"/>
  <c r="H1232" i="1"/>
  <c r="R1231" i="1"/>
  <c r="H1231" i="1"/>
  <c r="R1230" i="1"/>
  <c r="H1230" i="1"/>
  <c r="R1229" i="1"/>
  <c r="H1229" i="1"/>
  <c r="R1228" i="1"/>
  <c r="H1228" i="1"/>
  <c r="R1227" i="1"/>
  <c r="H1227" i="1"/>
  <c r="R1226" i="1"/>
  <c r="H1226" i="1"/>
  <c r="R1225" i="1"/>
  <c r="Q1225" i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H1225" i="1"/>
  <c r="R986" i="1"/>
  <c r="H986" i="1"/>
  <c r="R985" i="1"/>
  <c r="H985" i="1"/>
  <c r="R984" i="1"/>
  <c r="H984" i="1"/>
  <c r="R983" i="1"/>
  <c r="H983" i="1"/>
  <c r="R982" i="1"/>
  <c r="Q982" i="1"/>
  <c r="Q983" i="1" s="1"/>
  <c r="Q984" i="1" s="1"/>
  <c r="Q985" i="1" s="1"/>
  <c r="Q986" i="1" s="1"/>
  <c r="H982" i="1"/>
  <c r="R975" i="1"/>
  <c r="H975" i="1"/>
  <c r="R974" i="1"/>
  <c r="H974" i="1"/>
  <c r="R973" i="1"/>
  <c r="H973" i="1"/>
  <c r="R972" i="1"/>
  <c r="H972" i="1"/>
  <c r="R971" i="1"/>
  <c r="H971" i="1"/>
  <c r="R970" i="1"/>
  <c r="H970" i="1"/>
  <c r="R969" i="1"/>
  <c r="H969" i="1"/>
  <c r="R968" i="1"/>
  <c r="H968" i="1"/>
  <c r="R967" i="1"/>
  <c r="Q967" i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H967" i="1"/>
  <c r="R965" i="1"/>
  <c r="H965" i="1"/>
  <c r="R964" i="1"/>
  <c r="H964" i="1"/>
  <c r="R963" i="1"/>
  <c r="H963" i="1"/>
  <c r="R962" i="1"/>
  <c r="H962" i="1"/>
  <c r="R961" i="1"/>
  <c r="Q961" i="1"/>
  <c r="Q962" i="1" s="1"/>
  <c r="Q963" i="1" s="1"/>
  <c r="Q964" i="1" s="1"/>
  <c r="Q965" i="1" s="1"/>
  <c r="H961" i="1"/>
  <c r="R954" i="1"/>
  <c r="H954" i="1"/>
  <c r="R953" i="1"/>
  <c r="H953" i="1"/>
  <c r="R952" i="1"/>
  <c r="H952" i="1"/>
  <c r="R951" i="1"/>
  <c r="H951" i="1"/>
  <c r="R950" i="1"/>
  <c r="H950" i="1"/>
  <c r="R949" i="1"/>
  <c r="H949" i="1"/>
  <c r="R948" i="1"/>
  <c r="H948" i="1"/>
  <c r="R947" i="1"/>
  <c r="H947" i="1"/>
  <c r="R946" i="1"/>
  <c r="Q946" i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H946" i="1"/>
  <c r="R816" i="1"/>
  <c r="H816" i="1"/>
  <c r="R815" i="1"/>
  <c r="H815" i="1"/>
  <c r="R814" i="1"/>
  <c r="H814" i="1"/>
  <c r="R813" i="1"/>
  <c r="H813" i="1"/>
  <c r="R812" i="1"/>
  <c r="Q812" i="1"/>
  <c r="Q813" i="1" s="1"/>
  <c r="Q814" i="1" s="1"/>
  <c r="Q815" i="1" s="1"/>
  <c r="Q816" i="1" s="1"/>
  <c r="H812" i="1"/>
  <c r="R805" i="1"/>
  <c r="H805" i="1"/>
  <c r="R804" i="1"/>
  <c r="H804" i="1"/>
  <c r="R803" i="1"/>
  <c r="H803" i="1"/>
  <c r="R802" i="1"/>
  <c r="H802" i="1"/>
  <c r="R801" i="1"/>
  <c r="H801" i="1"/>
  <c r="R800" i="1"/>
  <c r="H800" i="1"/>
  <c r="R799" i="1"/>
  <c r="H799" i="1"/>
  <c r="R798" i="1"/>
  <c r="H798" i="1"/>
  <c r="R797" i="1"/>
  <c r="Q797" i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H797" i="1"/>
  <c r="R795" i="1"/>
  <c r="H795" i="1"/>
  <c r="R794" i="1"/>
  <c r="H794" i="1"/>
  <c r="R793" i="1"/>
  <c r="H793" i="1"/>
  <c r="R792" i="1"/>
  <c r="H792" i="1"/>
  <c r="R791" i="1"/>
  <c r="Q791" i="1"/>
  <c r="Q792" i="1" s="1"/>
  <c r="Q793" i="1" s="1"/>
  <c r="Q794" i="1" s="1"/>
  <c r="Q795" i="1" s="1"/>
  <c r="H791" i="1"/>
  <c r="R784" i="1"/>
  <c r="H784" i="1"/>
  <c r="R783" i="1"/>
  <c r="H783" i="1"/>
  <c r="R782" i="1"/>
  <c r="H782" i="1"/>
  <c r="R781" i="1"/>
  <c r="H781" i="1"/>
  <c r="R780" i="1"/>
  <c r="H780" i="1"/>
  <c r="R779" i="1"/>
  <c r="H779" i="1"/>
  <c r="R778" i="1"/>
  <c r="H778" i="1"/>
  <c r="R777" i="1"/>
  <c r="H777" i="1"/>
  <c r="R776" i="1"/>
  <c r="Q776" i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H776" i="1"/>
  <c r="R646" i="1"/>
  <c r="H646" i="1"/>
  <c r="R645" i="1"/>
  <c r="H645" i="1"/>
  <c r="R644" i="1"/>
  <c r="H644" i="1"/>
  <c r="R643" i="1"/>
  <c r="H643" i="1"/>
  <c r="R642" i="1"/>
  <c r="Q642" i="1"/>
  <c r="Q643" i="1" s="1"/>
  <c r="Q644" i="1" s="1"/>
  <c r="Q645" i="1" s="1"/>
  <c r="Q646" i="1" s="1"/>
  <c r="H642" i="1"/>
  <c r="R617" i="1"/>
  <c r="H617" i="1"/>
  <c r="R616" i="1"/>
  <c r="H616" i="1"/>
  <c r="R615" i="1"/>
  <c r="H615" i="1"/>
  <c r="R614" i="1"/>
  <c r="H614" i="1"/>
  <c r="R613" i="1"/>
  <c r="H613" i="1"/>
  <c r="R612" i="1"/>
  <c r="H612" i="1"/>
  <c r="R611" i="1"/>
  <c r="H611" i="1"/>
  <c r="R610" i="1"/>
  <c r="H610" i="1"/>
  <c r="R609" i="1"/>
  <c r="Q609" i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H609" i="1"/>
  <c r="M609" i="1"/>
  <c r="R607" i="1"/>
  <c r="H607" i="1"/>
  <c r="R606" i="1"/>
  <c r="H606" i="1"/>
  <c r="R605" i="1"/>
  <c r="H605" i="1"/>
  <c r="R604" i="1"/>
  <c r="H604" i="1"/>
  <c r="R603" i="1"/>
  <c r="Q603" i="1"/>
  <c r="Q604" i="1" s="1"/>
  <c r="Q605" i="1" s="1"/>
  <c r="Q606" i="1" s="1"/>
  <c r="Q607" i="1" s="1"/>
  <c r="H603" i="1"/>
  <c r="R578" i="1"/>
  <c r="H578" i="1"/>
  <c r="R577" i="1"/>
  <c r="H577" i="1"/>
  <c r="R576" i="1"/>
  <c r="H576" i="1"/>
  <c r="R575" i="1"/>
  <c r="H575" i="1"/>
  <c r="R574" i="1"/>
  <c r="H574" i="1"/>
  <c r="R573" i="1"/>
  <c r="H573" i="1"/>
  <c r="R572" i="1"/>
  <c r="H572" i="1"/>
  <c r="R571" i="1"/>
  <c r="H571" i="1"/>
  <c r="R570" i="1"/>
  <c r="Q570" i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H570" i="1"/>
  <c r="R249" i="1"/>
  <c r="H249" i="1"/>
  <c r="R248" i="1"/>
  <c r="H248" i="1"/>
  <c r="R247" i="1"/>
  <c r="H247" i="1"/>
  <c r="R246" i="1"/>
  <c r="H246" i="1"/>
  <c r="R245" i="1"/>
  <c r="Q245" i="1"/>
  <c r="Q246" i="1" s="1"/>
  <c r="Q247" i="1" s="1"/>
  <c r="Q248" i="1" s="1"/>
  <c r="Q249" i="1" s="1"/>
  <c r="H245" i="1"/>
  <c r="B245" i="1"/>
  <c r="B246" i="1" s="1"/>
  <c r="B247" i="1" s="1"/>
  <c r="B248" i="1" s="1"/>
  <c r="B249" i="1" s="1"/>
  <c r="R219" i="1"/>
  <c r="H219" i="1"/>
  <c r="R218" i="1"/>
  <c r="H218" i="1"/>
  <c r="R217" i="1"/>
  <c r="H217" i="1"/>
  <c r="R216" i="1"/>
  <c r="H216" i="1"/>
  <c r="R215" i="1"/>
  <c r="H215" i="1"/>
  <c r="R214" i="1"/>
  <c r="H214" i="1"/>
  <c r="R213" i="1"/>
  <c r="H213" i="1"/>
  <c r="R212" i="1"/>
  <c r="H212" i="1"/>
  <c r="Q212" i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R128" i="1"/>
  <c r="H128" i="1"/>
  <c r="R127" i="1"/>
  <c r="H127" i="1"/>
  <c r="R126" i="1"/>
  <c r="H126" i="1"/>
  <c r="R125" i="1"/>
  <c r="H125" i="1"/>
  <c r="R124" i="1"/>
  <c r="Q124" i="1"/>
  <c r="Q125" i="1" s="1"/>
  <c r="Q126" i="1" s="1"/>
  <c r="Q127" i="1" s="1"/>
  <c r="Q128" i="1" s="1"/>
  <c r="H124" i="1"/>
  <c r="B124" i="1"/>
  <c r="B125" i="1" s="1"/>
  <c r="B126" i="1" s="1"/>
  <c r="B127" i="1" s="1"/>
  <c r="B128" i="1" s="1"/>
  <c r="R98" i="1"/>
  <c r="H98" i="1"/>
  <c r="R97" i="1"/>
  <c r="H97" i="1"/>
  <c r="R96" i="1"/>
  <c r="H96" i="1"/>
  <c r="R95" i="1"/>
  <c r="H95" i="1"/>
  <c r="R94" i="1"/>
  <c r="H94" i="1"/>
  <c r="R93" i="1"/>
  <c r="H93" i="1"/>
  <c r="R92" i="1"/>
  <c r="H92" i="1"/>
  <c r="R91" i="1"/>
  <c r="H91" i="1"/>
  <c r="R90" i="1"/>
  <c r="Q90" i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H90" i="1"/>
  <c r="B90" i="1"/>
  <c r="B50" i="1"/>
  <c r="R56" i="1"/>
  <c r="R57" i="1"/>
  <c r="R58" i="1"/>
  <c r="R51" i="1"/>
  <c r="R52" i="1"/>
  <c r="R53" i="1"/>
  <c r="R54" i="1"/>
  <c r="R55" i="1"/>
  <c r="R50" i="1"/>
  <c r="Q50" i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H85" i="1"/>
  <c r="H86" i="1"/>
  <c r="H87" i="1"/>
  <c r="H88" i="1"/>
  <c r="H84" i="1"/>
  <c r="H51" i="1"/>
  <c r="H52" i="1"/>
  <c r="H53" i="1"/>
  <c r="H54" i="1"/>
  <c r="H55" i="1"/>
  <c r="H56" i="1"/>
  <c r="H57" i="1"/>
  <c r="H58" i="1"/>
  <c r="H50" i="1"/>
  <c r="B84" i="1"/>
  <c r="B85" i="1" s="1"/>
  <c r="B86" i="1" s="1"/>
  <c r="R88" i="1"/>
  <c r="R87" i="1"/>
  <c r="R86" i="1"/>
  <c r="R85" i="1"/>
  <c r="R84" i="1"/>
  <c r="Q84" i="1"/>
  <c r="Q85" i="1" s="1"/>
  <c r="Q86" i="1" s="1"/>
  <c r="Q87" i="1" s="1"/>
  <c r="Q88" i="1" s="1"/>
  <c r="Q130" i="1"/>
  <c r="Q131" i="1" s="1"/>
  <c r="Q132" i="1" s="1"/>
  <c r="R130" i="1"/>
  <c r="Q134" i="1"/>
  <c r="Q135" i="1" s="1"/>
  <c r="Q136" i="1" s="1"/>
  <c r="Q137" i="1" s="1"/>
  <c r="Q138" i="1" s="1"/>
  <c r="Q139" i="1" s="1"/>
  <c r="Q140" i="1" s="1"/>
  <c r="R135" i="1"/>
  <c r="R136" i="1"/>
  <c r="R137" i="1"/>
  <c r="R138" i="1"/>
  <c r="R134" i="1"/>
  <c r="H137" i="1"/>
  <c r="H138" i="1"/>
  <c r="H136" i="1"/>
  <c r="Q1872" i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9" i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6" i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3" i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40" i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7" i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4" i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1" i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H2001" i="1"/>
  <c r="H2000" i="1"/>
  <c r="R1999" i="1"/>
  <c r="H1999" i="1"/>
  <c r="R1998" i="1"/>
  <c r="H1998" i="1"/>
  <c r="R1997" i="1"/>
  <c r="H1997" i="1"/>
  <c r="R1996" i="1"/>
  <c r="H1996" i="1"/>
  <c r="R1995" i="1"/>
  <c r="H1995" i="1"/>
  <c r="R1994" i="1"/>
  <c r="H1994" i="1"/>
  <c r="R1993" i="1"/>
  <c r="H1993" i="1"/>
  <c r="R1992" i="1"/>
  <c r="H1992" i="1"/>
  <c r="R1991" i="1"/>
  <c r="H1991" i="1"/>
  <c r="H1984" i="1"/>
  <c r="H1983" i="1"/>
  <c r="R1982" i="1"/>
  <c r="H1982" i="1"/>
  <c r="R1981" i="1"/>
  <c r="H1981" i="1"/>
  <c r="R1980" i="1"/>
  <c r="H1980" i="1"/>
  <c r="R1979" i="1"/>
  <c r="H1979" i="1"/>
  <c r="R1978" i="1"/>
  <c r="H1978" i="1"/>
  <c r="R1977" i="1"/>
  <c r="H1977" i="1"/>
  <c r="R1976" i="1"/>
  <c r="H1976" i="1"/>
  <c r="R1975" i="1"/>
  <c r="H1975" i="1"/>
  <c r="R1974" i="1"/>
  <c r="H1974" i="1"/>
  <c r="H1967" i="1"/>
  <c r="H1966" i="1"/>
  <c r="R1965" i="1"/>
  <c r="H1965" i="1"/>
  <c r="R1964" i="1"/>
  <c r="H1964" i="1"/>
  <c r="R1963" i="1"/>
  <c r="H1963" i="1"/>
  <c r="R1962" i="1"/>
  <c r="H1962" i="1"/>
  <c r="R1961" i="1"/>
  <c r="H1961" i="1"/>
  <c r="R1960" i="1"/>
  <c r="H1960" i="1"/>
  <c r="R1959" i="1"/>
  <c r="H1959" i="1"/>
  <c r="R1958" i="1"/>
  <c r="H1958" i="1"/>
  <c r="R1957" i="1"/>
  <c r="H1957" i="1"/>
  <c r="H1950" i="1"/>
  <c r="H1949" i="1"/>
  <c r="R1948" i="1"/>
  <c r="H1948" i="1"/>
  <c r="R1947" i="1"/>
  <c r="H1947" i="1"/>
  <c r="R1946" i="1"/>
  <c r="H1946" i="1"/>
  <c r="R1945" i="1"/>
  <c r="H1945" i="1"/>
  <c r="R1944" i="1"/>
  <c r="H1944" i="1"/>
  <c r="R1943" i="1"/>
  <c r="H1943" i="1"/>
  <c r="R1942" i="1"/>
  <c r="H1942" i="1"/>
  <c r="R1941" i="1"/>
  <c r="H1941" i="1"/>
  <c r="R1940" i="1"/>
  <c r="H1940" i="1"/>
  <c r="H1933" i="1"/>
  <c r="H1932" i="1"/>
  <c r="R1931" i="1"/>
  <c r="H1931" i="1"/>
  <c r="R1930" i="1"/>
  <c r="H1930" i="1"/>
  <c r="R1929" i="1"/>
  <c r="H1929" i="1"/>
  <c r="R1928" i="1"/>
  <c r="H1928" i="1"/>
  <c r="R1927" i="1"/>
  <c r="H1927" i="1"/>
  <c r="R1926" i="1"/>
  <c r="H1926" i="1"/>
  <c r="R1925" i="1"/>
  <c r="H1925" i="1"/>
  <c r="R1924" i="1"/>
  <c r="H1924" i="1"/>
  <c r="R1923" i="1"/>
  <c r="H1923" i="1"/>
  <c r="H1916" i="1"/>
  <c r="H1915" i="1"/>
  <c r="H1899" i="1"/>
  <c r="H1898" i="1"/>
  <c r="H1882" i="1"/>
  <c r="H1881" i="1"/>
  <c r="R1914" i="1"/>
  <c r="H1914" i="1"/>
  <c r="R1913" i="1"/>
  <c r="H1913" i="1"/>
  <c r="R1897" i="1"/>
  <c r="H1897" i="1"/>
  <c r="R1896" i="1"/>
  <c r="H1896" i="1"/>
  <c r="R1880" i="1"/>
  <c r="H1880" i="1"/>
  <c r="R1879" i="1"/>
  <c r="H1879" i="1"/>
  <c r="R1912" i="1"/>
  <c r="H1912" i="1"/>
  <c r="R1911" i="1"/>
  <c r="H1911" i="1"/>
  <c r="R1910" i="1"/>
  <c r="H1910" i="1"/>
  <c r="R1909" i="1"/>
  <c r="H1909" i="1"/>
  <c r="R1908" i="1"/>
  <c r="H1908" i="1"/>
  <c r="R1907" i="1"/>
  <c r="H1907" i="1"/>
  <c r="R1906" i="1"/>
  <c r="H1906" i="1"/>
  <c r="R1895" i="1"/>
  <c r="H1895" i="1"/>
  <c r="R1894" i="1"/>
  <c r="H1894" i="1"/>
  <c r="R1893" i="1"/>
  <c r="H1893" i="1"/>
  <c r="R1892" i="1"/>
  <c r="H1892" i="1"/>
  <c r="R1891" i="1"/>
  <c r="H1891" i="1"/>
  <c r="R1890" i="1"/>
  <c r="H1890" i="1"/>
  <c r="R1889" i="1"/>
  <c r="H1889" i="1"/>
  <c r="R1873" i="1"/>
  <c r="R1874" i="1"/>
  <c r="R1875" i="1"/>
  <c r="R1876" i="1"/>
  <c r="R1877" i="1"/>
  <c r="R1878" i="1"/>
  <c r="R1872" i="1"/>
  <c r="H1873" i="1"/>
  <c r="H1874" i="1"/>
  <c r="H1875" i="1"/>
  <c r="H1876" i="1"/>
  <c r="H1877" i="1"/>
  <c r="H1878" i="1"/>
  <c r="H1872" i="1"/>
  <c r="M694" i="1" l="1"/>
  <c r="P695" i="1"/>
  <c r="M702" i="1"/>
  <c r="P703" i="1"/>
  <c r="P667" i="1"/>
  <c r="M667" i="1" s="1"/>
  <c r="M666" i="1"/>
  <c r="P675" i="1"/>
  <c r="M675" i="1" s="1"/>
  <c r="M674" i="1"/>
  <c r="Q621" i="1"/>
  <c r="Q622" i="1" s="1"/>
  <c r="Q623" i="1" s="1"/>
  <c r="Q624" i="1" s="1"/>
  <c r="Q629" i="1" s="1"/>
  <c r="Q630" i="1" s="1"/>
  <c r="Q631" i="1" s="1"/>
  <c r="Q632" i="1" s="1"/>
  <c r="Q637" i="1" s="1"/>
  <c r="Q638" i="1" s="1"/>
  <c r="Q639" i="1" s="1"/>
  <c r="Q640" i="1" s="1"/>
  <c r="Q625" i="1"/>
  <c r="Q626" i="1" s="1"/>
  <c r="Q627" i="1" s="1"/>
  <c r="Q628" i="1" s="1"/>
  <c r="Q633" i="1" s="1"/>
  <c r="Q634" i="1" s="1"/>
  <c r="Q635" i="1" s="1"/>
  <c r="Q636" i="1" s="1"/>
  <c r="M638" i="1"/>
  <c r="P639" i="1"/>
  <c r="M630" i="1"/>
  <c r="P631" i="1"/>
  <c r="Q582" i="1"/>
  <c r="Q583" i="1" s="1"/>
  <c r="Q584" i="1" s="1"/>
  <c r="Q585" i="1" s="1"/>
  <c r="Q590" i="1" s="1"/>
  <c r="Q591" i="1" s="1"/>
  <c r="Q592" i="1" s="1"/>
  <c r="Q593" i="1" s="1"/>
  <c r="Q598" i="1" s="1"/>
  <c r="Q599" i="1" s="1"/>
  <c r="Q600" i="1" s="1"/>
  <c r="Q601" i="1" s="1"/>
  <c r="Q586" i="1"/>
  <c r="Q587" i="1" s="1"/>
  <c r="Q588" i="1" s="1"/>
  <c r="Q589" i="1" s="1"/>
  <c r="Q594" i="1" s="1"/>
  <c r="Q595" i="1" s="1"/>
  <c r="Q596" i="1" s="1"/>
  <c r="Q597" i="1" s="1"/>
  <c r="M592" i="1"/>
  <c r="P593" i="1"/>
  <c r="M593" i="1" s="1"/>
  <c r="P601" i="1"/>
  <c r="M601" i="1" s="1"/>
  <c r="M600" i="1"/>
  <c r="Q223" i="1"/>
  <c r="Q224" i="1" s="1"/>
  <c r="Q225" i="1" s="1"/>
  <c r="Q226" i="1" s="1"/>
  <c r="Q231" i="1" s="1"/>
  <c r="Q232" i="1" s="1"/>
  <c r="Q233" i="1" s="1"/>
  <c r="Q234" i="1" s="1"/>
  <c r="Q239" i="1" s="1"/>
  <c r="Q240" i="1" s="1"/>
  <c r="Q241" i="1" s="1"/>
  <c r="Q242" i="1" s="1"/>
  <c r="Q243" i="1" s="1"/>
  <c r="Q227" i="1"/>
  <c r="Q228" i="1" s="1"/>
  <c r="Q229" i="1" s="1"/>
  <c r="Q230" i="1" s="1"/>
  <c r="Q235" i="1" s="1"/>
  <c r="Q236" i="1" s="1"/>
  <c r="Q237" i="1" s="1"/>
  <c r="Q238" i="1" s="1"/>
  <c r="Q102" i="1"/>
  <c r="Q103" i="1" s="1"/>
  <c r="Q104" i="1" s="1"/>
  <c r="Q105" i="1" s="1"/>
  <c r="Q110" i="1" s="1"/>
  <c r="Q111" i="1" s="1"/>
  <c r="Q112" i="1" s="1"/>
  <c r="Q113" i="1" s="1"/>
  <c r="Q118" i="1" s="1"/>
  <c r="Q119" i="1" s="1"/>
  <c r="Q120" i="1" s="1"/>
  <c r="Q121" i="1" s="1"/>
  <c r="Q122" i="1" s="1"/>
  <c r="Q106" i="1"/>
  <c r="Q107" i="1" s="1"/>
  <c r="Q108" i="1" s="1"/>
  <c r="Q109" i="1" s="1"/>
  <c r="Q114" i="1" s="1"/>
  <c r="Q115" i="1" s="1"/>
  <c r="Q116" i="1" s="1"/>
  <c r="Q117" i="1" s="1"/>
  <c r="Q62" i="1"/>
  <c r="Q63" i="1" s="1"/>
  <c r="Q64" i="1" s="1"/>
  <c r="Q65" i="1" s="1"/>
  <c r="Q70" i="1" s="1"/>
  <c r="Q71" i="1" s="1"/>
  <c r="Q72" i="1" s="1"/>
  <c r="Q73" i="1" s="1"/>
  <c r="Q78" i="1" s="1"/>
  <c r="Q79" i="1" s="1"/>
  <c r="Q80" i="1" s="1"/>
  <c r="Q81" i="1" s="1"/>
  <c r="Q82" i="1" s="1"/>
  <c r="Q66" i="1"/>
  <c r="Q67" i="1" s="1"/>
  <c r="Q68" i="1" s="1"/>
  <c r="Q69" i="1" s="1"/>
  <c r="Q74" i="1" s="1"/>
  <c r="Q75" i="1" s="1"/>
  <c r="Q76" i="1" s="1"/>
  <c r="Q77" i="1" s="1"/>
  <c r="B489" i="1"/>
  <c r="P489" i="1" s="1"/>
  <c r="M489" i="1" s="1"/>
  <c r="B454" i="1"/>
  <c r="P454" i="1" s="1"/>
  <c r="M454" i="1" s="1"/>
  <c r="P424" i="1"/>
  <c r="B425" i="1"/>
  <c r="B212" i="1"/>
  <c r="B409" i="1"/>
  <c r="P408" i="1"/>
  <c r="B417" i="1"/>
  <c r="P416" i="1"/>
  <c r="P157" i="1"/>
  <c r="M157" i="1" s="1"/>
  <c r="B158" i="1"/>
  <c r="B51" i="1"/>
  <c r="P51" i="1" s="1"/>
  <c r="M51" i="1" s="1"/>
  <c r="P50" i="1"/>
  <c r="M50" i="1" s="1"/>
  <c r="B91" i="1"/>
  <c r="P90" i="1"/>
  <c r="B26" i="1"/>
  <c r="P25" i="1"/>
  <c r="M25" i="1" s="1"/>
  <c r="P737" i="1"/>
  <c r="P738" i="1"/>
  <c r="P743" i="1"/>
  <c r="P742" i="1"/>
  <c r="P739" i="1"/>
  <c r="M739" i="1" s="1"/>
  <c r="P741" i="1"/>
  <c r="P740" i="1"/>
  <c r="M41" i="1"/>
  <c r="B42" i="1"/>
  <c r="P42" i="1" s="1"/>
  <c r="M550" i="1"/>
  <c r="B146" i="1"/>
  <c r="P146" i="1" s="1"/>
  <c r="M145" i="1"/>
  <c r="B256" i="1"/>
  <c r="P256" i="1" s="1"/>
  <c r="M255" i="1"/>
  <c r="M195" i="1"/>
  <c r="M405" i="1"/>
  <c r="M413" i="1"/>
  <c r="M533" i="1"/>
  <c r="B178" i="1"/>
  <c r="M571" i="1"/>
  <c r="M717" i="1"/>
  <c r="M611" i="1"/>
  <c r="M134" i="1"/>
  <c r="M169" i="1"/>
  <c r="M177" i="1"/>
  <c r="M421" i="1"/>
  <c r="M737" i="1"/>
  <c r="M570" i="1"/>
  <c r="B135" i="1"/>
  <c r="P135" i="1" s="1"/>
  <c r="M415" i="1"/>
  <c r="M535" i="1"/>
  <c r="M185" i="1"/>
  <c r="M727" i="1"/>
  <c r="B186" i="1"/>
  <c r="M407" i="1"/>
  <c r="M719" i="1"/>
  <c r="M718" i="1"/>
  <c r="M728" i="1"/>
  <c r="M90" i="1"/>
  <c r="B196" i="1"/>
  <c r="P196" i="1" s="1"/>
  <c r="B170" i="1"/>
  <c r="M423" i="1"/>
  <c r="M422" i="1"/>
  <c r="M572" i="1"/>
  <c r="B87" i="1"/>
  <c r="P704" i="1" l="1"/>
  <c r="M704" i="1" s="1"/>
  <c r="M703" i="1"/>
  <c r="P696" i="1"/>
  <c r="M696" i="1" s="1"/>
  <c r="M695" i="1"/>
  <c r="P632" i="1"/>
  <c r="M632" i="1" s="1"/>
  <c r="M631" i="1"/>
  <c r="P640" i="1"/>
  <c r="M640" i="1" s="1"/>
  <c r="M639" i="1"/>
  <c r="B455" i="1"/>
  <c r="P455" i="1" s="1"/>
  <c r="M455" i="1" s="1"/>
  <c r="B490" i="1"/>
  <c r="P490" i="1" s="1"/>
  <c r="M490" i="1" s="1"/>
  <c r="P425" i="1"/>
  <c r="M425" i="1" s="1"/>
  <c r="B426" i="1"/>
  <c r="P417" i="1"/>
  <c r="M417" i="1" s="1"/>
  <c r="B418" i="1"/>
  <c r="P409" i="1"/>
  <c r="B410" i="1"/>
  <c r="P158" i="1"/>
  <c r="M158" i="1" s="1"/>
  <c r="B159" i="1"/>
  <c r="B187" i="1"/>
  <c r="B188" i="1" s="1"/>
  <c r="P186" i="1"/>
  <c r="M186" i="1" s="1"/>
  <c r="B92" i="1"/>
  <c r="P91" i="1"/>
  <c r="M91" i="1" s="1"/>
  <c r="B179" i="1"/>
  <c r="P179" i="1" s="1"/>
  <c r="M179" i="1" s="1"/>
  <c r="P178" i="1"/>
  <c r="M178" i="1" s="1"/>
  <c r="B52" i="1"/>
  <c r="P52" i="1" s="1"/>
  <c r="M52" i="1" s="1"/>
  <c r="B213" i="1"/>
  <c r="P212" i="1"/>
  <c r="M212" i="1" s="1"/>
  <c r="B171" i="1"/>
  <c r="B172" i="1" s="1"/>
  <c r="P170" i="1"/>
  <c r="M170" i="1" s="1"/>
  <c r="B27" i="1"/>
  <c r="P26" i="1"/>
  <c r="M26" i="1" s="1"/>
  <c r="P744" i="1"/>
  <c r="M42" i="1"/>
  <c r="M551" i="1"/>
  <c r="B147" i="1"/>
  <c r="P147" i="1" s="1"/>
  <c r="M146" i="1"/>
  <c r="B257" i="1"/>
  <c r="P257" i="1" s="1"/>
  <c r="M256" i="1"/>
  <c r="M610" i="1"/>
  <c r="M612" i="1"/>
  <c r="M534" i="1"/>
  <c r="M536" i="1"/>
  <c r="M740" i="1"/>
  <c r="M738" i="1"/>
  <c r="M406" i="1"/>
  <c r="M414" i="1"/>
  <c r="B136" i="1"/>
  <c r="P136" i="1" s="1"/>
  <c r="M135" i="1"/>
  <c r="M408" i="1"/>
  <c r="M720" i="1"/>
  <c r="M729" i="1"/>
  <c r="B197" i="1"/>
  <c r="P197" i="1" s="1"/>
  <c r="M196" i="1"/>
  <c r="M424" i="1"/>
  <c r="M573" i="1"/>
  <c r="B88" i="1"/>
  <c r="B456" i="1" l="1"/>
  <c r="P456" i="1" s="1"/>
  <c r="M456" i="1" s="1"/>
  <c r="B491" i="1"/>
  <c r="P491" i="1" s="1"/>
  <c r="B427" i="1"/>
  <c r="P427" i="1" s="1"/>
  <c r="M427" i="1" s="1"/>
  <c r="P426" i="1"/>
  <c r="M426" i="1" s="1"/>
  <c r="B419" i="1"/>
  <c r="P419" i="1" s="1"/>
  <c r="M419" i="1" s="1"/>
  <c r="P418" i="1"/>
  <c r="M418" i="1" s="1"/>
  <c r="P410" i="1"/>
  <c r="M410" i="1" s="1"/>
  <c r="B411" i="1"/>
  <c r="P411" i="1" s="1"/>
  <c r="M411" i="1" s="1"/>
  <c r="P187" i="1"/>
  <c r="M187" i="1" s="1"/>
  <c r="P188" i="1"/>
  <c r="M188" i="1" s="1"/>
  <c r="B189" i="1"/>
  <c r="B190" i="1" s="1"/>
  <c r="P190" i="1" s="1"/>
  <c r="M190" i="1" s="1"/>
  <c r="B180" i="1"/>
  <c r="B53" i="1"/>
  <c r="P53" i="1" s="1"/>
  <c r="M53" i="1" s="1"/>
  <c r="P213" i="1"/>
  <c r="M213" i="1" s="1"/>
  <c r="B214" i="1"/>
  <c r="P171" i="1"/>
  <c r="M171" i="1" s="1"/>
  <c r="P92" i="1"/>
  <c r="M92" i="1" s="1"/>
  <c r="B93" i="1"/>
  <c r="P159" i="1"/>
  <c r="M159" i="1" s="1"/>
  <c r="B160" i="1"/>
  <c r="P172" i="1"/>
  <c r="M172" i="1" s="1"/>
  <c r="B28" i="1"/>
  <c r="P27" i="1"/>
  <c r="M27" i="1" s="1"/>
  <c r="P745" i="1"/>
  <c r="M553" i="1"/>
  <c r="M552" i="1"/>
  <c r="B148" i="1"/>
  <c r="P148" i="1" s="1"/>
  <c r="M147" i="1"/>
  <c r="B258" i="1"/>
  <c r="P258" i="1" s="1"/>
  <c r="M257" i="1"/>
  <c r="B492" i="1"/>
  <c r="P492" i="1" s="1"/>
  <c r="M491" i="1"/>
  <c r="M416" i="1"/>
  <c r="M741" i="1"/>
  <c r="M409" i="1"/>
  <c r="B137" i="1"/>
  <c r="P137" i="1" s="1"/>
  <c r="M136" i="1"/>
  <c r="M721" i="1"/>
  <c r="M730" i="1"/>
  <c r="B173" i="1"/>
  <c r="B174" i="1" s="1"/>
  <c r="M537" i="1"/>
  <c r="M197" i="1"/>
  <c r="B198" i="1"/>
  <c r="P198" i="1" s="1"/>
  <c r="M613" i="1"/>
  <c r="M574" i="1"/>
  <c r="B457" i="1" l="1"/>
  <c r="P457" i="1" s="1"/>
  <c r="M457" i="1" s="1"/>
  <c r="P189" i="1"/>
  <c r="M189" i="1" s="1"/>
  <c r="B191" i="1"/>
  <c r="P191" i="1" s="1"/>
  <c r="M191" i="1" s="1"/>
  <c r="B54" i="1"/>
  <c r="P54" i="1" s="1"/>
  <c r="M54" i="1" s="1"/>
  <c r="P174" i="1"/>
  <c r="M174" i="1" s="1"/>
  <c r="B175" i="1"/>
  <c r="P175" i="1" s="1"/>
  <c r="M175" i="1" s="1"/>
  <c r="P180" i="1"/>
  <c r="M180" i="1" s="1"/>
  <c r="B181" i="1"/>
  <c r="P160" i="1"/>
  <c r="M160" i="1" s="1"/>
  <c r="B161" i="1"/>
  <c r="P93" i="1"/>
  <c r="M93" i="1" s="1"/>
  <c r="B94" i="1"/>
  <c r="P214" i="1"/>
  <c r="M214" i="1" s="1"/>
  <c r="B215" i="1"/>
  <c r="P173" i="1"/>
  <c r="M173" i="1" s="1"/>
  <c r="B29" i="1"/>
  <c r="P28" i="1"/>
  <c r="M28" i="1" s="1"/>
  <c r="B149" i="1"/>
  <c r="P149" i="1" s="1"/>
  <c r="M148" i="1"/>
  <c r="B259" i="1"/>
  <c r="P259" i="1" s="1"/>
  <c r="M258" i="1"/>
  <c r="B493" i="1"/>
  <c r="P493" i="1" s="1"/>
  <c r="M492" i="1"/>
  <c r="M137" i="1"/>
  <c r="B138" i="1"/>
  <c r="B139" i="1" s="1"/>
  <c r="M722" i="1"/>
  <c r="M731" i="1"/>
  <c r="M742" i="1"/>
  <c r="B199" i="1"/>
  <c r="B200" i="1" s="1"/>
  <c r="M198" i="1"/>
  <c r="M614" i="1"/>
  <c r="M575" i="1"/>
  <c r="B458" i="1" l="1"/>
  <c r="P458" i="1" s="1"/>
  <c r="B55" i="1"/>
  <c r="P55" i="1" s="1"/>
  <c r="M55" i="1" s="1"/>
  <c r="B192" i="1"/>
  <c r="B193" i="1" s="1"/>
  <c r="P193" i="1" s="1"/>
  <c r="M193" i="1" s="1"/>
  <c r="B201" i="1"/>
  <c r="P201" i="1" s="1"/>
  <c r="M201" i="1" s="1"/>
  <c r="P200" i="1"/>
  <c r="M200" i="1" s="1"/>
  <c r="B182" i="1"/>
  <c r="P181" i="1"/>
  <c r="M181" i="1" s="1"/>
  <c r="P215" i="1"/>
  <c r="M215" i="1" s="1"/>
  <c r="B216" i="1"/>
  <c r="P94" i="1"/>
  <c r="M94" i="1" s="1"/>
  <c r="B95" i="1"/>
  <c r="P161" i="1"/>
  <c r="M161" i="1" s="1"/>
  <c r="B162" i="1"/>
  <c r="P199" i="1"/>
  <c r="M199" i="1" s="1"/>
  <c r="B140" i="1"/>
  <c r="P140" i="1" s="1"/>
  <c r="M140" i="1" s="1"/>
  <c r="P139" i="1"/>
  <c r="M139" i="1" s="1"/>
  <c r="P138" i="1"/>
  <c r="M138" i="1" s="1"/>
  <c r="B30" i="1"/>
  <c r="P29" i="1"/>
  <c r="M29" i="1" s="1"/>
  <c r="P772" i="1"/>
  <c r="M772" i="1" s="1"/>
  <c r="P777" i="1"/>
  <c r="M777" i="1" s="1"/>
  <c r="P776" i="1"/>
  <c r="M776" i="1" s="1"/>
  <c r="P793" i="1"/>
  <c r="P792" i="1"/>
  <c r="P791" i="1"/>
  <c r="P780" i="1"/>
  <c r="M780" i="1" s="1"/>
  <c r="P784" i="1"/>
  <c r="P785" i="1" s="1"/>
  <c r="M149" i="1"/>
  <c r="B150" i="1"/>
  <c r="B260" i="1"/>
  <c r="P260" i="1" s="1"/>
  <c r="M259" i="1"/>
  <c r="B494" i="1"/>
  <c r="P494" i="1" s="1"/>
  <c r="M493" i="1"/>
  <c r="B459" i="1"/>
  <c r="P459" i="1" s="1"/>
  <c r="M458" i="1"/>
  <c r="M723" i="1"/>
  <c r="M732" i="1"/>
  <c r="M743" i="1"/>
  <c r="M615" i="1"/>
  <c r="M576" i="1"/>
  <c r="B56" i="1" l="1"/>
  <c r="P56" i="1" s="1"/>
  <c r="M56" i="1" s="1"/>
  <c r="P162" i="1"/>
  <c r="B163" i="1"/>
  <c r="B164" i="1" s="1"/>
  <c r="P150" i="1"/>
  <c r="M150" i="1" s="1"/>
  <c r="B151" i="1"/>
  <c r="B152" i="1" s="1"/>
  <c r="M785" i="1"/>
  <c r="P786" i="1"/>
  <c r="P192" i="1"/>
  <c r="M192" i="1" s="1"/>
  <c r="B183" i="1"/>
  <c r="P183" i="1" s="1"/>
  <c r="M183" i="1" s="1"/>
  <c r="P182" i="1"/>
  <c r="M182" i="1" s="1"/>
  <c r="P95" i="1"/>
  <c r="M95" i="1" s="1"/>
  <c r="B96" i="1"/>
  <c r="P216" i="1"/>
  <c r="M216" i="1" s="1"/>
  <c r="B217" i="1"/>
  <c r="B31" i="1"/>
  <c r="P30" i="1"/>
  <c r="M30" i="1" s="1"/>
  <c r="P794" i="1"/>
  <c r="P795" i="1"/>
  <c r="P781" i="1"/>
  <c r="M781" i="1" s="1"/>
  <c r="P782" i="1"/>
  <c r="M782" i="1" s="1"/>
  <c r="P778" i="1"/>
  <c r="M778" i="1" s="1"/>
  <c r="P797" i="1"/>
  <c r="M797" i="1" s="1"/>
  <c r="P812" i="1"/>
  <c r="P805" i="1"/>
  <c r="P798" i="1"/>
  <c r="M798" i="1" s="1"/>
  <c r="P783" i="1"/>
  <c r="M783" i="1" s="1"/>
  <c r="P779" i="1"/>
  <c r="M779" i="1" s="1"/>
  <c r="B261" i="1"/>
  <c r="P261" i="1" s="1"/>
  <c r="M260" i="1"/>
  <c r="B495" i="1"/>
  <c r="P495" i="1" s="1"/>
  <c r="M494" i="1"/>
  <c r="B460" i="1"/>
  <c r="P460" i="1" s="1"/>
  <c r="M459" i="1"/>
  <c r="M725" i="1"/>
  <c r="M724" i="1"/>
  <c r="M733" i="1"/>
  <c r="M745" i="1"/>
  <c r="M744" i="1"/>
  <c r="M616" i="1"/>
  <c r="M577" i="1"/>
  <c r="B57" i="1" l="1"/>
  <c r="P57" i="1" s="1"/>
  <c r="M57" i="1" s="1"/>
  <c r="P152" i="1"/>
  <c r="M152" i="1" s="1"/>
  <c r="P151" i="1"/>
  <c r="M151" i="1" s="1"/>
  <c r="M162" i="1"/>
  <c r="P164" i="1"/>
  <c r="M164" i="1" s="1"/>
  <c r="P163" i="1"/>
  <c r="M163" i="1" s="1"/>
  <c r="P787" i="1"/>
  <c r="M786" i="1"/>
  <c r="M805" i="1"/>
  <c r="P806" i="1"/>
  <c r="P217" i="1"/>
  <c r="M217" i="1" s="1"/>
  <c r="B218" i="1"/>
  <c r="P96" i="1"/>
  <c r="M96" i="1" s="1"/>
  <c r="B97" i="1"/>
  <c r="P31" i="1"/>
  <c r="M31" i="1" s="1"/>
  <c r="B32" i="1"/>
  <c r="P813" i="1"/>
  <c r="M813" i="1" s="1"/>
  <c r="P814" i="1"/>
  <c r="M814" i="1" s="1"/>
  <c r="P815" i="1"/>
  <c r="M815" i="1" s="1"/>
  <c r="P819" i="1"/>
  <c r="M819" i="1" s="1"/>
  <c r="P822" i="1"/>
  <c r="M822" i="1" s="1"/>
  <c r="P820" i="1"/>
  <c r="M820" i="1" s="1"/>
  <c r="P825" i="1"/>
  <c r="P821" i="1"/>
  <c r="M821" i="1" s="1"/>
  <c r="P818" i="1"/>
  <c r="M818" i="1" s="1"/>
  <c r="P816" i="1"/>
  <c r="M816" i="1" s="1"/>
  <c r="P801" i="1"/>
  <c r="M801" i="1" s="1"/>
  <c r="P799" i="1"/>
  <c r="M799" i="1" s="1"/>
  <c r="P800" i="1"/>
  <c r="M800" i="1" s="1"/>
  <c r="P802" i="1"/>
  <c r="M802" i="1" s="1"/>
  <c r="P803" i="1"/>
  <c r="M803" i="1" s="1"/>
  <c r="P804" i="1"/>
  <c r="M804" i="1" s="1"/>
  <c r="B262" i="1"/>
  <c r="P262" i="1" s="1"/>
  <c r="M261" i="1"/>
  <c r="B496" i="1"/>
  <c r="B497" i="1" s="1"/>
  <c r="M495" i="1"/>
  <c r="B461" i="1"/>
  <c r="B462" i="1" s="1"/>
  <c r="M460" i="1"/>
  <c r="M715" i="1"/>
  <c r="M735" i="1"/>
  <c r="M734" i="1"/>
  <c r="M812" i="1"/>
  <c r="M784" i="1"/>
  <c r="M617" i="1"/>
  <c r="M578" i="1"/>
  <c r="B498" i="1" l="1"/>
  <c r="B499" i="1" s="1"/>
  <c r="B500" i="1" s="1"/>
  <c r="B501" i="1" s="1"/>
  <c r="B506" i="1" s="1"/>
  <c r="B507" i="1" s="1"/>
  <c r="B508" i="1" s="1"/>
  <c r="B509" i="1" s="1"/>
  <c r="B514" i="1" s="1"/>
  <c r="B515" i="1" s="1"/>
  <c r="B516" i="1" s="1"/>
  <c r="B517" i="1" s="1"/>
  <c r="B502" i="1"/>
  <c r="B503" i="1" s="1"/>
  <c r="B504" i="1" s="1"/>
  <c r="B505" i="1" s="1"/>
  <c r="B510" i="1" s="1"/>
  <c r="B511" i="1" s="1"/>
  <c r="B512" i="1" s="1"/>
  <c r="B513" i="1" s="1"/>
  <c r="B463" i="1"/>
  <c r="B464" i="1" s="1"/>
  <c r="B465" i="1" s="1"/>
  <c r="B466" i="1" s="1"/>
  <c r="B471" i="1" s="1"/>
  <c r="B472" i="1" s="1"/>
  <c r="B473" i="1" s="1"/>
  <c r="B474" i="1" s="1"/>
  <c r="B479" i="1" s="1"/>
  <c r="B480" i="1" s="1"/>
  <c r="B481" i="1" s="1"/>
  <c r="B482" i="1" s="1"/>
  <c r="B467" i="1"/>
  <c r="B468" i="1" s="1"/>
  <c r="B469" i="1" s="1"/>
  <c r="B470" i="1" s="1"/>
  <c r="B475" i="1" s="1"/>
  <c r="B476" i="1" s="1"/>
  <c r="B477" i="1" s="1"/>
  <c r="B478" i="1" s="1"/>
  <c r="M825" i="1"/>
  <c r="P827" i="1"/>
  <c r="P826" i="1"/>
  <c r="M787" i="1"/>
  <c r="P789" i="1"/>
  <c r="M789" i="1" s="1"/>
  <c r="P788" i="1"/>
  <c r="M788" i="1" s="1"/>
  <c r="B58" i="1"/>
  <c r="P58" i="1" s="1"/>
  <c r="P59" i="1" s="1"/>
  <c r="P60" i="1" s="1"/>
  <c r="M806" i="1"/>
  <c r="P807" i="1"/>
  <c r="P97" i="1"/>
  <c r="M97" i="1" s="1"/>
  <c r="B98" i="1"/>
  <c r="B99" i="1" s="1"/>
  <c r="B100" i="1" s="1"/>
  <c r="B101" i="1" s="1"/>
  <c r="P218" i="1"/>
  <c r="M218" i="1" s="1"/>
  <c r="B219" i="1"/>
  <c r="B220" i="1" s="1"/>
  <c r="B221" i="1" s="1"/>
  <c r="B222" i="1" s="1"/>
  <c r="P496" i="1"/>
  <c r="P461" i="1"/>
  <c r="P32" i="1"/>
  <c r="M32" i="1" s="1"/>
  <c r="P824" i="1"/>
  <c r="M824" i="1" s="1"/>
  <c r="P823" i="1"/>
  <c r="M823" i="1" s="1"/>
  <c r="P847" i="1"/>
  <c r="M847" i="1" s="1"/>
  <c r="P850" i="1"/>
  <c r="M850" i="1" s="1"/>
  <c r="P852" i="1"/>
  <c r="M852" i="1" s="1"/>
  <c r="P853" i="1"/>
  <c r="M853" i="1" s="1"/>
  <c r="P848" i="1"/>
  <c r="M848" i="1" s="1"/>
  <c r="P849" i="1"/>
  <c r="M849" i="1" s="1"/>
  <c r="B263" i="1"/>
  <c r="B264" i="1" s="1"/>
  <c r="M262" i="1"/>
  <c r="M603" i="1"/>
  <c r="M607" i="1"/>
  <c r="M604" i="1"/>
  <c r="M606" i="1"/>
  <c r="M605" i="1"/>
  <c r="M795" i="1"/>
  <c r="M793" i="1"/>
  <c r="M791" i="1"/>
  <c r="M794" i="1"/>
  <c r="M792" i="1"/>
  <c r="M646" i="1"/>
  <c r="M644" i="1"/>
  <c r="M642" i="1"/>
  <c r="M645" i="1"/>
  <c r="M643" i="1"/>
  <c r="M826" i="1" l="1"/>
  <c r="P830" i="1"/>
  <c r="P828" i="1"/>
  <c r="M828" i="1" s="1"/>
  <c r="M827" i="1"/>
  <c r="P829" i="1"/>
  <c r="M829" i="1" s="1"/>
  <c r="P838" i="1"/>
  <c r="B265" i="1"/>
  <c r="B266" i="1" s="1"/>
  <c r="B267" i="1" s="1"/>
  <c r="B268" i="1" s="1"/>
  <c r="B273" i="1" s="1"/>
  <c r="B274" i="1" s="1"/>
  <c r="B275" i="1" s="1"/>
  <c r="B276" i="1" s="1"/>
  <c r="B281" i="1" s="1"/>
  <c r="B282" i="1" s="1"/>
  <c r="B283" i="1" s="1"/>
  <c r="B284" i="1" s="1"/>
  <c r="B269" i="1"/>
  <c r="B270" i="1" s="1"/>
  <c r="B271" i="1" s="1"/>
  <c r="B272" i="1" s="1"/>
  <c r="B277" i="1" s="1"/>
  <c r="B278" i="1" s="1"/>
  <c r="B279" i="1" s="1"/>
  <c r="B280" i="1" s="1"/>
  <c r="B223" i="1"/>
  <c r="B224" i="1" s="1"/>
  <c r="B225" i="1" s="1"/>
  <c r="B226" i="1" s="1"/>
  <c r="B231" i="1" s="1"/>
  <c r="B232" i="1" s="1"/>
  <c r="B233" i="1" s="1"/>
  <c r="B234" i="1" s="1"/>
  <c r="B239" i="1" s="1"/>
  <c r="B240" i="1" s="1"/>
  <c r="B241" i="1" s="1"/>
  <c r="B242" i="1" s="1"/>
  <c r="B243" i="1" s="1"/>
  <c r="B227" i="1"/>
  <c r="B228" i="1" s="1"/>
  <c r="B229" i="1" s="1"/>
  <c r="B230" i="1" s="1"/>
  <c r="B235" i="1" s="1"/>
  <c r="B236" i="1" s="1"/>
  <c r="B237" i="1" s="1"/>
  <c r="B238" i="1" s="1"/>
  <c r="B102" i="1"/>
  <c r="B103" i="1" s="1"/>
  <c r="B104" i="1" s="1"/>
  <c r="B105" i="1" s="1"/>
  <c r="B110" i="1" s="1"/>
  <c r="B111" i="1" s="1"/>
  <c r="B112" i="1" s="1"/>
  <c r="B113" i="1" s="1"/>
  <c r="B118" i="1" s="1"/>
  <c r="B119" i="1" s="1"/>
  <c r="B120" i="1" s="1"/>
  <c r="B121" i="1" s="1"/>
  <c r="B122" i="1" s="1"/>
  <c r="B106" i="1"/>
  <c r="B107" i="1" s="1"/>
  <c r="B108" i="1" s="1"/>
  <c r="B109" i="1" s="1"/>
  <c r="B114" i="1" s="1"/>
  <c r="B115" i="1" s="1"/>
  <c r="B116" i="1" s="1"/>
  <c r="B117" i="1" s="1"/>
  <c r="B59" i="1"/>
  <c r="B60" i="1" s="1"/>
  <c r="B61" i="1" s="1"/>
  <c r="B83" i="1"/>
  <c r="P86" i="1" s="1"/>
  <c r="M86" i="1" s="1"/>
  <c r="M807" i="1"/>
  <c r="P808" i="1"/>
  <c r="M58" i="1"/>
  <c r="M60" i="1"/>
  <c r="P61" i="1"/>
  <c r="M496" i="1"/>
  <c r="P497" i="1"/>
  <c r="M461" i="1"/>
  <c r="P462" i="1"/>
  <c r="M59" i="1"/>
  <c r="P219" i="1"/>
  <c r="B244" i="1"/>
  <c r="P98" i="1"/>
  <c r="B123" i="1"/>
  <c r="P263" i="1"/>
  <c r="P854" i="1"/>
  <c r="P851" i="1"/>
  <c r="M851" i="1" s="1"/>
  <c r="P880" i="1"/>
  <c r="M880" i="1" s="1"/>
  <c r="P879" i="1"/>
  <c r="M879" i="1" s="1"/>
  <c r="P878" i="1"/>
  <c r="M878" i="1" s="1"/>
  <c r="P877" i="1"/>
  <c r="M877" i="1" s="1"/>
  <c r="P84" i="1" l="1"/>
  <c r="M84" i="1" s="1"/>
  <c r="P839" i="1"/>
  <c r="M838" i="1"/>
  <c r="P831" i="1"/>
  <c r="M830" i="1"/>
  <c r="P88" i="1"/>
  <c r="M88" i="1" s="1"/>
  <c r="P87" i="1"/>
  <c r="M87" i="1" s="1"/>
  <c r="P85" i="1"/>
  <c r="M85" i="1" s="1"/>
  <c r="B62" i="1"/>
  <c r="B63" i="1" s="1"/>
  <c r="B64" i="1" s="1"/>
  <c r="B65" i="1" s="1"/>
  <c r="B70" i="1" s="1"/>
  <c r="B71" i="1" s="1"/>
  <c r="B72" i="1" s="1"/>
  <c r="B73" i="1" s="1"/>
  <c r="B78" i="1" s="1"/>
  <c r="B79" i="1" s="1"/>
  <c r="B80" i="1" s="1"/>
  <c r="B81" i="1" s="1"/>
  <c r="B82" i="1" s="1"/>
  <c r="B66" i="1"/>
  <c r="B67" i="1" s="1"/>
  <c r="B68" i="1" s="1"/>
  <c r="B69" i="1" s="1"/>
  <c r="B74" i="1" s="1"/>
  <c r="B75" i="1" s="1"/>
  <c r="B76" i="1" s="1"/>
  <c r="B77" i="1" s="1"/>
  <c r="M854" i="1"/>
  <c r="P856" i="1"/>
  <c r="P855" i="1"/>
  <c r="M808" i="1"/>
  <c r="P810" i="1"/>
  <c r="M810" i="1" s="1"/>
  <c r="P809" i="1"/>
  <c r="M809" i="1" s="1"/>
  <c r="M497" i="1"/>
  <c r="P499" i="1"/>
  <c r="P498" i="1"/>
  <c r="M462" i="1"/>
  <c r="P463" i="1"/>
  <c r="P464" i="1"/>
  <c r="P62" i="1"/>
  <c r="P63" i="1"/>
  <c r="M61" i="1"/>
  <c r="M263" i="1"/>
  <c r="P264" i="1"/>
  <c r="M219" i="1"/>
  <c r="P220" i="1"/>
  <c r="M98" i="1"/>
  <c r="P99" i="1"/>
  <c r="P100" i="1" s="1"/>
  <c r="P127" i="1"/>
  <c r="M127" i="1" s="1"/>
  <c r="P126" i="1"/>
  <c r="M126" i="1" s="1"/>
  <c r="P125" i="1"/>
  <c r="M125" i="1" s="1"/>
  <c r="P124" i="1"/>
  <c r="M124" i="1" s="1"/>
  <c r="P128" i="1"/>
  <c r="M128" i="1" s="1"/>
  <c r="P247" i="1"/>
  <c r="M247" i="1" s="1"/>
  <c r="P245" i="1"/>
  <c r="M245" i="1" s="1"/>
  <c r="P249" i="1"/>
  <c r="M249" i="1" s="1"/>
  <c r="P246" i="1"/>
  <c r="M246" i="1" s="1"/>
  <c r="P248" i="1"/>
  <c r="M248" i="1" s="1"/>
  <c r="P881" i="1"/>
  <c r="M881" i="1" s="1"/>
  <c r="P882" i="1"/>
  <c r="M882" i="1" s="1"/>
  <c r="P883" i="1"/>
  <c r="M883" i="1" s="1"/>
  <c r="P884" i="1"/>
  <c r="M884" i="1" s="1"/>
  <c r="M856" i="1" l="1"/>
  <c r="P858" i="1"/>
  <c r="M858" i="1" s="1"/>
  <c r="P867" i="1"/>
  <c r="M855" i="1"/>
  <c r="P859" i="1"/>
  <c r="P857" i="1"/>
  <c r="M857" i="1" s="1"/>
  <c r="M831" i="1"/>
  <c r="P832" i="1"/>
  <c r="M839" i="1"/>
  <c r="P840" i="1"/>
  <c r="M498" i="1"/>
  <c r="P502" i="1"/>
  <c r="P500" i="1"/>
  <c r="M500" i="1" s="1"/>
  <c r="M499" i="1"/>
  <c r="P501" i="1"/>
  <c r="M501" i="1" s="1"/>
  <c r="P510" i="1"/>
  <c r="M464" i="1"/>
  <c r="P466" i="1"/>
  <c r="M466" i="1" s="1"/>
  <c r="P475" i="1"/>
  <c r="M463" i="1"/>
  <c r="P467" i="1"/>
  <c r="P465" i="1"/>
  <c r="M465" i="1" s="1"/>
  <c r="M62" i="1"/>
  <c r="P66" i="1"/>
  <c r="P64" i="1"/>
  <c r="M64" i="1" s="1"/>
  <c r="P65" i="1"/>
  <c r="M65" i="1" s="1"/>
  <c r="P74" i="1"/>
  <c r="M264" i="1"/>
  <c r="P266" i="1"/>
  <c r="P265" i="1"/>
  <c r="M63" i="1"/>
  <c r="M220" i="1"/>
  <c r="P221" i="1"/>
  <c r="P101" i="1"/>
  <c r="M100" i="1"/>
  <c r="M99" i="1"/>
  <c r="P885" i="1"/>
  <c r="M885" i="1" s="1"/>
  <c r="P860" i="1" l="1"/>
  <c r="M859" i="1"/>
  <c r="P868" i="1"/>
  <c r="M867" i="1"/>
  <c r="P841" i="1"/>
  <c r="M840" i="1"/>
  <c r="P833" i="1"/>
  <c r="M832" i="1"/>
  <c r="P511" i="1"/>
  <c r="M510" i="1"/>
  <c r="P503" i="1"/>
  <c r="M502" i="1"/>
  <c r="P468" i="1"/>
  <c r="M467" i="1"/>
  <c r="P476" i="1"/>
  <c r="M475" i="1"/>
  <c r="M266" i="1"/>
  <c r="P268" i="1"/>
  <c r="M268" i="1" s="1"/>
  <c r="P277" i="1"/>
  <c r="M265" i="1"/>
  <c r="P269" i="1"/>
  <c r="P267" i="1"/>
  <c r="M267" i="1" s="1"/>
  <c r="P75" i="1"/>
  <c r="M74" i="1"/>
  <c r="P67" i="1"/>
  <c r="M66" i="1"/>
  <c r="M101" i="1"/>
  <c r="P103" i="1"/>
  <c r="P102" i="1"/>
  <c r="M221" i="1"/>
  <c r="P222" i="1"/>
  <c r="P888" i="1"/>
  <c r="M888" i="1" s="1"/>
  <c r="P887" i="1"/>
  <c r="M887" i="1" s="1"/>
  <c r="P893" i="1"/>
  <c r="M893" i="1" s="1"/>
  <c r="P890" i="1"/>
  <c r="M890" i="1" s="1"/>
  <c r="P889" i="1"/>
  <c r="M889" i="1" s="1"/>
  <c r="P892" i="1"/>
  <c r="M892" i="1" s="1"/>
  <c r="P891" i="1"/>
  <c r="M891" i="1" s="1"/>
  <c r="M868" i="1" l="1"/>
  <c r="P869" i="1"/>
  <c r="M860" i="1"/>
  <c r="P861" i="1"/>
  <c r="M833" i="1"/>
  <c r="P834" i="1"/>
  <c r="M841" i="1"/>
  <c r="P842" i="1"/>
  <c r="M503" i="1"/>
  <c r="P504" i="1"/>
  <c r="M511" i="1"/>
  <c r="P512" i="1"/>
  <c r="M476" i="1"/>
  <c r="P477" i="1"/>
  <c r="M468" i="1"/>
  <c r="P469" i="1"/>
  <c r="P270" i="1"/>
  <c r="M269" i="1"/>
  <c r="P278" i="1"/>
  <c r="M277" i="1"/>
  <c r="M102" i="1"/>
  <c r="P106" i="1"/>
  <c r="P104" i="1"/>
  <c r="M104" i="1" s="1"/>
  <c r="M103" i="1"/>
  <c r="P105" i="1"/>
  <c r="M105" i="1" s="1"/>
  <c r="P114" i="1"/>
  <c r="M67" i="1"/>
  <c r="P68" i="1"/>
  <c r="M75" i="1"/>
  <c r="P76" i="1"/>
  <c r="M222" i="1"/>
  <c r="P223" i="1"/>
  <c r="P224" i="1"/>
  <c r="P894" i="1"/>
  <c r="M894" i="1" s="1"/>
  <c r="P862" i="1" l="1"/>
  <c r="M861" i="1"/>
  <c r="P870" i="1"/>
  <c r="M869" i="1"/>
  <c r="P843" i="1"/>
  <c r="M842" i="1"/>
  <c r="P835" i="1"/>
  <c r="M834" i="1"/>
  <c r="P513" i="1"/>
  <c r="M512" i="1"/>
  <c r="P505" i="1"/>
  <c r="M504" i="1"/>
  <c r="M469" i="1"/>
  <c r="P470" i="1"/>
  <c r="P478" i="1"/>
  <c r="M477" i="1"/>
  <c r="M270" i="1"/>
  <c r="P271" i="1"/>
  <c r="M278" i="1"/>
  <c r="P279" i="1"/>
  <c r="M223" i="1"/>
  <c r="P227" i="1"/>
  <c r="P225" i="1"/>
  <c r="M225" i="1" s="1"/>
  <c r="M224" i="1"/>
  <c r="P226" i="1"/>
  <c r="M226" i="1" s="1"/>
  <c r="P235" i="1"/>
  <c r="P107" i="1"/>
  <c r="M106" i="1"/>
  <c r="P115" i="1"/>
  <c r="M114" i="1"/>
  <c r="P69" i="1"/>
  <c r="M68" i="1"/>
  <c r="P77" i="1"/>
  <c r="M76" i="1"/>
  <c r="P895" i="1"/>
  <c r="M895" i="1" s="1"/>
  <c r="M870" i="1" l="1"/>
  <c r="P871" i="1"/>
  <c r="M862" i="1"/>
  <c r="P863" i="1"/>
  <c r="M835" i="1"/>
  <c r="P836" i="1"/>
  <c r="M843" i="1"/>
  <c r="P844" i="1"/>
  <c r="M505" i="1"/>
  <c r="P506" i="1"/>
  <c r="M513" i="1"/>
  <c r="P514" i="1"/>
  <c r="P479" i="1"/>
  <c r="M478" i="1"/>
  <c r="P471" i="1"/>
  <c r="M470" i="1"/>
  <c r="P280" i="1"/>
  <c r="M279" i="1"/>
  <c r="P272" i="1"/>
  <c r="M271" i="1"/>
  <c r="P236" i="1"/>
  <c r="M235" i="1"/>
  <c r="M227" i="1"/>
  <c r="P228" i="1"/>
  <c r="M115" i="1"/>
  <c r="P116" i="1"/>
  <c r="M107" i="1"/>
  <c r="P108" i="1"/>
  <c r="M77" i="1"/>
  <c r="P78" i="1"/>
  <c r="M69" i="1"/>
  <c r="P70" i="1"/>
  <c r="P901" i="1"/>
  <c r="M901" i="1" s="1"/>
  <c r="P900" i="1"/>
  <c r="M900" i="1" s="1"/>
  <c r="P899" i="1"/>
  <c r="M899" i="1" s="1"/>
  <c r="P898" i="1"/>
  <c r="M898" i="1" s="1"/>
  <c r="P897" i="1"/>
  <c r="M897" i="1" s="1"/>
  <c r="P903" i="1"/>
  <c r="M903" i="1" s="1"/>
  <c r="P902" i="1"/>
  <c r="M902" i="1" s="1"/>
  <c r="P864" i="1" l="1"/>
  <c r="M863" i="1"/>
  <c r="P872" i="1"/>
  <c r="M871" i="1"/>
  <c r="P845" i="1"/>
  <c r="M845" i="1" s="1"/>
  <c r="M844" i="1"/>
  <c r="P837" i="1"/>
  <c r="M837" i="1" s="1"/>
  <c r="M836" i="1"/>
  <c r="P515" i="1"/>
  <c r="M514" i="1"/>
  <c r="P507" i="1"/>
  <c r="M506" i="1"/>
  <c r="P472" i="1"/>
  <c r="M471" i="1"/>
  <c r="P480" i="1"/>
  <c r="M479" i="1"/>
  <c r="M272" i="1"/>
  <c r="P273" i="1"/>
  <c r="M280" i="1"/>
  <c r="P281" i="1"/>
  <c r="M228" i="1"/>
  <c r="P229" i="1"/>
  <c r="M236" i="1"/>
  <c r="P237" i="1"/>
  <c r="P109" i="1"/>
  <c r="M108" i="1"/>
  <c r="P117" i="1"/>
  <c r="M116" i="1"/>
  <c r="P71" i="1"/>
  <c r="M70" i="1"/>
  <c r="P79" i="1"/>
  <c r="M78" i="1"/>
  <c r="P904" i="1"/>
  <c r="M904" i="1" s="1"/>
  <c r="M872" i="1" l="1"/>
  <c r="P873" i="1"/>
  <c r="M864" i="1"/>
  <c r="P865" i="1"/>
  <c r="M507" i="1"/>
  <c r="P508" i="1"/>
  <c r="M515" i="1"/>
  <c r="P516" i="1"/>
  <c r="P481" i="1"/>
  <c r="M480" i="1"/>
  <c r="M472" i="1"/>
  <c r="P473" i="1"/>
  <c r="P282" i="1"/>
  <c r="M281" i="1"/>
  <c r="P274" i="1"/>
  <c r="M273" i="1"/>
  <c r="P230" i="1"/>
  <c r="M229" i="1"/>
  <c r="P238" i="1"/>
  <c r="M237" i="1"/>
  <c r="M117" i="1"/>
  <c r="P118" i="1"/>
  <c r="M109" i="1"/>
  <c r="P110" i="1"/>
  <c r="M79" i="1"/>
  <c r="P80" i="1"/>
  <c r="M71" i="1"/>
  <c r="P72" i="1"/>
  <c r="P905" i="1"/>
  <c r="M905" i="1" s="1"/>
  <c r="P866" i="1" l="1"/>
  <c r="M866" i="1" s="1"/>
  <c r="M865" i="1"/>
  <c r="P874" i="1"/>
  <c r="M874" i="1" s="1"/>
  <c r="M873" i="1"/>
  <c r="P517" i="1"/>
  <c r="M517" i="1" s="1"/>
  <c r="M516" i="1"/>
  <c r="P509" i="1"/>
  <c r="M509" i="1" s="1"/>
  <c r="M508" i="1"/>
  <c r="M473" i="1"/>
  <c r="P474" i="1"/>
  <c r="M474" i="1" s="1"/>
  <c r="P482" i="1"/>
  <c r="M482" i="1" s="1"/>
  <c r="M481" i="1"/>
  <c r="M274" i="1"/>
  <c r="P275" i="1"/>
  <c r="M282" i="1"/>
  <c r="P283" i="1"/>
  <c r="M238" i="1"/>
  <c r="P239" i="1"/>
  <c r="M230" i="1"/>
  <c r="P231" i="1"/>
  <c r="P111" i="1"/>
  <c r="M110" i="1"/>
  <c r="P119" i="1"/>
  <c r="M118" i="1"/>
  <c r="P73" i="1"/>
  <c r="M73" i="1" s="1"/>
  <c r="M72" i="1"/>
  <c r="P81" i="1"/>
  <c r="M80" i="1"/>
  <c r="P911" i="1"/>
  <c r="M911" i="1" s="1"/>
  <c r="P910" i="1"/>
  <c r="M910" i="1" s="1"/>
  <c r="P909" i="1"/>
  <c r="M909" i="1" s="1"/>
  <c r="P908" i="1"/>
  <c r="M908" i="1" s="1"/>
  <c r="P907" i="1"/>
  <c r="M907" i="1" s="1"/>
  <c r="M81" i="1" l="1"/>
  <c r="P284" i="1"/>
  <c r="M284" i="1" s="1"/>
  <c r="M283" i="1"/>
  <c r="P276" i="1"/>
  <c r="M276" i="1" s="1"/>
  <c r="M275" i="1"/>
  <c r="P240" i="1"/>
  <c r="M239" i="1"/>
  <c r="P232" i="1"/>
  <c r="M231" i="1"/>
  <c r="M119" i="1"/>
  <c r="P120" i="1"/>
  <c r="M111" i="1"/>
  <c r="P112" i="1"/>
  <c r="P912" i="1"/>
  <c r="M912" i="1" s="1"/>
  <c r="P914" i="1"/>
  <c r="M914" i="1" s="1"/>
  <c r="P913" i="1"/>
  <c r="M913" i="1" s="1"/>
  <c r="M232" i="1" l="1"/>
  <c r="P233" i="1"/>
  <c r="M240" i="1"/>
  <c r="P241" i="1"/>
  <c r="P121" i="1"/>
  <c r="M121" i="1" s="1"/>
  <c r="M120" i="1"/>
  <c r="P113" i="1"/>
  <c r="M113" i="1" s="1"/>
  <c r="M112" i="1"/>
  <c r="P915" i="1"/>
  <c r="M915" i="1" s="1"/>
  <c r="P242" i="1" l="1"/>
  <c r="M242" i="1" s="1"/>
  <c r="M241" i="1"/>
  <c r="P234" i="1"/>
  <c r="M234" i="1" s="1"/>
  <c r="M233" i="1"/>
  <c r="P942" i="1"/>
  <c r="M942" i="1" s="1"/>
  <c r="P953" i="1"/>
  <c r="M953" i="1" s="1"/>
  <c r="P952" i="1"/>
  <c r="M952" i="1" s="1"/>
  <c r="P951" i="1"/>
  <c r="M951" i="1" s="1"/>
  <c r="P950" i="1"/>
  <c r="M950" i="1" s="1"/>
  <c r="P949" i="1"/>
  <c r="M949" i="1" s="1"/>
  <c r="P963" i="1"/>
  <c r="M963" i="1" s="1"/>
  <c r="P962" i="1"/>
  <c r="M962" i="1" s="1"/>
  <c r="P948" i="1"/>
  <c r="M948" i="1" s="1"/>
  <c r="P947" i="1"/>
  <c r="M947" i="1" s="1"/>
  <c r="P946" i="1"/>
  <c r="M946" i="1" s="1"/>
  <c r="P954" i="1" l="1"/>
  <c r="P964" i="1"/>
  <c r="M964" i="1" s="1"/>
  <c r="P961" i="1"/>
  <c r="M961" i="1" s="1"/>
  <c r="P965" i="1"/>
  <c r="M965" i="1" s="1"/>
  <c r="M954" i="1" l="1"/>
  <c r="P955" i="1"/>
  <c r="P970" i="1"/>
  <c r="M970" i="1" s="1"/>
  <c r="P983" i="1"/>
  <c r="M983" i="1" s="1"/>
  <c r="P974" i="1"/>
  <c r="M974" i="1" s="1"/>
  <c r="P990" i="1"/>
  <c r="M990" i="1" s="1"/>
  <c r="P991" i="1"/>
  <c r="M991" i="1" s="1"/>
  <c r="P992" i="1"/>
  <c r="M992" i="1" s="1"/>
  <c r="P993" i="1"/>
  <c r="M993" i="1" s="1"/>
  <c r="P995" i="1"/>
  <c r="P994" i="1"/>
  <c r="M994" i="1" s="1"/>
  <c r="P969" i="1"/>
  <c r="M969" i="1" s="1"/>
  <c r="P975" i="1"/>
  <c r="P984" i="1"/>
  <c r="M984" i="1" s="1"/>
  <c r="P982" i="1"/>
  <c r="M982" i="1" s="1"/>
  <c r="P971" i="1"/>
  <c r="M971" i="1" s="1"/>
  <c r="P972" i="1"/>
  <c r="M972" i="1" s="1"/>
  <c r="P973" i="1"/>
  <c r="M973" i="1" s="1"/>
  <c r="P967" i="1"/>
  <c r="M967" i="1" s="1"/>
  <c r="P985" i="1"/>
  <c r="M985" i="1" s="1"/>
  <c r="P968" i="1"/>
  <c r="M968" i="1" s="1"/>
  <c r="P986" i="1"/>
  <c r="M986" i="1" s="1"/>
  <c r="M995" i="1" l="1"/>
  <c r="P997" i="1"/>
  <c r="P996" i="1"/>
  <c r="M955" i="1"/>
  <c r="P956" i="1"/>
  <c r="M975" i="1"/>
  <c r="P976" i="1"/>
  <c r="P989" i="1"/>
  <c r="M989" i="1" s="1"/>
  <c r="P1018" i="1"/>
  <c r="M1018" i="1" s="1"/>
  <c r="P1017" i="1"/>
  <c r="M1017" i="1" s="1"/>
  <c r="P1019" i="1"/>
  <c r="M1019" i="1" s="1"/>
  <c r="P1020" i="1"/>
  <c r="M1020" i="1" s="1"/>
  <c r="P1021" i="1"/>
  <c r="M1021" i="1" s="1"/>
  <c r="P1022" i="1"/>
  <c r="M1022" i="1" s="1"/>
  <c r="P1024" i="1"/>
  <c r="P1023" i="1"/>
  <c r="M1023" i="1" s="1"/>
  <c r="P988" i="1"/>
  <c r="M988" i="1" s="1"/>
  <c r="M996" i="1" l="1"/>
  <c r="P1000" i="1"/>
  <c r="P998" i="1"/>
  <c r="M998" i="1" s="1"/>
  <c r="M997" i="1"/>
  <c r="P1008" i="1"/>
  <c r="P999" i="1"/>
  <c r="M999" i="1" s="1"/>
  <c r="M1024" i="1"/>
  <c r="P1026" i="1"/>
  <c r="P1025" i="1"/>
  <c r="M976" i="1"/>
  <c r="P977" i="1"/>
  <c r="P957" i="1"/>
  <c r="M956" i="1"/>
  <c r="P1050" i="1"/>
  <c r="M1050" i="1" s="1"/>
  <c r="P1049" i="1"/>
  <c r="M1049" i="1" s="1"/>
  <c r="P1048" i="1"/>
  <c r="M1048" i="1" s="1"/>
  <c r="P1047" i="1"/>
  <c r="M1047" i="1" s="1"/>
  <c r="M1025" i="1" l="1"/>
  <c r="P1029" i="1"/>
  <c r="P1027" i="1"/>
  <c r="M1027" i="1" s="1"/>
  <c r="M1026" i="1"/>
  <c r="P1028" i="1"/>
  <c r="M1028" i="1" s="1"/>
  <c r="P1037" i="1"/>
  <c r="P1009" i="1"/>
  <c r="M1008" i="1"/>
  <c r="P1001" i="1"/>
  <c r="M1000" i="1"/>
  <c r="M957" i="1"/>
  <c r="P959" i="1"/>
  <c r="M959" i="1" s="1"/>
  <c r="P958" i="1"/>
  <c r="M958" i="1" s="1"/>
  <c r="P978" i="1"/>
  <c r="M977" i="1"/>
  <c r="P1053" i="1"/>
  <c r="M1053" i="1" s="1"/>
  <c r="P1051" i="1"/>
  <c r="M1051" i="1" s="1"/>
  <c r="P1052" i="1"/>
  <c r="M1052" i="1" s="1"/>
  <c r="P1054" i="1"/>
  <c r="M1054" i="1" s="1"/>
  <c r="P1038" i="1" l="1"/>
  <c r="M1037" i="1"/>
  <c r="P1030" i="1"/>
  <c r="M1029" i="1"/>
  <c r="P1002" i="1"/>
  <c r="M1001" i="1"/>
  <c r="M1009" i="1"/>
  <c r="P1010" i="1"/>
  <c r="M978" i="1"/>
  <c r="P980" i="1"/>
  <c r="M980" i="1" s="1"/>
  <c r="P979" i="1"/>
  <c r="M979" i="1" s="1"/>
  <c r="P1055" i="1"/>
  <c r="M1055" i="1" s="1"/>
  <c r="M1030" i="1" l="1"/>
  <c r="P1031" i="1"/>
  <c r="M1038" i="1"/>
  <c r="P1039" i="1"/>
  <c r="P1011" i="1"/>
  <c r="M1010" i="1"/>
  <c r="P1003" i="1"/>
  <c r="M1002" i="1"/>
  <c r="P1062" i="1"/>
  <c r="M1062" i="1" s="1"/>
  <c r="P1061" i="1"/>
  <c r="M1061" i="1" s="1"/>
  <c r="P1060" i="1"/>
  <c r="M1060" i="1" s="1"/>
  <c r="P1059" i="1"/>
  <c r="M1059" i="1" s="1"/>
  <c r="P1058" i="1"/>
  <c r="M1058" i="1" s="1"/>
  <c r="P1057" i="1"/>
  <c r="M1057" i="1" s="1"/>
  <c r="P1040" i="1" l="1"/>
  <c r="M1039" i="1"/>
  <c r="P1032" i="1"/>
  <c r="M1031" i="1"/>
  <c r="M1003" i="1"/>
  <c r="P1004" i="1"/>
  <c r="M1011" i="1"/>
  <c r="P1012" i="1"/>
  <c r="P1063" i="1"/>
  <c r="M1063" i="1" s="1"/>
  <c r="P1064" i="1"/>
  <c r="M1064" i="1" s="1"/>
  <c r="M1032" i="1" l="1"/>
  <c r="P1033" i="1"/>
  <c r="M1040" i="1"/>
  <c r="P1041" i="1"/>
  <c r="P1013" i="1"/>
  <c r="M1012" i="1"/>
  <c r="P1005" i="1"/>
  <c r="M1004" i="1"/>
  <c r="P1065" i="1"/>
  <c r="M1065" i="1" s="1"/>
  <c r="P1042" i="1" l="1"/>
  <c r="M1041" i="1"/>
  <c r="P1034" i="1"/>
  <c r="M1033" i="1"/>
  <c r="M1005" i="1"/>
  <c r="P1006" i="1"/>
  <c r="P1014" i="1"/>
  <c r="M1013" i="1"/>
  <c r="P1072" i="1"/>
  <c r="M1072" i="1" s="1"/>
  <c r="P1071" i="1"/>
  <c r="M1071" i="1" s="1"/>
  <c r="P1070" i="1"/>
  <c r="M1070" i="1" s="1"/>
  <c r="P1068" i="1"/>
  <c r="M1068" i="1" s="1"/>
  <c r="P1069" i="1"/>
  <c r="M1069" i="1" s="1"/>
  <c r="P1067" i="1"/>
  <c r="M1067" i="1" s="1"/>
  <c r="M1034" i="1" l="1"/>
  <c r="P1035" i="1"/>
  <c r="M1042" i="1"/>
  <c r="P1043" i="1"/>
  <c r="M1014" i="1"/>
  <c r="P1015" i="1"/>
  <c r="M1015" i="1" s="1"/>
  <c r="P1007" i="1"/>
  <c r="M1007" i="1" s="1"/>
  <c r="M1006" i="1"/>
  <c r="P1073" i="1"/>
  <c r="M1073" i="1" s="1"/>
  <c r="P1074" i="1"/>
  <c r="M1074" i="1" s="1"/>
  <c r="P1036" i="1" l="1"/>
  <c r="M1036" i="1" s="1"/>
  <c r="M1035" i="1"/>
  <c r="P1044" i="1"/>
  <c r="M1044" i="1" s="1"/>
  <c r="M1043" i="1"/>
  <c r="P1075" i="1"/>
  <c r="M1075" i="1" s="1"/>
  <c r="P1082" i="1" l="1"/>
  <c r="M1082" i="1" s="1"/>
  <c r="P1083" i="1"/>
  <c r="M1083" i="1" s="1"/>
  <c r="P1080" i="1"/>
  <c r="M1080" i="1" s="1"/>
  <c r="P1084" i="1"/>
  <c r="M1084" i="1" s="1"/>
  <c r="P1081" i="1"/>
  <c r="M1081" i="1" s="1"/>
  <c r="P1077" i="1"/>
  <c r="M1077" i="1" s="1"/>
  <c r="P1078" i="1"/>
  <c r="M1078" i="1" s="1"/>
  <c r="P1079" i="1"/>
  <c r="M1079" i="1" s="1"/>
  <c r="P1085" i="1" l="1"/>
  <c r="M1085" i="1" s="1"/>
  <c r="P1087" i="1" l="1"/>
  <c r="M1087" i="1" s="1"/>
  <c r="P1088" i="1" l="1"/>
  <c r="M1088" i="1" s="1"/>
  <c r="P1089" i="1" l="1"/>
  <c r="M1089" i="1" s="1"/>
  <c r="P1090" i="1" l="1"/>
  <c r="M1090" i="1" s="1"/>
  <c r="P1091" i="1" l="1"/>
  <c r="M1091" i="1" s="1"/>
  <c r="P1092" i="1" l="1"/>
  <c r="M1092" i="1" s="1"/>
  <c r="P1093" i="1" l="1"/>
  <c r="M1093" i="1" s="1"/>
  <c r="P1094" i="1" l="1"/>
  <c r="M1094" i="1" l="1"/>
  <c r="P1096" i="1"/>
  <c r="P1095" i="1"/>
  <c r="P1116" i="1"/>
  <c r="M1116" i="1" s="1"/>
  <c r="M1095" i="1" l="1"/>
  <c r="P1099" i="1"/>
  <c r="P1097" i="1"/>
  <c r="M1097" i="1" s="1"/>
  <c r="M1096" i="1"/>
  <c r="P1098" i="1"/>
  <c r="M1098" i="1" s="1"/>
  <c r="P1107" i="1"/>
  <c r="P1117" i="1"/>
  <c r="M1117" i="1" s="1"/>
  <c r="P1108" i="1" l="1"/>
  <c r="M1107" i="1"/>
  <c r="P1100" i="1"/>
  <c r="M1099" i="1"/>
  <c r="P1118" i="1"/>
  <c r="M1118" i="1" s="1"/>
  <c r="M1100" i="1" l="1"/>
  <c r="P1101" i="1"/>
  <c r="M1108" i="1"/>
  <c r="P1109" i="1"/>
  <c r="P1119" i="1"/>
  <c r="M1119" i="1" s="1"/>
  <c r="P1102" i="1" l="1"/>
  <c r="M1101" i="1"/>
  <c r="P1110" i="1"/>
  <c r="M1109" i="1"/>
  <c r="P1120" i="1"/>
  <c r="M1120" i="1" s="1"/>
  <c r="M1110" i="1" l="1"/>
  <c r="P1111" i="1"/>
  <c r="M1102" i="1"/>
  <c r="P1103" i="1"/>
  <c r="P1121" i="1"/>
  <c r="M1121" i="1" s="1"/>
  <c r="P1104" i="1" l="1"/>
  <c r="M1103" i="1"/>
  <c r="P1112" i="1"/>
  <c r="M1111" i="1"/>
  <c r="P1122" i="1"/>
  <c r="M1122" i="1" s="1"/>
  <c r="M1112" i="1" l="1"/>
  <c r="P1113" i="1"/>
  <c r="M1104" i="1"/>
  <c r="P1105" i="1"/>
  <c r="P1123" i="1"/>
  <c r="P1106" i="1" l="1"/>
  <c r="M1106" i="1" s="1"/>
  <c r="M1105" i="1"/>
  <c r="P1114" i="1"/>
  <c r="M1114" i="1" s="1"/>
  <c r="M1113" i="1"/>
  <c r="M1123" i="1"/>
  <c r="P1125" i="1"/>
  <c r="P1124" i="1"/>
  <c r="P1145" i="1"/>
  <c r="M1145" i="1" s="1"/>
  <c r="M1125" i="1" l="1"/>
  <c r="P1127" i="1"/>
  <c r="M1127" i="1" s="1"/>
  <c r="P1136" i="1"/>
  <c r="M1124" i="1"/>
  <c r="P1128" i="1"/>
  <c r="P1126" i="1"/>
  <c r="M1126" i="1" s="1"/>
  <c r="P1146" i="1"/>
  <c r="M1146" i="1" s="1"/>
  <c r="P1129" i="1" l="1"/>
  <c r="M1128" i="1"/>
  <c r="P1137" i="1"/>
  <c r="M1136" i="1"/>
  <c r="P1147" i="1"/>
  <c r="M1147" i="1" s="1"/>
  <c r="M1137" i="1" l="1"/>
  <c r="P1138" i="1"/>
  <c r="M1129" i="1"/>
  <c r="P1130" i="1"/>
  <c r="P1148" i="1"/>
  <c r="M1148" i="1" s="1"/>
  <c r="P1131" i="1" l="1"/>
  <c r="M1130" i="1"/>
  <c r="P1139" i="1"/>
  <c r="M1138" i="1"/>
  <c r="P1149" i="1"/>
  <c r="M1149" i="1" s="1"/>
  <c r="M1139" i="1" l="1"/>
  <c r="P1140" i="1"/>
  <c r="M1131" i="1"/>
  <c r="P1132" i="1"/>
  <c r="P1150" i="1"/>
  <c r="M1150" i="1" s="1"/>
  <c r="P1133" i="1" l="1"/>
  <c r="M1132" i="1"/>
  <c r="P1141" i="1"/>
  <c r="M1140" i="1"/>
  <c r="P1151" i="1"/>
  <c r="M1151" i="1" s="1"/>
  <c r="M1141" i="1" l="1"/>
  <c r="P1142" i="1"/>
  <c r="M1133" i="1"/>
  <c r="P1134" i="1"/>
  <c r="P1152" i="1"/>
  <c r="P1135" i="1" l="1"/>
  <c r="M1135" i="1" s="1"/>
  <c r="M1134" i="1"/>
  <c r="P1143" i="1"/>
  <c r="M1143" i="1" s="1"/>
  <c r="M1142" i="1"/>
  <c r="M1152" i="1"/>
  <c r="P1154" i="1"/>
  <c r="P1153" i="1"/>
  <c r="P1191" i="1"/>
  <c r="M1191" i="1" s="1"/>
  <c r="P1190" i="1"/>
  <c r="M1190" i="1" s="1"/>
  <c r="P1188" i="1"/>
  <c r="M1188" i="1" s="1"/>
  <c r="M1154" i="1" l="1"/>
  <c r="P1156" i="1"/>
  <c r="M1156" i="1" s="1"/>
  <c r="P1165" i="1"/>
  <c r="M1153" i="1"/>
  <c r="P1157" i="1"/>
  <c r="P1155" i="1"/>
  <c r="M1155" i="1" s="1"/>
  <c r="P1192" i="1"/>
  <c r="M1192" i="1" s="1"/>
  <c r="P1189" i="1"/>
  <c r="M1189" i="1" s="1"/>
  <c r="P1158" i="1" l="1"/>
  <c r="M1157" i="1"/>
  <c r="P1166" i="1"/>
  <c r="M1165" i="1"/>
  <c r="P1221" i="1"/>
  <c r="M1221" i="1" s="1"/>
  <c r="P1232" i="1"/>
  <c r="M1232" i="1" s="1"/>
  <c r="P1242" i="1"/>
  <c r="M1242" i="1" s="1"/>
  <c r="P1241" i="1"/>
  <c r="M1241" i="1" s="1"/>
  <c r="P1226" i="1"/>
  <c r="M1226" i="1" s="1"/>
  <c r="P1229" i="1"/>
  <c r="M1229" i="1" s="1"/>
  <c r="P1228" i="1"/>
  <c r="M1228" i="1" s="1"/>
  <c r="P1225" i="1"/>
  <c r="M1225" i="1" s="1"/>
  <c r="P1227" i="1"/>
  <c r="M1227" i="1" s="1"/>
  <c r="P1230" i="1"/>
  <c r="M1230" i="1" s="1"/>
  <c r="P1231" i="1"/>
  <c r="M1231" i="1" s="1"/>
  <c r="M1166" i="1" l="1"/>
  <c r="P1167" i="1"/>
  <c r="M1158" i="1"/>
  <c r="P1159" i="1"/>
  <c r="P1240" i="1"/>
  <c r="M1240" i="1" s="1"/>
  <c r="P1243" i="1"/>
  <c r="M1243" i="1" s="1"/>
  <c r="P1246" i="1"/>
  <c r="M1246" i="1" s="1"/>
  <c r="P1250" i="1"/>
  <c r="M1250" i="1" s="1"/>
  <c r="P1244" i="1"/>
  <c r="M1244" i="1" s="1"/>
  <c r="P1233" i="1"/>
  <c r="P1160" i="1" l="1"/>
  <c r="M1159" i="1"/>
  <c r="P1168" i="1"/>
  <c r="M1167" i="1"/>
  <c r="M1233" i="1"/>
  <c r="P1234" i="1"/>
  <c r="P1262" i="1"/>
  <c r="M1262" i="1" s="1"/>
  <c r="P1265" i="1"/>
  <c r="M1265" i="1" s="1"/>
  <c r="P1249" i="1"/>
  <c r="M1249" i="1" s="1"/>
  <c r="P1254" i="1"/>
  <c r="P1252" i="1"/>
  <c r="M1252" i="1" s="1"/>
  <c r="P1248" i="1"/>
  <c r="M1248" i="1" s="1"/>
  <c r="P1263" i="1"/>
  <c r="M1263" i="1" s="1"/>
  <c r="P1253" i="1"/>
  <c r="M1253" i="1" s="1"/>
  <c r="P1261" i="1"/>
  <c r="M1261" i="1" s="1"/>
  <c r="P1251" i="1"/>
  <c r="M1251" i="1" s="1"/>
  <c r="P1247" i="1"/>
  <c r="M1247" i="1" s="1"/>
  <c r="P1264" i="1"/>
  <c r="M1264" i="1" s="1"/>
  <c r="M1168" i="1" l="1"/>
  <c r="P1169" i="1"/>
  <c r="M1160" i="1"/>
  <c r="P1161" i="1"/>
  <c r="M1234" i="1"/>
  <c r="P1235" i="1"/>
  <c r="M1254" i="1"/>
  <c r="P1255" i="1"/>
  <c r="P1273" i="1"/>
  <c r="M1273" i="1" s="1"/>
  <c r="P1274" i="1"/>
  <c r="P1297" i="1"/>
  <c r="M1297" i="1" s="1"/>
  <c r="P1296" i="1"/>
  <c r="M1296" i="1" s="1"/>
  <c r="P1298" i="1"/>
  <c r="M1298" i="1" s="1"/>
  <c r="P1299" i="1"/>
  <c r="M1299" i="1" s="1"/>
  <c r="P1300" i="1"/>
  <c r="M1300" i="1" s="1"/>
  <c r="P1301" i="1"/>
  <c r="M1301" i="1" s="1"/>
  <c r="P1303" i="1"/>
  <c r="P1302" i="1"/>
  <c r="M1302" i="1" s="1"/>
  <c r="P1271" i="1"/>
  <c r="M1271" i="1" s="1"/>
  <c r="P1272" i="1"/>
  <c r="M1272" i="1" s="1"/>
  <c r="P1268" i="1"/>
  <c r="M1268" i="1" s="1"/>
  <c r="P1267" i="1"/>
  <c r="M1267" i="1" s="1"/>
  <c r="P1269" i="1"/>
  <c r="M1269" i="1" s="1"/>
  <c r="P1270" i="1"/>
  <c r="M1270" i="1" s="1"/>
  <c r="P1162" i="1" l="1"/>
  <c r="M1161" i="1"/>
  <c r="P1170" i="1"/>
  <c r="M1169" i="1"/>
  <c r="M1303" i="1"/>
  <c r="P1304" i="1"/>
  <c r="P1305" i="1"/>
  <c r="M1274" i="1"/>
  <c r="P1276" i="1"/>
  <c r="P1275" i="1"/>
  <c r="M1255" i="1"/>
  <c r="P1256" i="1"/>
  <c r="M1235" i="1"/>
  <c r="P1236" i="1"/>
  <c r="P1327" i="1"/>
  <c r="M1327" i="1" s="1"/>
  <c r="P1326" i="1"/>
  <c r="M1326" i="1" s="1"/>
  <c r="P1328" i="1"/>
  <c r="M1328" i="1" s="1"/>
  <c r="M1304" i="1" l="1"/>
  <c r="P1308" i="1"/>
  <c r="P1306" i="1"/>
  <c r="M1306" i="1" s="1"/>
  <c r="M1305" i="1"/>
  <c r="P1307" i="1"/>
  <c r="M1307" i="1" s="1"/>
  <c r="P1316" i="1"/>
  <c r="M1276" i="1"/>
  <c r="P1278" i="1"/>
  <c r="M1278" i="1" s="1"/>
  <c r="P1287" i="1"/>
  <c r="M1275" i="1"/>
  <c r="P1279" i="1"/>
  <c r="P1277" i="1"/>
  <c r="M1277" i="1" s="1"/>
  <c r="M1170" i="1"/>
  <c r="P1171" i="1"/>
  <c r="M1162" i="1"/>
  <c r="P1163" i="1"/>
  <c r="M1236" i="1"/>
  <c r="P1238" i="1"/>
  <c r="M1238" i="1" s="1"/>
  <c r="P1237" i="1"/>
  <c r="M1237" i="1" s="1"/>
  <c r="P1257" i="1"/>
  <c r="M1256" i="1"/>
  <c r="P1329" i="1"/>
  <c r="M1329" i="1" s="1"/>
  <c r="P1331" i="1"/>
  <c r="M1331" i="1" s="1"/>
  <c r="P1332" i="1"/>
  <c r="M1332" i="1" s="1"/>
  <c r="P1330" i="1"/>
  <c r="M1330" i="1" s="1"/>
  <c r="P1333" i="1"/>
  <c r="M1333" i="1" s="1"/>
  <c r="P1317" i="1" l="1"/>
  <c r="M1316" i="1"/>
  <c r="P1309" i="1"/>
  <c r="M1308" i="1"/>
  <c r="P1280" i="1"/>
  <c r="M1279" i="1"/>
  <c r="P1288" i="1"/>
  <c r="M1287" i="1"/>
  <c r="P1172" i="1"/>
  <c r="M1172" i="1" s="1"/>
  <c r="M1171" i="1"/>
  <c r="P1164" i="1"/>
  <c r="M1164" i="1" s="1"/>
  <c r="M1163" i="1"/>
  <c r="M1257" i="1"/>
  <c r="P1259" i="1"/>
  <c r="M1259" i="1" s="1"/>
  <c r="P1258" i="1"/>
  <c r="M1258" i="1" s="1"/>
  <c r="P1334" i="1"/>
  <c r="M1334" i="1" s="1"/>
  <c r="M1309" i="1" l="1"/>
  <c r="P1310" i="1"/>
  <c r="M1317" i="1"/>
  <c r="P1318" i="1"/>
  <c r="M1288" i="1"/>
  <c r="P1289" i="1"/>
  <c r="M1280" i="1"/>
  <c r="P1281" i="1"/>
  <c r="P1337" i="1"/>
  <c r="M1337" i="1" s="1"/>
  <c r="P1336" i="1"/>
  <c r="M1336" i="1" s="1"/>
  <c r="P1340" i="1"/>
  <c r="M1340" i="1" s="1"/>
  <c r="P1341" i="1"/>
  <c r="M1341" i="1" s="1"/>
  <c r="P1342" i="1"/>
  <c r="M1342" i="1" s="1"/>
  <c r="P1311" i="1" l="1"/>
  <c r="M1310" i="1"/>
  <c r="P1319" i="1"/>
  <c r="M1318" i="1"/>
  <c r="P1282" i="1"/>
  <c r="M1281" i="1"/>
  <c r="P1290" i="1"/>
  <c r="M1289" i="1"/>
  <c r="P1339" i="1"/>
  <c r="M1339" i="1" s="1"/>
  <c r="P1338" i="1"/>
  <c r="M1338" i="1" s="1"/>
  <c r="P1343" i="1"/>
  <c r="M1343" i="1" s="1"/>
  <c r="M1319" i="1" l="1"/>
  <c r="P1320" i="1"/>
  <c r="M1311" i="1"/>
  <c r="P1312" i="1"/>
  <c r="M1290" i="1"/>
  <c r="P1291" i="1"/>
  <c r="M1282" i="1"/>
  <c r="P1283" i="1"/>
  <c r="P1344" i="1"/>
  <c r="M1344" i="1" s="1"/>
  <c r="P1313" i="1" l="1"/>
  <c r="M1312" i="1"/>
  <c r="P1321" i="1"/>
  <c r="M1320" i="1"/>
  <c r="P1284" i="1"/>
  <c r="M1283" i="1"/>
  <c r="P1292" i="1"/>
  <c r="M1291" i="1"/>
  <c r="P1348" i="1"/>
  <c r="M1348" i="1" s="1"/>
  <c r="P1347" i="1"/>
  <c r="M1347" i="1" s="1"/>
  <c r="P1346" i="1"/>
  <c r="M1346" i="1" s="1"/>
  <c r="P1351" i="1"/>
  <c r="M1351" i="1" s="1"/>
  <c r="P1352" i="1"/>
  <c r="M1352" i="1" s="1"/>
  <c r="M1321" i="1" l="1"/>
  <c r="P1322" i="1"/>
  <c r="M1313" i="1"/>
  <c r="P1314" i="1"/>
  <c r="M1292" i="1"/>
  <c r="P1293" i="1"/>
  <c r="M1284" i="1"/>
  <c r="P1285" i="1"/>
  <c r="P1349" i="1"/>
  <c r="M1349" i="1" s="1"/>
  <c r="P1350" i="1"/>
  <c r="M1350" i="1" s="1"/>
  <c r="P1353" i="1"/>
  <c r="M1353" i="1" s="1"/>
  <c r="P1323" i="1" l="1"/>
  <c r="M1323" i="1" s="1"/>
  <c r="M1322" i="1"/>
  <c r="P1315" i="1"/>
  <c r="M1315" i="1" s="1"/>
  <c r="M1314" i="1"/>
  <c r="P1294" i="1"/>
  <c r="M1294" i="1" s="1"/>
  <c r="M1293" i="1"/>
  <c r="P1286" i="1"/>
  <c r="M1286" i="1" s="1"/>
  <c r="M1285" i="1"/>
  <c r="P1354" i="1"/>
  <c r="M1354" i="1" s="1"/>
  <c r="P1358" i="1" l="1"/>
  <c r="M1358" i="1" s="1"/>
  <c r="P1362" i="1"/>
  <c r="M1362" i="1" s="1"/>
  <c r="P1357" i="1"/>
  <c r="M1357" i="1" s="1"/>
  <c r="P1361" i="1"/>
  <c r="M1361" i="1" s="1"/>
  <c r="P1356" i="1"/>
  <c r="M1356" i="1" s="1"/>
  <c r="P1359" i="1" l="1"/>
  <c r="M1359" i="1" s="1"/>
  <c r="P1360" i="1"/>
  <c r="M1360" i="1" s="1"/>
  <c r="P1363" i="1"/>
  <c r="M1363" i="1" s="1"/>
  <c r="P1364" i="1" l="1"/>
  <c r="M1364" i="1" s="1"/>
  <c r="P1391" i="1" l="1"/>
  <c r="M1391" i="1" s="1"/>
  <c r="P1395" i="1"/>
  <c r="M1395" i="1" s="1"/>
  <c r="P1412" i="1"/>
  <c r="M1412" i="1" s="1"/>
  <c r="P1403" i="1"/>
  <c r="P1411" i="1"/>
  <c r="M1411" i="1" s="1"/>
  <c r="P1413" i="1"/>
  <c r="M1413" i="1" s="1"/>
  <c r="P1414" i="1"/>
  <c r="M1414" i="1" s="1"/>
  <c r="P1396" i="1"/>
  <c r="M1396" i="1" s="1"/>
  <c r="P1397" i="1"/>
  <c r="M1397" i="1" s="1"/>
  <c r="P1398" i="1"/>
  <c r="M1398" i="1" s="1"/>
  <c r="P1401" i="1"/>
  <c r="M1401" i="1" s="1"/>
  <c r="P1399" i="1"/>
  <c r="M1399" i="1" s="1"/>
  <c r="M1403" i="1" l="1"/>
  <c r="P1404" i="1"/>
  <c r="P1402" i="1"/>
  <c r="M1402" i="1" s="1"/>
  <c r="P1410" i="1"/>
  <c r="M1410" i="1" s="1"/>
  <c r="P1417" i="1"/>
  <c r="M1417" i="1" s="1"/>
  <c r="P1400" i="1"/>
  <c r="M1400" i="1" s="1"/>
  <c r="M1404" i="1" l="1"/>
  <c r="P1405" i="1"/>
  <c r="P1432" i="1"/>
  <c r="M1432" i="1" s="1"/>
  <c r="P1435" i="1"/>
  <c r="M1435" i="1" s="1"/>
  <c r="P1433" i="1"/>
  <c r="M1433" i="1" s="1"/>
  <c r="P1422" i="1"/>
  <c r="M1422" i="1" s="1"/>
  <c r="P1434" i="1"/>
  <c r="M1434" i="1" s="1"/>
  <c r="P1423" i="1"/>
  <c r="M1423" i="1" s="1"/>
  <c r="P1438" i="1"/>
  <c r="M1438" i="1" s="1"/>
  <c r="P1437" i="1"/>
  <c r="M1437" i="1" s="1"/>
  <c r="P1439" i="1"/>
  <c r="M1439" i="1" s="1"/>
  <c r="P1440" i="1"/>
  <c r="M1440" i="1" s="1"/>
  <c r="P1441" i="1"/>
  <c r="M1441" i="1" s="1"/>
  <c r="P1431" i="1"/>
  <c r="M1431" i="1" s="1"/>
  <c r="P1424" i="1"/>
  <c r="P1420" i="1"/>
  <c r="M1420" i="1" s="1"/>
  <c r="P1421" i="1"/>
  <c r="M1421" i="1" s="1"/>
  <c r="P1419" i="1"/>
  <c r="M1419" i="1" s="1"/>
  <c r="P1418" i="1"/>
  <c r="M1418" i="1" s="1"/>
  <c r="P1416" i="1"/>
  <c r="M1416" i="1" s="1"/>
  <c r="P1406" i="1" l="1"/>
  <c r="M1405" i="1"/>
  <c r="M1424" i="1"/>
  <c r="P1425" i="1"/>
  <c r="P1466" i="1"/>
  <c r="M1466" i="1" s="1"/>
  <c r="P1468" i="1"/>
  <c r="M1468" i="1" s="1"/>
  <c r="P1469" i="1"/>
  <c r="M1469" i="1" s="1"/>
  <c r="P1470" i="1"/>
  <c r="M1470" i="1" s="1"/>
  <c r="P1471" i="1"/>
  <c r="M1471" i="1" s="1"/>
  <c r="P1473" i="1"/>
  <c r="P1472" i="1"/>
  <c r="M1472" i="1" s="1"/>
  <c r="P1443" i="1"/>
  <c r="M1443" i="1" s="1"/>
  <c r="P1444" i="1"/>
  <c r="P1442" i="1"/>
  <c r="M1442" i="1" s="1"/>
  <c r="M1473" i="1" l="1"/>
  <c r="P1475" i="1"/>
  <c r="P1474" i="1"/>
  <c r="M1444" i="1"/>
  <c r="P1446" i="1"/>
  <c r="P1445" i="1"/>
  <c r="M1406" i="1"/>
  <c r="P1408" i="1"/>
  <c r="M1408" i="1" s="1"/>
  <c r="P1407" i="1"/>
  <c r="M1407" i="1" s="1"/>
  <c r="M1425" i="1"/>
  <c r="P1426" i="1"/>
  <c r="P1467" i="1"/>
  <c r="M1467" i="1" s="1"/>
  <c r="P1497" i="1"/>
  <c r="M1497" i="1" s="1"/>
  <c r="P1496" i="1"/>
  <c r="M1496" i="1" s="1"/>
  <c r="M1475" i="1" l="1"/>
  <c r="P1477" i="1"/>
  <c r="M1477" i="1" s="1"/>
  <c r="P1486" i="1"/>
  <c r="M1474" i="1"/>
  <c r="P1478" i="1"/>
  <c r="P1476" i="1"/>
  <c r="M1476" i="1" s="1"/>
  <c r="M1446" i="1"/>
  <c r="P1448" i="1"/>
  <c r="M1448" i="1" s="1"/>
  <c r="P1457" i="1"/>
  <c r="M1445" i="1"/>
  <c r="P1449" i="1"/>
  <c r="P1447" i="1"/>
  <c r="M1447" i="1" s="1"/>
  <c r="P1427" i="1"/>
  <c r="M1426" i="1"/>
  <c r="P1499" i="1"/>
  <c r="M1499" i="1" s="1"/>
  <c r="P1500" i="1"/>
  <c r="M1500" i="1" s="1"/>
  <c r="P1498" i="1"/>
  <c r="M1498" i="1" s="1"/>
  <c r="P1503" i="1"/>
  <c r="M1503" i="1" s="1"/>
  <c r="P1502" i="1"/>
  <c r="M1502" i="1" s="1"/>
  <c r="P1501" i="1"/>
  <c r="M1501" i="1" s="1"/>
  <c r="P1487" i="1" l="1"/>
  <c r="M1486" i="1"/>
  <c r="P1479" i="1"/>
  <c r="M1478" i="1"/>
  <c r="P1450" i="1"/>
  <c r="M1449" i="1"/>
  <c r="P1458" i="1"/>
  <c r="M1457" i="1"/>
  <c r="M1427" i="1"/>
  <c r="P1429" i="1"/>
  <c r="M1429" i="1" s="1"/>
  <c r="P1428" i="1"/>
  <c r="M1428" i="1" s="1"/>
  <c r="P1504" i="1"/>
  <c r="M1504" i="1" s="1"/>
  <c r="M1479" i="1" l="1"/>
  <c r="P1480" i="1"/>
  <c r="M1487" i="1"/>
  <c r="P1488" i="1"/>
  <c r="M1458" i="1"/>
  <c r="P1459" i="1"/>
  <c r="M1450" i="1"/>
  <c r="P1451" i="1"/>
  <c r="P1506" i="1"/>
  <c r="M1506" i="1" s="1"/>
  <c r="P1510" i="1"/>
  <c r="M1510" i="1" s="1"/>
  <c r="P1512" i="1"/>
  <c r="M1512" i="1" s="1"/>
  <c r="P1508" i="1"/>
  <c r="M1508" i="1" s="1"/>
  <c r="P1511" i="1"/>
  <c r="M1511" i="1" s="1"/>
  <c r="P1507" i="1"/>
  <c r="M1507" i="1" s="1"/>
  <c r="P1509" i="1"/>
  <c r="M1509" i="1" s="1"/>
  <c r="P1481" i="1" l="1"/>
  <c r="M1480" i="1"/>
  <c r="P1489" i="1"/>
  <c r="M1488" i="1"/>
  <c r="P1460" i="1"/>
  <c r="M1459" i="1"/>
  <c r="P1452" i="1"/>
  <c r="M1451" i="1"/>
  <c r="P1513" i="1"/>
  <c r="M1513" i="1" s="1"/>
  <c r="M1489" i="1" l="1"/>
  <c r="P1490" i="1"/>
  <c r="M1481" i="1"/>
  <c r="P1482" i="1"/>
  <c r="M1452" i="1"/>
  <c r="P1453" i="1"/>
  <c r="M1460" i="1"/>
  <c r="P1461" i="1"/>
  <c r="P1514" i="1"/>
  <c r="M1514" i="1" s="1"/>
  <c r="P1483" i="1" l="1"/>
  <c r="M1482" i="1"/>
  <c r="P1491" i="1"/>
  <c r="M1490" i="1"/>
  <c r="P1462" i="1"/>
  <c r="M1461" i="1"/>
  <c r="P1454" i="1"/>
  <c r="M1453" i="1"/>
  <c r="P1517" i="1"/>
  <c r="M1517" i="1" s="1"/>
  <c r="P1518" i="1"/>
  <c r="M1518" i="1" s="1"/>
  <c r="P1519" i="1"/>
  <c r="M1519" i="1" s="1"/>
  <c r="P1521" i="1"/>
  <c r="M1521" i="1" s="1"/>
  <c r="P1520" i="1"/>
  <c r="M1520" i="1" s="1"/>
  <c r="P1522" i="1"/>
  <c r="M1522" i="1" s="1"/>
  <c r="P1516" i="1"/>
  <c r="M1516" i="1" s="1"/>
  <c r="M1491" i="1" l="1"/>
  <c r="P1492" i="1"/>
  <c r="M1483" i="1"/>
  <c r="P1484" i="1"/>
  <c r="M1454" i="1"/>
  <c r="P1455" i="1"/>
  <c r="M1462" i="1"/>
  <c r="P1463" i="1"/>
  <c r="P1523" i="1"/>
  <c r="M1523" i="1" s="1"/>
  <c r="P1493" i="1" l="1"/>
  <c r="M1493" i="1" s="1"/>
  <c r="M1492" i="1"/>
  <c r="P1485" i="1"/>
  <c r="M1485" i="1" s="1"/>
  <c r="M1484" i="1"/>
  <c r="P1464" i="1"/>
  <c r="M1464" i="1" s="1"/>
  <c r="M1463" i="1"/>
  <c r="P1456" i="1"/>
  <c r="M1456" i="1" s="1"/>
  <c r="M1455" i="1"/>
  <c r="P1524" i="1"/>
  <c r="M1524" i="1" s="1"/>
  <c r="P1528" i="1" l="1"/>
  <c r="M1528" i="1" s="1"/>
  <c r="P1527" i="1"/>
  <c r="M1527" i="1" s="1"/>
  <c r="P1526" i="1"/>
  <c r="M1526" i="1" s="1"/>
  <c r="P1531" i="1"/>
  <c r="M1531" i="1" s="1"/>
  <c r="P1532" i="1"/>
  <c r="M1532" i="1" s="1"/>
  <c r="P1529" i="1" l="1"/>
  <c r="M1529" i="1" s="1"/>
  <c r="P1530" i="1"/>
  <c r="M1530" i="1" s="1"/>
  <c r="P1533" i="1"/>
  <c r="M1533" i="1" s="1"/>
  <c r="P1534" i="1" l="1"/>
  <c r="M1534" i="1" s="1"/>
  <c r="P1561" i="1" l="1"/>
  <c r="M1561" i="1" s="1"/>
  <c r="P1567" i="1"/>
  <c r="M1567" i="1" s="1"/>
  <c r="P1566" i="1"/>
  <c r="M1566" i="1" s="1"/>
  <c r="P1565" i="1"/>
  <c r="M1565" i="1" s="1"/>
  <c r="P1573" i="1"/>
  <c r="P1569" i="1"/>
  <c r="M1569" i="1" s="1"/>
  <c r="P1582" i="1"/>
  <c r="M1582" i="1" s="1"/>
  <c r="P1570" i="1"/>
  <c r="M1570" i="1" s="1"/>
  <c r="M1573" i="1" l="1"/>
  <c r="P1574" i="1"/>
  <c r="P1572" i="1"/>
  <c r="M1572" i="1" s="1"/>
  <c r="P1581" i="1"/>
  <c r="M1581" i="1" s="1"/>
  <c r="P1571" i="1"/>
  <c r="M1571" i="1" s="1"/>
  <c r="P1568" i="1"/>
  <c r="M1568" i="1" s="1"/>
  <c r="P1586" i="1"/>
  <c r="M1586" i="1" s="1"/>
  <c r="P1587" i="1"/>
  <c r="M1587" i="1" s="1"/>
  <c r="P1584" i="1"/>
  <c r="M1584" i="1" s="1"/>
  <c r="P1580" i="1"/>
  <c r="M1580" i="1" s="1"/>
  <c r="P1583" i="1"/>
  <c r="M1583" i="1" s="1"/>
  <c r="M1574" i="1" l="1"/>
  <c r="P1575" i="1"/>
  <c r="P1594" i="1"/>
  <c r="P1591" i="1"/>
  <c r="M1591" i="1" s="1"/>
  <c r="P1592" i="1"/>
  <c r="M1592" i="1" s="1"/>
  <c r="P1589" i="1"/>
  <c r="M1589" i="1" s="1"/>
  <c r="P1605" i="1"/>
  <c r="M1605" i="1" s="1"/>
  <c r="P1601" i="1"/>
  <c r="M1601" i="1" s="1"/>
  <c r="P1590" i="1"/>
  <c r="M1590" i="1" s="1"/>
  <c r="P1593" i="1"/>
  <c r="M1593" i="1" s="1"/>
  <c r="P1604" i="1"/>
  <c r="M1604" i="1" s="1"/>
  <c r="P1607" i="1"/>
  <c r="M1607" i="1" s="1"/>
  <c r="P1603" i="1"/>
  <c r="M1603" i="1" s="1"/>
  <c r="P1588" i="1"/>
  <c r="M1588" i="1" s="1"/>
  <c r="P1602" i="1"/>
  <c r="M1602" i="1" s="1"/>
  <c r="P1576" i="1" l="1"/>
  <c r="M1575" i="1"/>
  <c r="M1594" i="1"/>
  <c r="P1595" i="1"/>
  <c r="P1608" i="1"/>
  <c r="M1608" i="1" s="1"/>
  <c r="P1614" i="1"/>
  <c r="P1611" i="1"/>
  <c r="M1611" i="1" s="1"/>
  <c r="P1613" i="1"/>
  <c r="M1613" i="1" s="1"/>
  <c r="P1610" i="1"/>
  <c r="M1610" i="1" s="1"/>
  <c r="P1636" i="1"/>
  <c r="M1636" i="1" s="1"/>
  <c r="P1612" i="1"/>
  <c r="M1612" i="1" s="1"/>
  <c r="P1609" i="1"/>
  <c r="M1609" i="1" s="1"/>
  <c r="M1614" i="1" l="1"/>
  <c r="P1616" i="1"/>
  <c r="P1615" i="1"/>
  <c r="M1576" i="1"/>
  <c r="P1578" i="1"/>
  <c r="M1578" i="1" s="1"/>
  <c r="P1577" i="1"/>
  <c r="M1577" i="1" s="1"/>
  <c r="M1595" i="1"/>
  <c r="P1596" i="1"/>
  <c r="P1639" i="1"/>
  <c r="M1639" i="1" s="1"/>
  <c r="P1637" i="1"/>
  <c r="M1637" i="1" s="1"/>
  <c r="P1641" i="1"/>
  <c r="M1641" i="1" s="1"/>
  <c r="P1638" i="1"/>
  <c r="M1638" i="1" s="1"/>
  <c r="P1640" i="1"/>
  <c r="M1640" i="1" s="1"/>
  <c r="P1643" i="1"/>
  <c r="P1642" i="1"/>
  <c r="M1642" i="1" s="1"/>
  <c r="M1615" i="1" l="1"/>
  <c r="P1619" i="1"/>
  <c r="P1617" i="1"/>
  <c r="M1617" i="1" s="1"/>
  <c r="M1616" i="1"/>
  <c r="P1618" i="1"/>
  <c r="M1618" i="1" s="1"/>
  <c r="P1627" i="1"/>
  <c r="M1643" i="1"/>
  <c r="P1645" i="1"/>
  <c r="P1644" i="1"/>
  <c r="M1596" i="1"/>
  <c r="P1597" i="1"/>
  <c r="P1666" i="1"/>
  <c r="M1666" i="1" s="1"/>
  <c r="P1673" i="1"/>
  <c r="M1673" i="1" s="1"/>
  <c r="P1671" i="1"/>
  <c r="M1671" i="1" s="1"/>
  <c r="P1667" i="1"/>
  <c r="M1667" i="1" s="1"/>
  <c r="P1669" i="1"/>
  <c r="M1669" i="1" s="1"/>
  <c r="P1668" i="1"/>
  <c r="M1668" i="1" s="1"/>
  <c r="P1670" i="1"/>
  <c r="M1670" i="1" s="1"/>
  <c r="P1672" i="1"/>
  <c r="M1672" i="1" s="1"/>
  <c r="M1645" i="1" l="1"/>
  <c r="P1647" i="1"/>
  <c r="M1647" i="1" s="1"/>
  <c r="P1656" i="1"/>
  <c r="M1644" i="1"/>
  <c r="P1648" i="1"/>
  <c r="P1646" i="1"/>
  <c r="M1646" i="1" s="1"/>
  <c r="P1628" i="1"/>
  <c r="M1627" i="1"/>
  <c r="P1620" i="1"/>
  <c r="M1619" i="1"/>
  <c r="M1597" i="1"/>
  <c r="P1599" i="1"/>
  <c r="M1599" i="1" s="1"/>
  <c r="P1598" i="1"/>
  <c r="M1598" i="1" s="1"/>
  <c r="P1674" i="1"/>
  <c r="M1674" i="1" s="1"/>
  <c r="P1649" i="1" l="1"/>
  <c r="M1648" i="1"/>
  <c r="P1657" i="1"/>
  <c r="M1656" i="1"/>
  <c r="M1620" i="1"/>
  <c r="P1621" i="1"/>
  <c r="M1628" i="1"/>
  <c r="P1629" i="1"/>
  <c r="P1676" i="1"/>
  <c r="M1676" i="1" s="1"/>
  <c r="P1677" i="1"/>
  <c r="M1677" i="1" s="1"/>
  <c r="P1682" i="1"/>
  <c r="M1682" i="1" s="1"/>
  <c r="P1678" i="1"/>
  <c r="M1678" i="1" s="1"/>
  <c r="P1679" i="1"/>
  <c r="M1679" i="1" s="1"/>
  <c r="P1680" i="1"/>
  <c r="M1680" i="1" s="1"/>
  <c r="P1681" i="1"/>
  <c r="M1681" i="1" s="1"/>
  <c r="M1657" i="1" l="1"/>
  <c r="P1658" i="1"/>
  <c r="M1649" i="1"/>
  <c r="P1650" i="1"/>
  <c r="P1630" i="1"/>
  <c r="M1629" i="1"/>
  <c r="P1622" i="1"/>
  <c r="M1621" i="1"/>
  <c r="P1683" i="1"/>
  <c r="M1683" i="1" s="1"/>
  <c r="P1651" i="1" l="1"/>
  <c r="M1650" i="1"/>
  <c r="P1659" i="1"/>
  <c r="M1658" i="1"/>
  <c r="M1622" i="1"/>
  <c r="P1623" i="1"/>
  <c r="M1630" i="1"/>
  <c r="P1631" i="1"/>
  <c r="P1684" i="1"/>
  <c r="M1684" i="1" s="1"/>
  <c r="M1659" i="1" l="1"/>
  <c r="P1660" i="1"/>
  <c r="M1651" i="1"/>
  <c r="P1652" i="1"/>
  <c r="P1632" i="1"/>
  <c r="M1631" i="1"/>
  <c r="P1624" i="1"/>
  <c r="M1623" i="1"/>
  <c r="P1653" i="1" l="1"/>
  <c r="M1652" i="1"/>
  <c r="P1661" i="1"/>
  <c r="M1660" i="1"/>
  <c r="M1624" i="1"/>
  <c r="P1625" i="1"/>
  <c r="M1632" i="1"/>
  <c r="P1633" i="1"/>
  <c r="M1661" i="1" l="1"/>
  <c r="P1662" i="1"/>
  <c r="M1653" i="1"/>
  <c r="P1654" i="1"/>
  <c r="P1634" i="1"/>
  <c r="M1634" i="1" s="1"/>
  <c r="M1633" i="1"/>
  <c r="P1626" i="1"/>
  <c r="M1626" i="1" s="1"/>
  <c r="M1625" i="1"/>
  <c r="P1696" i="1"/>
  <c r="M1696" i="1" s="1"/>
  <c r="P1697" i="1"/>
  <c r="M1697" i="1" s="1"/>
  <c r="P1699" i="1"/>
  <c r="M1699" i="1" s="1"/>
  <c r="P1700" i="1"/>
  <c r="M1700" i="1" s="1"/>
  <c r="P1698" i="1"/>
  <c r="M1698" i="1" s="1"/>
  <c r="P1655" i="1" l="1"/>
  <c r="M1655" i="1" s="1"/>
  <c r="M1654" i="1"/>
  <c r="P1663" i="1"/>
  <c r="M1663" i="1" s="1"/>
  <c r="M1662" i="1"/>
  <c r="P1702" i="1"/>
  <c r="M1702" i="1" s="1"/>
  <c r="P1701" i="1"/>
  <c r="M1701" i="1" s="1"/>
  <c r="P1703" i="1"/>
  <c r="M1703" i="1" s="1"/>
  <c r="P1704" i="1" l="1"/>
  <c r="M1704" i="1" s="1"/>
  <c r="P1706" i="1" l="1"/>
  <c r="M1706" i="1" s="1"/>
  <c r="P1707" i="1" l="1"/>
  <c r="M1707" i="1" s="1"/>
  <c r="P1708" i="1" l="1"/>
  <c r="M1708" i="1" s="1"/>
  <c r="P1709" i="1" l="1"/>
  <c r="M1709" i="1" s="1"/>
  <c r="P1710" i="1" l="1"/>
  <c r="M1710" i="1" s="1"/>
  <c r="P1711" i="1" l="1"/>
  <c r="M1711" i="1" s="1"/>
  <c r="P1712" i="1" l="1"/>
  <c r="M1712" i="1" s="1"/>
  <c r="P1713" i="1" l="1"/>
  <c r="M1713" i="1" l="1"/>
  <c r="P1715" i="1"/>
  <c r="P1714" i="1"/>
  <c r="P1735" i="1"/>
  <c r="M1735" i="1" s="1"/>
  <c r="M1715" i="1" l="1"/>
  <c r="P1717" i="1"/>
  <c r="M1717" i="1" s="1"/>
  <c r="P1726" i="1"/>
  <c r="M1714" i="1"/>
  <c r="P1718" i="1"/>
  <c r="P1716" i="1"/>
  <c r="M1716" i="1" s="1"/>
  <c r="P1736" i="1"/>
  <c r="M1736" i="1" s="1"/>
  <c r="P1719" i="1" l="1"/>
  <c r="M1718" i="1"/>
  <c r="P1727" i="1"/>
  <c r="M1726" i="1"/>
  <c r="P1737" i="1"/>
  <c r="M1737" i="1" s="1"/>
  <c r="M1727" i="1" l="1"/>
  <c r="P1728" i="1"/>
  <c r="M1719" i="1"/>
  <c r="P1720" i="1"/>
  <c r="P1738" i="1"/>
  <c r="M1738" i="1" s="1"/>
  <c r="P1721" i="1" l="1"/>
  <c r="M1720" i="1"/>
  <c r="P1729" i="1"/>
  <c r="M1728" i="1"/>
  <c r="P1739" i="1"/>
  <c r="M1739" i="1" s="1"/>
  <c r="M1729" i="1" l="1"/>
  <c r="P1730" i="1"/>
  <c r="M1721" i="1"/>
  <c r="P1722" i="1"/>
  <c r="P1740" i="1"/>
  <c r="M1740" i="1" s="1"/>
  <c r="P1731" i="1" l="1"/>
  <c r="M1730" i="1"/>
  <c r="P1723" i="1"/>
  <c r="M1722" i="1"/>
  <c r="P1741" i="1"/>
  <c r="M1741" i="1" s="1"/>
  <c r="M1723" i="1" l="1"/>
  <c r="P1724" i="1"/>
  <c r="M1731" i="1"/>
  <c r="P1732" i="1"/>
  <c r="P1742" i="1"/>
  <c r="P1733" i="1" l="1"/>
  <c r="M1733" i="1" s="1"/>
  <c r="M1732" i="1"/>
  <c r="P1725" i="1"/>
  <c r="M1725" i="1" s="1"/>
  <c r="M1724" i="1"/>
  <c r="M1742" i="1"/>
  <c r="P1744" i="1"/>
  <c r="P1743" i="1"/>
  <c r="P1764" i="1"/>
  <c r="M1764" i="1" s="1"/>
  <c r="M1743" i="1" l="1"/>
  <c r="P1747" i="1"/>
  <c r="P1745" i="1"/>
  <c r="M1745" i="1" s="1"/>
  <c r="M1744" i="1"/>
  <c r="P1746" i="1"/>
  <c r="M1746" i="1" s="1"/>
  <c r="P1755" i="1"/>
  <c r="P1765" i="1"/>
  <c r="M1765" i="1" s="1"/>
  <c r="P1756" i="1" l="1"/>
  <c r="M1755" i="1"/>
  <c r="P1748" i="1"/>
  <c r="M1747" i="1"/>
  <c r="P1766" i="1"/>
  <c r="M1766" i="1" s="1"/>
  <c r="M1748" i="1" l="1"/>
  <c r="P1749" i="1"/>
  <c r="M1756" i="1"/>
  <c r="P1757" i="1"/>
  <c r="P1767" i="1"/>
  <c r="M1767" i="1" s="1"/>
  <c r="P1750" i="1" l="1"/>
  <c r="M1749" i="1"/>
  <c r="P1758" i="1"/>
  <c r="M1757" i="1"/>
  <c r="P1768" i="1"/>
  <c r="M1768" i="1" s="1"/>
  <c r="M1758" i="1" l="1"/>
  <c r="P1759" i="1"/>
  <c r="M1750" i="1"/>
  <c r="P1751" i="1"/>
  <c r="P1769" i="1"/>
  <c r="M1769" i="1" s="1"/>
  <c r="P1752" i="1" l="1"/>
  <c r="M1751" i="1"/>
  <c r="P1760" i="1"/>
  <c r="M1759" i="1"/>
  <c r="P1770" i="1"/>
  <c r="M1770" i="1" s="1"/>
  <c r="M1760" i="1" l="1"/>
  <c r="P1761" i="1"/>
  <c r="M1752" i="1"/>
  <c r="P1753" i="1"/>
  <c r="P1771" i="1"/>
  <c r="P1754" i="1" l="1"/>
  <c r="M1754" i="1" s="1"/>
  <c r="M1753" i="1"/>
  <c r="P1762" i="1"/>
  <c r="M1762" i="1" s="1"/>
  <c r="M1761" i="1"/>
  <c r="M1771" i="1"/>
  <c r="P1773" i="1"/>
  <c r="P1772" i="1"/>
  <c r="P1794" i="1"/>
  <c r="M1794" i="1" s="1"/>
  <c r="P1795" i="1"/>
  <c r="M1795" i="1" s="1"/>
  <c r="P1796" i="1"/>
  <c r="M1796" i="1" s="1"/>
  <c r="P1797" i="1"/>
  <c r="M1797" i="1" s="1"/>
  <c r="P1798" i="1"/>
  <c r="M1798" i="1" s="1"/>
  <c r="M1772" i="1" l="1"/>
  <c r="P1776" i="1"/>
  <c r="P1774" i="1"/>
  <c r="M1774" i="1" s="1"/>
  <c r="M1773" i="1"/>
  <c r="P1775" i="1"/>
  <c r="M1775" i="1" s="1"/>
  <c r="P1784" i="1"/>
  <c r="P1805" i="1"/>
  <c r="M1805" i="1" s="1"/>
  <c r="P1803" i="1"/>
  <c r="M1803" i="1" s="1"/>
  <c r="P1804" i="1"/>
  <c r="M1804" i="1" s="1"/>
  <c r="P1806" i="1"/>
  <c r="M1806" i="1" s="1"/>
  <c r="P1802" i="1"/>
  <c r="M1802" i="1" s="1"/>
  <c r="P1785" i="1" l="1"/>
  <c r="M1784" i="1"/>
  <c r="P1777" i="1"/>
  <c r="M1776" i="1"/>
  <c r="P1812" i="1"/>
  <c r="M1812" i="1" s="1"/>
  <c r="P1811" i="1"/>
  <c r="M1811" i="1" s="1"/>
  <c r="P1813" i="1"/>
  <c r="M1813" i="1" s="1"/>
  <c r="P1814" i="1"/>
  <c r="M1814" i="1" s="1"/>
  <c r="M1777" i="1" l="1"/>
  <c r="P1778" i="1"/>
  <c r="M1785" i="1"/>
  <c r="P1786" i="1"/>
  <c r="P1810" i="1"/>
  <c r="M1810" i="1" s="1"/>
  <c r="P1827" i="1"/>
  <c r="M1827" i="1" s="1"/>
  <c r="P1825" i="1"/>
  <c r="M1825" i="1" s="1"/>
  <c r="P1822" i="1"/>
  <c r="M1822" i="1" s="1"/>
  <c r="P1842" i="1"/>
  <c r="M1842" i="1" s="1"/>
  <c r="P1840" i="1"/>
  <c r="M1840" i="1" s="1"/>
  <c r="P1838" i="1"/>
  <c r="M1838" i="1" s="1"/>
  <c r="P1823" i="1"/>
  <c r="M1823" i="1" s="1"/>
  <c r="P1824" i="1"/>
  <c r="M1824" i="1" s="1"/>
  <c r="P1787" i="1" l="1"/>
  <c r="M1786" i="1"/>
  <c r="P1779" i="1"/>
  <c r="M1778" i="1"/>
  <c r="P1829" i="1"/>
  <c r="M1829" i="1" s="1"/>
  <c r="P1826" i="1"/>
  <c r="M1826" i="1" s="1"/>
  <c r="P1828" i="1"/>
  <c r="M1828" i="1" s="1"/>
  <c r="P1830" i="1"/>
  <c r="P1844" i="1"/>
  <c r="M1844" i="1" s="1"/>
  <c r="P1847" i="1"/>
  <c r="M1847" i="1" s="1"/>
  <c r="P1839" i="1"/>
  <c r="M1839" i="1" s="1"/>
  <c r="P1841" i="1"/>
  <c r="M1841" i="1" s="1"/>
  <c r="M1779" i="1" l="1"/>
  <c r="P1780" i="1"/>
  <c r="M1787" i="1"/>
  <c r="P1788" i="1"/>
  <c r="M1830" i="1"/>
  <c r="P1831" i="1"/>
  <c r="P1850" i="1"/>
  <c r="M1850" i="1" s="1"/>
  <c r="P1849" i="1"/>
  <c r="M1849" i="1" s="1"/>
  <c r="P1848" i="1"/>
  <c r="M1848" i="1" s="1"/>
  <c r="P1846" i="1"/>
  <c r="M1846" i="1" s="1"/>
  <c r="P1855" i="1"/>
  <c r="M1855" i="1" s="1"/>
  <c r="P1852" i="1"/>
  <c r="P1845" i="1"/>
  <c r="M1845" i="1" s="1"/>
  <c r="P1851" i="1"/>
  <c r="M1851" i="1" s="1"/>
  <c r="P1789" i="1" l="1"/>
  <c r="M1788" i="1"/>
  <c r="P1781" i="1"/>
  <c r="M1780" i="1"/>
  <c r="P1854" i="1"/>
  <c r="M1854" i="1" s="1"/>
  <c r="P1853" i="1"/>
  <c r="M1853" i="1" s="1"/>
  <c r="M1852" i="1"/>
  <c r="M1831" i="1"/>
  <c r="P1832" i="1"/>
  <c r="P1858" i="1"/>
  <c r="M1858" i="1" s="1"/>
  <c r="M1781" i="1" l="1"/>
  <c r="P1782" i="1"/>
  <c r="M1789" i="1"/>
  <c r="P1790" i="1"/>
  <c r="M1832" i="1"/>
  <c r="P1833" i="1"/>
  <c r="P1859" i="1"/>
  <c r="M1859" i="1" s="1"/>
  <c r="P1791" i="1" l="1"/>
  <c r="M1791" i="1" s="1"/>
  <c r="M1790" i="1"/>
  <c r="P1783" i="1"/>
  <c r="M1783" i="1" s="1"/>
  <c r="M1782" i="1"/>
  <c r="M1833" i="1"/>
  <c r="P1835" i="1"/>
  <c r="M1835" i="1" s="1"/>
  <c r="P1834" i="1"/>
  <c r="M1834" i="1" s="1"/>
  <c r="P1860" i="1"/>
  <c r="M1860" i="1" s="1"/>
  <c r="P1861" i="1" l="1"/>
  <c r="M1861" i="1" s="1"/>
  <c r="P1862" i="1" l="1"/>
  <c r="M1862" i="1" s="1"/>
  <c r="P1863" i="1" l="1"/>
  <c r="M1863" i="1" s="1"/>
  <c r="P1864" i="1" l="1"/>
  <c r="M1864" i="1" s="1"/>
  <c r="P1865" i="1" l="1"/>
  <c r="M1865" i="1" s="1"/>
  <c r="P1866" i="1" l="1"/>
  <c r="M1866" i="1" s="1"/>
  <c r="P1867" i="1" l="1"/>
  <c r="M1867" i="1" s="1"/>
  <c r="P1868" i="1" l="1"/>
  <c r="M1868" i="1" s="1"/>
  <c r="P1869" i="1" l="1"/>
  <c r="M1869" i="1" s="1"/>
  <c r="P1872" i="1" l="1"/>
  <c r="M1872" i="1" s="1"/>
  <c r="P1873" i="1" l="1"/>
  <c r="M1873" i="1" s="1"/>
  <c r="P1874" i="1" l="1"/>
  <c r="M1874" i="1" s="1"/>
  <c r="P1875" i="1" l="1"/>
  <c r="M1875" i="1" s="1"/>
  <c r="P1876" i="1" l="1"/>
  <c r="M1876" i="1" s="1"/>
  <c r="P1877" i="1" l="1"/>
  <c r="M1877" i="1" s="1"/>
  <c r="P1878" i="1" l="1"/>
  <c r="M1878" i="1" s="1"/>
  <c r="P1879" i="1" l="1"/>
  <c r="M1879" i="1" s="1"/>
  <c r="P1880" i="1" l="1"/>
  <c r="M1880" i="1" s="1"/>
  <c r="P1881" i="1" l="1"/>
  <c r="M1881" i="1" s="1"/>
  <c r="P1882" i="1" l="1"/>
  <c r="M1882" i="1" s="1"/>
  <c r="P1883" i="1" l="1"/>
  <c r="M1883" i="1" s="1"/>
  <c r="P1884" i="1" l="1"/>
  <c r="M1884" i="1" s="1"/>
  <c r="P1889" i="1" l="1"/>
  <c r="M1889" i="1" s="1"/>
  <c r="P1890" i="1" l="1"/>
  <c r="M1890" i="1" s="1"/>
  <c r="P1891" i="1" l="1"/>
  <c r="M1891" i="1" s="1"/>
  <c r="P1892" i="1" l="1"/>
  <c r="M1892" i="1" s="1"/>
  <c r="P1893" i="1" l="1"/>
  <c r="M1893" i="1" s="1"/>
  <c r="P1894" i="1" l="1"/>
  <c r="M1894" i="1" s="1"/>
  <c r="P1895" i="1" l="1"/>
  <c r="M1895" i="1" s="1"/>
  <c r="P1896" i="1" l="1"/>
  <c r="M1896" i="1" s="1"/>
  <c r="P1897" i="1" l="1"/>
  <c r="M1897" i="1" s="1"/>
  <c r="P1898" i="1" l="1"/>
  <c r="M1898" i="1" s="1"/>
  <c r="P1899" i="1" l="1"/>
  <c r="M1899" i="1" s="1"/>
  <c r="P1900" i="1" l="1"/>
  <c r="M1900" i="1" s="1"/>
  <c r="P1901" i="1" l="1"/>
  <c r="M1901" i="1" s="1"/>
  <c r="P1906" i="1" l="1"/>
  <c r="M1906" i="1" s="1"/>
  <c r="P1907" i="1" l="1"/>
  <c r="M1907" i="1" s="1"/>
  <c r="P1908" i="1" l="1"/>
  <c r="M1908" i="1" s="1"/>
  <c r="P1909" i="1" l="1"/>
  <c r="M1909" i="1" s="1"/>
  <c r="P1910" i="1" l="1"/>
  <c r="M1910" i="1" s="1"/>
  <c r="P1911" i="1" l="1"/>
  <c r="M1911" i="1" s="1"/>
  <c r="P1912" i="1" l="1"/>
  <c r="M1912" i="1" s="1"/>
  <c r="P1913" i="1" l="1"/>
  <c r="M1913" i="1" s="1"/>
  <c r="P1914" i="1" l="1"/>
  <c r="M1914" i="1" s="1"/>
  <c r="P1915" i="1" l="1"/>
  <c r="M1915" i="1" s="1"/>
  <c r="P1916" i="1" l="1"/>
  <c r="M1916" i="1" s="1"/>
  <c r="P1917" i="1" l="1"/>
  <c r="M1917" i="1" s="1"/>
  <c r="P1918" i="1" l="1"/>
  <c r="M1918" i="1" s="1"/>
  <c r="P1923" i="1" l="1"/>
  <c r="M1923" i="1" s="1"/>
  <c r="P1924" i="1" l="1"/>
  <c r="M1924" i="1" s="1"/>
  <c r="P1925" i="1" l="1"/>
  <c r="M1925" i="1" s="1"/>
  <c r="P1926" i="1" l="1"/>
  <c r="M1926" i="1" s="1"/>
  <c r="P1927" i="1" l="1"/>
  <c r="M1927" i="1" s="1"/>
  <c r="P1928" i="1" l="1"/>
  <c r="M1928" i="1" s="1"/>
  <c r="P1929" i="1" l="1"/>
  <c r="M1929" i="1" s="1"/>
  <c r="P1930" i="1" l="1"/>
  <c r="M1930" i="1" s="1"/>
  <c r="P1931" i="1" l="1"/>
  <c r="M1931" i="1" s="1"/>
  <c r="P1932" i="1" l="1"/>
  <c r="M1932" i="1" s="1"/>
  <c r="P1933" i="1" l="1"/>
  <c r="M1933" i="1" s="1"/>
  <c r="P1934" i="1" l="1"/>
  <c r="M1934" i="1" s="1"/>
  <c r="P1935" i="1" l="1"/>
  <c r="M1935" i="1" s="1"/>
  <c r="P1940" i="1" l="1"/>
  <c r="M1940" i="1" s="1"/>
  <c r="P1941" i="1" l="1"/>
  <c r="M1941" i="1" s="1"/>
  <c r="P1942" i="1" l="1"/>
  <c r="M1942" i="1" s="1"/>
  <c r="P1943" i="1" l="1"/>
  <c r="M1943" i="1" s="1"/>
  <c r="P1944" i="1" l="1"/>
  <c r="M1944" i="1" s="1"/>
  <c r="P1945" i="1" l="1"/>
  <c r="M1945" i="1" s="1"/>
  <c r="P1946" i="1" l="1"/>
  <c r="M1946" i="1" s="1"/>
  <c r="P1947" i="1" l="1"/>
  <c r="M1947" i="1" s="1"/>
  <c r="P1948" i="1" l="1"/>
  <c r="M1948" i="1" s="1"/>
  <c r="P1949" i="1" l="1"/>
  <c r="M1949" i="1" s="1"/>
  <c r="P1950" i="1" l="1"/>
  <c r="M1950" i="1" s="1"/>
  <c r="P1951" i="1" l="1"/>
  <c r="M1951" i="1" s="1"/>
  <c r="P1952" i="1" l="1"/>
  <c r="M1952" i="1" s="1"/>
  <c r="P1957" i="1" l="1"/>
  <c r="M1957" i="1" s="1"/>
  <c r="P1958" i="1" l="1"/>
  <c r="M1958" i="1" s="1"/>
  <c r="P1959" i="1" l="1"/>
  <c r="M1959" i="1" s="1"/>
  <c r="P1960" i="1" l="1"/>
  <c r="M1960" i="1" s="1"/>
  <c r="P1961" i="1" l="1"/>
  <c r="M1961" i="1" s="1"/>
  <c r="P1962" i="1" l="1"/>
  <c r="M1962" i="1" s="1"/>
  <c r="P1963" i="1" l="1"/>
  <c r="M1963" i="1" s="1"/>
  <c r="P1964" i="1" l="1"/>
  <c r="M1964" i="1" s="1"/>
  <c r="P1965" i="1" l="1"/>
  <c r="M1965" i="1" s="1"/>
  <c r="P1966" i="1" l="1"/>
  <c r="M1966" i="1" s="1"/>
  <c r="P1967" i="1" l="1"/>
  <c r="M1967" i="1" s="1"/>
  <c r="P1968" i="1" l="1"/>
  <c r="M1968" i="1" s="1"/>
  <c r="P1969" i="1" l="1"/>
  <c r="M1969" i="1" s="1"/>
  <c r="P1974" i="1" l="1"/>
  <c r="M1974" i="1" s="1"/>
  <c r="P1975" i="1" l="1"/>
  <c r="M1975" i="1" s="1"/>
  <c r="P1976" i="1" l="1"/>
  <c r="M1976" i="1" s="1"/>
  <c r="P1977" i="1" l="1"/>
  <c r="M1977" i="1" s="1"/>
  <c r="P1978" i="1" l="1"/>
  <c r="M1978" i="1" s="1"/>
  <c r="P1979" i="1" l="1"/>
  <c r="M1979" i="1" s="1"/>
  <c r="P1980" i="1" l="1"/>
  <c r="M1980" i="1" s="1"/>
  <c r="P1981" i="1" l="1"/>
  <c r="M1981" i="1" s="1"/>
  <c r="P1982" i="1" l="1"/>
  <c r="M1982" i="1" s="1"/>
  <c r="P1983" i="1" l="1"/>
  <c r="M1983" i="1" s="1"/>
  <c r="P1984" i="1" l="1"/>
  <c r="M1984" i="1" s="1"/>
  <c r="P1985" i="1" l="1"/>
  <c r="M1985" i="1" s="1"/>
  <c r="P1986" i="1" l="1"/>
  <c r="M1986" i="1" s="1"/>
  <c r="P1991" i="1" l="1"/>
  <c r="M1991" i="1" s="1"/>
  <c r="P1992" i="1" l="1"/>
  <c r="M1992" i="1" s="1"/>
  <c r="P1993" i="1" l="1"/>
  <c r="M1993" i="1" s="1"/>
  <c r="P1994" i="1" l="1"/>
  <c r="M1994" i="1" s="1"/>
  <c r="P1995" i="1" l="1"/>
  <c r="M1995" i="1" s="1"/>
  <c r="P1996" i="1" l="1"/>
  <c r="M1996" i="1" s="1"/>
  <c r="P1997" i="1" l="1"/>
  <c r="M1997" i="1" s="1"/>
  <c r="P1998" i="1" l="1"/>
  <c r="M1998" i="1" s="1"/>
  <c r="P1999" i="1" l="1"/>
  <c r="M1999" i="1" s="1"/>
  <c r="P2000" i="1" l="1"/>
  <c r="M2000" i="1" s="1"/>
  <c r="P2001" i="1" l="1"/>
  <c r="M2001" i="1" s="1"/>
  <c r="P2002" i="1" l="1"/>
  <c r="M2002" i="1" s="1"/>
  <c r="P2003" i="1" l="1"/>
  <c r="M2003" i="1" s="1"/>
  <c r="P2008" i="1" l="1"/>
  <c r="M2008" i="1" s="1"/>
  <c r="P2009" i="1" l="1"/>
  <c r="M2009" i="1" s="1"/>
  <c r="P2010" i="1" l="1"/>
  <c r="M2010" i="1" s="1"/>
  <c r="P2011" i="1" l="1"/>
  <c r="M2011" i="1" s="1"/>
  <c r="P2012" i="1" l="1"/>
  <c r="M2012" i="1" s="1"/>
  <c r="P2013" i="1" l="1"/>
  <c r="M2013" i="1" s="1"/>
  <c r="P2014" i="1" l="1"/>
  <c r="M2014" i="1" s="1"/>
  <c r="P2015" i="1" l="1"/>
  <c r="M2015" i="1" s="1"/>
  <c r="P2016" i="1" l="1"/>
  <c r="M2016" i="1" s="1"/>
  <c r="P2017" i="1" l="1"/>
  <c r="M2017" i="1" s="1"/>
  <c r="P2018" i="1" l="1"/>
  <c r="M2018" i="1" s="1"/>
  <c r="P2019" i="1" l="1"/>
  <c r="M2019" i="1" s="1"/>
  <c r="P2020" i="1" l="1"/>
  <c r="M2020" i="1" s="1"/>
  <c r="P2025" i="1" l="1"/>
  <c r="M2025" i="1" s="1"/>
  <c r="P2026" i="1" l="1"/>
  <c r="M2026" i="1" s="1"/>
  <c r="P2027" i="1" l="1"/>
  <c r="M2027" i="1" s="1"/>
  <c r="P2028" i="1" l="1"/>
  <c r="M2028" i="1" s="1"/>
  <c r="P2029" i="1" l="1"/>
  <c r="M2029" i="1" s="1"/>
  <c r="P2030" i="1" l="1"/>
  <c r="M2030" i="1" s="1"/>
  <c r="P2031" i="1" l="1"/>
  <c r="M2031" i="1" s="1"/>
  <c r="P2032" i="1" l="1"/>
  <c r="M2032" i="1" s="1"/>
  <c r="P2033" i="1" l="1"/>
  <c r="M2033" i="1" s="1"/>
  <c r="P2034" i="1" l="1"/>
  <c r="M2034" i="1" s="1"/>
  <c r="P2035" i="1" l="1"/>
  <c r="M2035" i="1" s="1"/>
  <c r="P2036" i="1" l="1"/>
  <c r="M2036" i="1" s="1"/>
  <c r="P2037" i="1" l="1"/>
  <c r="M2037" i="1" s="1"/>
  <c r="P2042" i="1" l="1"/>
  <c r="M2042" i="1" s="1"/>
  <c r="P2043" i="1" l="1"/>
  <c r="M2043" i="1" s="1"/>
  <c r="P2044" i="1" l="1"/>
  <c r="M2044" i="1" s="1"/>
  <c r="P2045" i="1" l="1"/>
  <c r="M2045" i="1" s="1"/>
  <c r="P2046" i="1" l="1"/>
  <c r="M2046" i="1" s="1"/>
  <c r="P2047" i="1" l="1"/>
  <c r="M2047" i="1" s="1"/>
  <c r="P2048" i="1" l="1"/>
  <c r="M2048" i="1" s="1"/>
  <c r="P2049" i="1" l="1"/>
  <c r="M2049" i="1" s="1"/>
  <c r="P2050" i="1" l="1"/>
  <c r="M2050" i="1" s="1"/>
  <c r="P2051" i="1" l="1"/>
  <c r="M2051" i="1" s="1"/>
  <c r="P2052" i="1" l="1"/>
  <c r="M2052" i="1" s="1"/>
  <c r="P2053" i="1" l="1"/>
  <c r="M2053" i="1" s="1"/>
  <c r="P2054" i="1" l="1"/>
  <c r="M2054" i="1" s="1"/>
  <c r="P2059" i="1" l="1"/>
  <c r="M2059" i="1" s="1"/>
  <c r="P2060" i="1" l="1"/>
  <c r="M2060" i="1" s="1"/>
  <c r="P2061" i="1" l="1"/>
  <c r="M2061" i="1" s="1"/>
  <c r="P2062" i="1" l="1"/>
  <c r="M2062" i="1" s="1"/>
  <c r="P2063" i="1" l="1"/>
  <c r="M2063" i="1" s="1"/>
  <c r="P2064" i="1" l="1"/>
  <c r="M2064" i="1" s="1"/>
  <c r="P2065" i="1" l="1"/>
  <c r="M2065" i="1" s="1"/>
  <c r="P2066" i="1" l="1"/>
  <c r="M2066" i="1" s="1"/>
  <c r="P2067" i="1" l="1"/>
  <c r="M2067" i="1" s="1"/>
  <c r="P2068" i="1" l="1"/>
  <c r="M2068" i="1" s="1"/>
  <c r="P2069" i="1" l="1"/>
  <c r="M2069" i="1" s="1"/>
  <c r="P2071" i="1" l="1"/>
  <c r="M2071" i="1" s="1"/>
  <c r="P2070" i="1"/>
  <c r="M2070" i="1" s="1"/>
</calcChain>
</file>

<file path=xl/sharedStrings.xml><?xml version="1.0" encoding="utf-8"?>
<sst xmlns="http://schemas.openxmlformats.org/spreadsheetml/2006/main" count="6007" uniqueCount="411">
  <si>
    <t>folder_title</t>
  </si>
  <si>
    <t>parent_title</t>
  </si>
  <si>
    <t>foldertype</t>
  </si>
  <si>
    <t>parentqueueSize</t>
  </si>
  <si>
    <t>parentdiscardOldest</t>
  </si>
  <si>
    <t>parentsamplingInterval</t>
  </si>
  <si>
    <t>title</t>
  </si>
  <si>
    <t>devpropname</t>
  </si>
  <si>
    <t>r</t>
  </si>
  <si>
    <t>calc</t>
  </si>
  <si>
    <t>w</t>
  </si>
  <si>
    <t>calc_out</t>
  </si>
  <si>
    <t>chan</t>
  </si>
  <si>
    <t>dataType</t>
  </si>
  <si>
    <t>accessLevel</t>
  </si>
  <si>
    <t>objectId</t>
  </si>
  <si>
    <t>did</t>
  </si>
  <si>
    <t>prop</t>
  </si>
  <si>
    <t>cslink</t>
  </si>
  <si>
    <t>csdid</t>
  </si>
  <si>
    <t>csprop</t>
  </si>
  <si>
    <t>ALL</t>
  </si>
  <si>
    <t>Air</t>
  </si>
  <si>
    <t>Damper1</t>
  </si>
  <si>
    <t>fPosition</t>
  </si>
  <si>
    <t>fTFilter</t>
  </si>
  <si>
    <t>Float</t>
  </si>
  <si>
    <t>Read Write</t>
  </si>
  <si>
    <t>d0003</t>
  </si>
  <si>
    <t>fNormH</t>
  </si>
  <si>
    <t>fNormL</t>
  </si>
  <si>
    <t>fNormValue</t>
  </si>
  <si>
    <t>fInValue</t>
  </si>
  <si>
    <t>bH</t>
  </si>
  <si>
    <t>Boolean</t>
  </si>
  <si>
    <t>d1039</t>
  </si>
  <si>
    <t>bL</t>
  </si>
  <si>
    <t>bClose</t>
  </si>
  <si>
    <t>bOpen</t>
  </si>
  <si>
    <t>bOpenManual</t>
  </si>
  <si>
    <t>bCloseManual</t>
  </si>
  <si>
    <t>bAuto</t>
  </si>
  <si>
    <t>bBlockOpenOut</t>
  </si>
  <si>
    <t>bBlockCloseOut</t>
  </si>
  <si>
    <t>Damper2</t>
  </si>
  <si>
    <t>d0004</t>
  </si>
  <si>
    <t>d0154</t>
  </si>
  <si>
    <t>_T</t>
  </si>
  <si>
    <t>_P</t>
  </si>
  <si>
    <t>Fan1</t>
  </si>
  <si>
    <t>bTurnedOn</t>
  </si>
  <si>
    <t>d1038</t>
  </si>
  <si>
    <t>bStart</t>
  </si>
  <si>
    <t>bOffManual</t>
  </si>
  <si>
    <t>bBlockOffOut</t>
  </si>
  <si>
    <t>bBlockOnOut</t>
  </si>
  <si>
    <t>bTurnedOff</t>
  </si>
  <si>
    <t>bOnManual</t>
  </si>
  <si>
    <t>Fan2</t>
  </si>
  <si>
    <t>d0152</t>
  </si>
  <si>
    <t>Gas</t>
  </si>
  <si>
    <t>_PAfterReg</t>
  </si>
  <si>
    <t>d0009</t>
  </si>
  <si>
    <t>_PD</t>
  </si>
  <si>
    <t>d0013</t>
  </si>
  <si>
    <t>_PBeforeReg</t>
  </si>
  <si>
    <t>d0014</t>
  </si>
  <si>
    <t>_CH4</t>
  </si>
  <si>
    <t>d0017</t>
  </si>
  <si>
    <t>d0021</t>
  </si>
  <si>
    <t>DamperReg</t>
  </si>
  <si>
    <t>d0010</t>
  </si>
  <si>
    <t>d1030</t>
  </si>
  <si>
    <t>Gate</t>
  </si>
  <si>
    <t>bMoving</t>
  </si>
  <si>
    <t>d1026</t>
  </si>
  <si>
    <t>bOpenPermission</t>
  </si>
  <si>
    <t>bNH</t>
  </si>
  <si>
    <t>bNL</t>
  </si>
  <si>
    <t>bStopManual</t>
  </si>
  <si>
    <t>bErrorEndCaps</t>
  </si>
  <si>
    <t>ValveMain</t>
  </si>
  <si>
    <t>d1031</t>
  </si>
  <si>
    <t>bCtrl</t>
  </si>
  <si>
    <t>ValveBlowBetween</t>
  </si>
  <si>
    <t>d1029</t>
  </si>
  <si>
    <t>ValveBlowBeforeMain</t>
  </si>
  <si>
    <t>d1028</t>
  </si>
  <si>
    <t>ValveBlowEnd</t>
  </si>
  <si>
    <t>d0155</t>
  </si>
  <si>
    <t>bP_HH</t>
  </si>
  <si>
    <t>d1172</t>
  </si>
  <si>
    <t>bP</t>
  </si>
  <si>
    <t>bP_LL</t>
  </si>
  <si>
    <t>d1173</t>
  </si>
  <si>
    <t>Water</t>
  </si>
  <si>
    <t>_PIn</t>
  </si>
  <si>
    <t>d0005</t>
  </si>
  <si>
    <t>_Pout</t>
  </si>
  <si>
    <t>d0011</t>
  </si>
  <si>
    <t>d0012</t>
  </si>
  <si>
    <t>_TOut1</t>
  </si>
  <si>
    <t>d0022</t>
  </si>
  <si>
    <t>_TIn</t>
  </si>
  <si>
    <t>d0023</t>
  </si>
  <si>
    <t>_TOut2</t>
  </si>
  <si>
    <t>d0025</t>
  </si>
  <si>
    <t>GateIn</t>
  </si>
  <si>
    <t>d1122</t>
  </si>
  <si>
    <t>GateOut</t>
  </si>
  <si>
    <t>d1123</t>
  </si>
  <si>
    <t>d1175</t>
  </si>
  <si>
    <t>d1174</t>
  </si>
  <si>
    <t>Group[1]</t>
  </si>
  <si>
    <t>bPressProc</t>
  </si>
  <si>
    <t>d0156</t>
  </si>
  <si>
    <t>bPressOk</t>
  </si>
  <si>
    <t>bPressAlarm</t>
  </si>
  <si>
    <t>bSkipPress</t>
  </si>
  <si>
    <t>fPressRemainingTime</t>
  </si>
  <si>
    <t>fPressFullTime</t>
  </si>
  <si>
    <t>fPressRemainingTimeStep</t>
  </si>
  <si>
    <t>fPressStepTime</t>
  </si>
  <si>
    <t>ePressIgn</t>
  </si>
  <si>
    <t>fPressPFixat</t>
  </si>
  <si>
    <t>bStartPressVirt</t>
  </si>
  <si>
    <t>bStopPressVirt</t>
  </si>
  <si>
    <t>bStartIgnVirt</t>
  </si>
  <si>
    <t>_PgBetween</t>
  </si>
  <si>
    <t>d0027</t>
  </si>
  <si>
    <t>Burn[1]</t>
  </si>
  <si>
    <t>DamperGas</t>
  </si>
  <si>
    <t>d0028</t>
  </si>
  <si>
    <t>d1016</t>
  </si>
  <si>
    <t>DamperAir</t>
  </si>
  <si>
    <t>d0031</t>
  </si>
  <si>
    <t>d1017</t>
  </si>
  <si>
    <t>Valve2</t>
  </si>
  <si>
    <t>d1015</t>
  </si>
  <si>
    <t>ValveIgn</t>
  </si>
  <si>
    <t>d1013</t>
  </si>
  <si>
    <t>bFireBurnErr</t>
  </si>
  <si>
    <t>d1010</t>
  </si>
  <si>
    <t>bFireBurn</t>
  </si>
  <si>
    <t>bPgNorm</t>
  </si>
  <si>
    <t>d1176</t>
  </si>
  <si>
    <t>bPaNorm</t>
  </si>
  <si>
    <t>d1177</t>
  </si>
  <si>
    <t>bFireIgn</t>
  </si>
  <si>
    <t>bBurnStarted</t>
  </si>
  <si>
    <t>bIgnProc</t>
  </si>
  <si>
    <t>fIgnRemainingTimeStep</t>
  </si>
  <si>
    <t>fIgnStepTime</t>
  </si>
  <si>
    <t>sIgnCurrentProblem</t>
  </si>
  <si>
    <t>String</t>
  </si>
  <si>
    <t>iFailIgnCount</t>
  </si>
  <si>
    <t>Int16</t>
  </si>
  <si>
    <t>eBurnIgn</t>
  </si>
  <si>
    <t>eBurnProtections</t>
  </si>
  <si>
    <t>bStartBurnVirt</t>
  </si>
  <si>
    <t>bStopBurnVirt</t>
  </si>
  <si>
    <t>stBurnProts</t>
  </si>
  <si>
    <t>FireIgnOff</t>
  </si>
  <si>
    <t>bSoundOn</t>
  </si>
  <si>
    <t>d1024</t>
  </si>
  <si>
    <t>bTriggered</t>
  </si>
  <si>
    <t>bCtrlOn</t>
  </si>
  <si>
    <t>bOff</t>
  </si>
  <si>
    <t>bCheck</t>
  </si>
  <si>
    <t>bInWork</t>
  </si>
  <si>
    <t>FireBurnOff</t>
  </si>
  <si>
    <t>d1021</t>
  </si>
  <si>
    <t>PGasL</t>
  </si>
  <si>
    <t>d1023</t>
  </si>
  <si>
    <t>PAirL</t>
  </si>
  <si>
    <t>d1022</t>
  </si>
  <si>
    <t>Burn[2]</t>
  </si>
  <si>
    <t>d0029</t>
  </si>
  <si>
    <t>d0178</t>
  </si>
  <si>
    <t>d0032</t>
  </si>
  <si>
    <t>d0179</t>
  </si>
  <si>
    <t>d0177</t>
  </si>
  <si>
    <t>d0176</t>
  </si>
  <si>
    <t>d0175</t>
  </si>
  <si>
    <t>d1178</t>
  </si>
  <si>
    <t>d1179</t>
  </si>
  <si>
    <t>d0183</t>
  </si>
  <si>
    <t>d0180</t>
  </si>
  <si>
    <t>d0182</t>
  </si>
  <si>
    <t>d0181</t>
  </si>
  <si>
    <t>Burn[3]</t>
  </si>
  <si>
    <t>d0030</t>
  </si>
  <si>
    <t>d0169</t>
  </si>
  <si>
    <t>d0033</t>
  </si>
  <si>
    <t>d0170</t>
  </si>
  <si>
    <t>d0168</t>
  </si>
  <si>
    <t>d0167</t>
  </si>
  <si>
    <t>d0166</t>
  </si>
  <si>
    <t>d1180</t>
  </si>
  <si>
    <t>d1181</t>
  </si>
  <si>
    <t>d0174</t>
  </si>
  <si>
    <t>d0171</t>
  </si>
  <si>
    <t>d0173</t>
  </si>
  <si>
    <t>d0172</t>
  </si>
  <si>
    <t>ValveSafety</t>
  </si>
  <si>
    <t>d1012</t>
  </si>
  <si>
    <t>ValvePress</t>
  </si>
  <si>
    <t>d1011</t>
  </si>
  <si>
    <t>Valve1</t>
  </si>
  <si>
    <t>d1014</t>
  </si>
  <si>
    <t>Group[2]</t>
  </si>
  <si>
    <t>d0184</t>
  </si>
  <si>
    <t>d0034</t>
  </si>
  <si>
    <t>d0037</t>
  </si>
  <si>
    <t>d0191</t>
  </si>
  <si>
    <t>d0040</t>
  </si>
  <si>
    <t>d0192</t>
  </si>
  <si>
    <t>d0190</t>
  </si>
  <si>
    <t>d0189</t>
  </si>
  <si>
    <t>d0188</t>
  </si>
  <si>
    <t>d1182</t>
  </si>
  <si>
    <t>d1183</t>
  </si>
  <si>
    <t>d0196</t>
  </si>
  <si>
    <t>d0193</t>
  </si>
  <si>
    <t>d0195</t>
  </si>
  <si>
    <t>d0194</t>
  </si>
  <si>
    <t>d0036</t>
  </si>
  <si>
    <t>d0200</t>
  </si>
  <si>
    <t>d0039</t>
  </si>
  <si>
    <t>d0201</t>
  </si>
  <si>
    <t>d0199</t>
  </si>
  <si>
    <t>d0198</t>
  </si>
  <si>
    <t>d0197</t>
  </si>
  <si>
    <t>d1184</t>
  </si>
  <si>
    <t>d1185</t>
  </si>
  <si>
    <t>d0205</t>
  </si>
  <si>
    <t>d0202</t>
  </si>
  <si>
    <t>d0204</t>
  </si>
  <si>
    <t>d0203</t>
  </si>
  <si>
    <t>d0035</t>
  </si>
  <si>
    <t>d0209</t>
  </si>
  <si>
    <t>d0038</t>
  </si>
  <si>
    <t>d0210</t>
  </si>
  <si>
    <t>d0208</t>
  </si>
  <si>
    <t>d0207</t>
  </si>
  <si>
    <t>d0206</t>
  </si>
  <si>
    <t>d1186</t>
  </si>
  <si>
    <t>d1187</t>
  </si>
  <si>
    <t>d0214</t>
  </si>
  <si>
    <t>d0211</t>
  </si>
  <si>
    <t>d0213</t>
  </si>
  <si>
    <t>d0212</t>
  </si>
  <si>
    <t>d0186</t>
  </si>
  <si>
    <t>d0187</t>
  </si>
  <si>
    <t>d0185</t>
  </si>
  <si>
    <t>Smoke</t>
  </si>
  <si>
    <t>_PVac</t>
  </si>
  <si>
    <t>d0007</t>
  </si>
  <si>
    <t>_O2</t>
  </si>
  <si>
    <t>d0015</t>
  </si>
  <si>
    <t>_CO</t>
  </si>
  <si>
    <t>d0016</t>
  </si>
  <si>
    <t>ns=4;s=|var|PLC210 OPC-UA.Application.GVL.DataProg.Smoke._T.fNormValue</t>
  </si>
  <si>
    <t>d0024</t>
  </si>
  <si>
    <t>Damper</t>
  </si>
  <si>
    <t>d0008</t>
  </si>
  <si>
    <t>d1041</t>
  </si>
  <si>
    <t>Fan</t>
  </si>
  <si>
    <t>d1040</t>
  </si>
  <si>
    <t>bPVac_HH</t>
  </si>
  <si>
    <t>d1189</t>
  </si>
  <si>
    <t>other</t>
  </si>
  <si>
    <t>stVirtualKey</t>
  </si>
  <si>
    <t>bStartVent</t>
  </si>
  <si>
    <t>bStopVent</t>
  </si>
  <si>
    <t>bStartBlow</t>
  </si>
  <si>
    <t>bStopBlow</t>
  </si>
  <si>
    <t>bStartPress</t>
  </si>
  <si>
    <t>bStopPress</t>
  </si>
  <si>
    <t>bStartBoiler</t>
  </si>
  <si>
    <t>bStopBoiler</t>
  </si>
  <si>
    <t>bSkipVent</t>
  </si>
  <si>
    <t>bSkipBlow</t>
  </si>
  <si>
    <t>bReset</t>
  </si>
  <si>
    <t>bResetSound</t>
  </si>
  <si>
    <t>stBoilerProts</t>
  </si>
  <si>
    <t>PGasCollL</t>
  </si>
  <si>
    <t>PGasCollH</t>
  </si>
  <si>
    <t>PWaterOutL</t>
  </si>
  <si>
    <t>fValue</t>
  </si>
  <si>
    <t>fResponseTime</t>
  </si>
  <si>
    <t>PWaterOutH</t>
  </si>
  <si>
    <t>TWaterOutH</t>
  </si>
  <si>
    <t>FWaterOutL</t>
  </si>
  <si>
    <t>PVacH</t>
  </si>
  <si>
    <t>LastBurnProt</t>
  </si>
  <si>
    <t>d1171</t>
  </si>
  <si>
    <t>d0026</t>
  </si>
  <si>
    <t>d1111</t>
  </si>
  <si>
    <t>d1112</t>
  </si>
  <si>
    <t>d1107</t>
  </si>
  <si>
    <t>d1108</t>
  </si>
  <si>
    <t>d1110</t>
  </si>
  <si>
    <t>d1109</t>
  </si>
  <si>
    <t>d1113</t>
  </si>
  <si>
    <t>d1197</t>
  </si>
  <si>
    <t>d1156</t>
  </si>
  <si>
    <t>TWaterBoil</t>
  </si>
  <si>
    <t>d1198</t>
  </si>
  <si>
    <t>FanAirOff</t>
  </si>
  <si>
    <t>d1199</t>
  </si>
  <si>
    <t>FanSmokeOff</t>
  </si>
  <si>
    <t>d1200</t>
  </si>
  <si>
    <t>ManualStopKey</t>
  </si>
  <si>
    <t>d1201</t>
  </si>
  <si>
    <t>bErrorCantControl</t>
  </si>
  <si>
    <t>eBurn</t>
  </si>
  <si>
    <t>Spark</t>
  </si>
  <si>
    <t>bSpark</t>
  </si>
  <si>
    <t>ePress2</t>
  </si>
  <si>
    <t>d1203</t>
  </si>
  <si>
    <t>d1202</t>
  </si>
  <si>
    <t>Boiler</t>
  </si>
  <si>
    <t>eBlow</t>
  </si>
  <si>
    <t>d1009</t>
  </si>
  <si>
    <t>eVent</t>
  </si>
  <si>
    <t>eBoiler</t>
  </si>
  <si>
    <t>iBlowRemainingTime</t>
  </si>
  <si>
    <t>iVentRemainingTime</t>
  </si>
  <si>
    <t>wsCurrentBoilerProblem</t>
  </si>
  <si>
    <t>bAnalysOk</t>
  </si>
  <si>
    <t>bProtFromLastBurn</t>
  </si>
  <si>
    <t>fGKal</t>
  </si>
  <si>
    <t>bSoundAlarm</t>
  </si>
  <si>
    <t>wsVentilationProblem</t>
  </si>
  <si>
    <t>stTimeProcIgn</t>
  </si>
  <si>
    <t>fCheckBurn</t>
  </si>
  <si>
    <t>fPumpGas</t>
  </si>
  <si>
    <t>fSpark</t>
  </si>
  <si>
    <t>fIgnition</t>
  </si>
  <si>
    <t>fPrepDampers</t>
  </si>
  <si>
    <t>fStabFireBurn</t>
  </si>
  <si>
    <t>fSlowStop</t>
  </si>
  <si>
    <t>fPWMLowGas</t>
  </si>
  <si>
    <t>fPWMHighGas</t>
  </si>
  <si>
    <t>fPWMHighAir</t>
  </si>
  <si>
    <t>fFireBurnFirstDelay</t>
  </si>
  <si>
    <t>fStabFireIgn</t>
  </si>
  <si>
    <t>fPWMLowAir</t>
  </si>
  <si>
    <t>fBurnPGasMin</t>
  </si>
  <si>
    <t>iMaxFailIgnCount</t>
  </si>
  <si>
    <t>d1153</t>
  </si>
  <si>
    <t>stTimeProcPress</t>
  </si>
  <si>
    <t>bTurnOnCondition</t>
  </si>
  <si>
    <t>fStabilP</t>
  </si>
  <si>
    <t>fFixatP</t>
  </si>
  <si>
    <t>fTest1</t>
  </si>
  <si>
    <t>fPress</t>
  </si>
  <si>
    <t>fTest2</t>
  </si>
  <si>
    <t>fOpenSafety</t>
  </si>
  <si>
    <t>fTest3</t>
  </si>
  <si>
    <t>fPressPMin</t>
  </si>
  <si>
    <t>fPressPDiffMax</t>
  </si>
  <si>
    <t>fVentilation</t>
  </si>
  <si>
    <t>fVentAfterAlarm</t>
  </si>
  <si>
    <t>fBlow</t>
  </si>
  <si>
    <t>fBoilerCheck</t>
  </si>
  <si>
    <t>stTimeProcPrep</t>
  </si>
  <si>
    <t>d1154</t>
  </si>
  <si>
    <t>d1155</t>
  </si>
  <si>
    <t>fCountdown</t>
  </si>
  <si>
    <t>d1204</t>
  </si>
  <si>
    <t>PLC</t>
  </si>
  <si>
    <t>ChosePLC</t>
  </si>
  <si>
    <t>ns=4;s=|var|CODESYS Control Win V3.Application.</t>
  </si>
  <si>
    <t>ns=4;s=|var|PLC210 OPC-UA.Application.</t>
  </si>
  <si>
    <t>bSimulation</t>
  </si>
  <si>
    <t>fSimulValue</t>
  </si>
  <si>
    <t>d1205</t>
  </si>
  <si>
    <t>bConditionTriggered</t>
  </si>
  <si>
    <t>_F</t>
  </si>
  <si>
    <t>_TBoil</t>
  </si>
  <si>
    <t>bAlwaysCtrl</t>
  </si>
  <si>
    <t>State</t>
  </si>
  <si>
    <t>bAutoCorrect</t>
  </si>
  <si>
    <t>fMechTime</t>
  </si>
  <si>
    <t>fGasTask</t>
  </si>
  <si>
    <t>fAirTask</t>
  </si>
  <si>
    <t>PGas1</t>
  </si>
  <si>
    <t>PGas2</t>
  </si>
  <si>
    <t>PAir1</t>
  </si>
  <si>
    <t>PAir2</t>
  </si>
  <si>
    <t>PGas3</t>
  </si>
  <si>
    <t>PAir3</t>
  </si>
  <si>
    <t>PGas4</t>
  </si>
  <si>
    <t>PAir4</t>
  </si>
  <si>
    <t>d1145</t>
  </si>
  <si>
    <t>arRegimeMap[0]</t>
  </si>
  <si>
    <t>arRegimeMap[1]</t>
  </si>
  <si>
    <t>d1158</t>
  </si>
  <si>
    <t>arRegimeMap[2]</t>
  </si>
  <si>
    <t>d1159</t>
  </si>
  <si>
    <t>byBlock</t>
  </si>
  <si>
    <t>Byte</t>
  </si>
  <si>
    <t>byBlockWork</t>
  </si>
  <si>
    <t>arwsBlockNames</t>
  </si>
  <si>
    <t>fTask</t>
  </si>
  <si>
    <t>fAirTaskFromRegime</t>
  </si>
  <si>
    <t>fGasDamperRegTask</t>
  </si>
  <si>
    <t>fSmokePVacTask</t>
  </si>
  <si>
    <t>bSparkManual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</si>
</sst>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8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18"/>
  <sheetViews>
    <sheetView tabSelected="1" topLeftCell="A1670" zoomScale="85" zoomScaleNormal="85" workbookViewId="0">
      <selection activeCell="G1694" sqref="G1694"/>
    </sheetView>
  </sheetViews>
  <sheetFormatPr defaultRowHeight="15" x14ac:dyDescent="0.25"/>
  <cols>
    <col min="1" max="1" width="21.140625" bestFit="1" customWidth="1"/>
    <col min="2" max="2" width="22" bestFit="1" customWidth="1"/>
    <col min="3" max="3" width="4.5703125" hidden="1" customWidth="1"/>
    <col min="4" max="4" width="4.140625" hidden="1" customWidth="1"/>
    <col min="5" max="5" width="3.85546875" hidden="1" customWidth="1"/>
    <col min="6" max="6" width="2.5703125" hidden="1" customWidth="1"/>
    <col min="7" max="7" width="24.7109375" bestFit="1" customWidth="1"/>
    <col min="8" max="8" width="25.7109375" bestFit="1" customWidth="1"/>
    <col min="9" max="9" width="4.28515625" customWidth="1"/>
    <col min="10" max="10" width="0.28515625" hidden="1" customWidth="1"/>
    <col min="11" max="11" width="4.5703125" customWidth="1"/>
    <col min="12" max="12" width="9.140625" hidden="1" customWidth="1"/>
    <col min="13" max="13" width="126.140625" bestFit="1" customWidth="1"/>
    <col min="14" max="14" width="55.7109375" bestFit="1" customWidth="1"/>
    <col min="15" max="15" width="11.28515625" bestFit="1" customWidth="1"/>
    <col min="16" max="16" width="118.5703125" bestFit="1" customWidth="1"/>
    <col min="18" max="18" width="25.7109375" bestFit="1" customWidth="1"/>
    <col min="19" max="19" width="11.140625" customWidth="1"/>
    <col min="23" max="23" width="47.42578125" bestFit="1" customWidth="1"/>
    <col min="24" max="25" width="35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373</v>
      </c>
    </row>
    <row r="2" spans="1:23" x14ac:dyDescent="0.25">
      <c r="A2" t="s">
        <v>21</v>
      </c>
      <c r="W2" t="s">
        <v>375</v>
      </c>
    </row>
    <row r="3" spans="1:23" x14ac:dyDescent="0.25">
      <c r="A3" t="s">
        <v>322</v>
      </c>
      <c r="B3" t="s">
        <v>21</v>
      </c>
      <c r="V3" t="s">
        <v>324</v>
      </c>
    </row>
    <row r="4" spans="1:23" x14ac:dyDescent="0.25">
      <c r="B4" t="str">
        <f>A3</f>
        <v>Boiler</v>
      </c>
      <c r="G4" s="1" t="s">
        <v>323</v>
      </c>
      <c r="H4" t="str">
        <f t="shared" ref="H4:H47" si="0">G4</f>
        <v>eBlow</v>
      </c>
      <c r="I4">
        <v>1</v>
      </c>
      <c r="K4">
        <v>0</v>
      </c>
      <c r="M4" t="str">
        <f t="shared" ref="M4:M16" si="1">CONCATENATE(P4,".",G4)</f>
        <v>ns=4;s=|var|PLC210 OPC-UA.Application.GVL.eBlow</v>
      </c>
      <c r="N4" t="s">
        <v>26</v>
      </c>
      <c r="O4" t="s">
        <v>27</v>
      </c>
      <c r="P4" t="str">
        <f t="shared" ref="P4:P16" si="2">CONCATENATE(W$2,"GVL")</f>
        <v>ns=4;s=|var|PLC210 OPC-UA.Application.GVL</v>
      </c>
      <c r="Q4" t="str">
        <f>V3</f>
        <v>d1009</v>
      </c>
      <c r="R4" t="str">
        <f t="shared" ref="R4:R16" si="3">G4</f>
        <v>eBlow</v>
      </c>
    </row>
    <row r="5" spans="1:23" x14ac:dyDescent="0.25">
      <c r="B5" t="str">
        <f t="shared" ref="B5:B16" si="4">B4</f>
        <v>Boiler</v>
      </c>
      <c r="G5" s="1" t="s">
        <v>325</v>
      </c>
      <c r="H5" t="str">
        <f t="shared" si="0"/>
        <v>eVent</v>
      </c>
      <c r="I5">
        <v>1</v>
      </c>
      <c r="K5">
        <v>0</v>
      </c>
      <c r="M5" t="str">
        <f t="shared" si="1"/>
        <v>ns=4;s=|var|PLC210 OPC-UA.Application.GVL.eVent</v>
      </c>
      <c r="N5" t="s">
        <v>26</v>
      </c>
      <c r="O5" t="s">
        <v>27</v>
      </c>
      <c r="P5" t="str">
        <f t="shared" si="2"/>
        <v>ns=4;s=|var|PLC210 OPC-UA.Application.GVL</v>
      </c>
      <c r="Q5" t="str">
        <f>Q4</f>
        <v>d1009</v>
      </c>
      <c r="R5" t="str">
        <f t="shared" si="3"/>
        <v>eVent</v>
      </c>
    </row>
    <row r="6" spans="1:23" x14ac:dyDescent="0.25">
      <c r="B6" t="str">
        <f t="shared" si="4"/>
        <v>Boiler</v>
      </c>
      <c r="G6" s="1" t="s">
        <v>326</v>
      </c>
      <c r="H6" t="str">
        <f t="shared" si="0"/>
        <v>eBoiler</v>
      </c>
      <c r="I6">
        <v>1</v>
      </c>
      <c r="K6">
        <v>0</v>
      </c>
      <c r="M6" t="str">
        <f t="shared" si="1"/>
        <v>ns=4;s=|var|PLC210 OPC-UA.Application.GVL.eBoiler</v>
      </c>
      <c r="N6" t="s">
        <v>26</v>
      </c>
      <c r="O6" t="s">
        <v>27</v>
      </c>
      <c r="P6" t="str">
        <f t="shared" si="2"/>
        <v>ns=4;s=|var|PLC210 OPC-UA.Application.GVL</v>
      </c>
      <c r="Q6" t="str">
        <f t="shared" ref="Q6:Q16" si="5">Q5</f>
        <v>d1009</v>
      </c>
      <c r="R6" t="str">
        <f t="shared" si="3"/>
        <v>eBoiler</v>
      </c>
    </row>
    <row r="7" spans="1:23" x14ac:dyDescent="0.25">
      <c r="B7" t="str">
        <f t="shared" si="4"/>
        <v>Boiler</v>
      </c>
      <c r="G7" s="1" t="s">
        <v>325</v>
      </c>
      <c r="H7" t="str">
        <f t="shared" si="0"/>
        <v>eVent</v>
      </c>
      <c r="I7">
        <v>1</v>
      </c>
      <c r="K7">
        <v>0</v>
      </c>
      <c r="M7" t="str">
        <f t="shared" si="1"/>
        <v>ns=4;s=|var|PLC210 OPC-UA.Application.GVL.eVent</v>
      </c>
      <c r="N7" t="s">
        <v>26</v>
      </c>
      <c r="O7" t="s">
        <v>27</v>
      </c>
      <c r="P7" t="str">
        <f t="shared" si="2"/>
        <v>ns=4;s=|var|PLC210 OPC-UA.Application.GVL</v>
      </c>
      <c r="Q7" t="str">
        <f t="shared" si="5"/>
        <v>d1009</v>
      </c>
      <c r="R7" t="str">
        <f t="shared" si="3"/>
        <v>eVent</v>
      </c>
    </row>
    <row r="8" spans="1:23" x14ac:dyDescent="0.25">
      <c r="B8" t="str">
        <f t="shared" si="4"/>
        <v>Boiler</v>
      </c>
      <c r="G8" s="1" t="s">
        <v>327</v>
      </c>
      <c r="H8" t="str">
        <f t="shared" si="0"/>
        <v>iBlowRemainingTime</v>
      </c>
      <c r="I8">
        <v>1</v>
      </c>
      <c r="K8">
        <v>0</v>
      </c>
      <c r="M8" t="str">
        <f t="shared" si="1"/>
        <v>ns=4;s=|var|PLC210 OPC-UA.Application.GVL.iBlowRemainingTime</v>
      </c>
      <c r="N8" t="s">
        <v>156</v>
      </c>
      <c r="O8" t="s">
        <v>27</v>
      </c>
      <c r="P8" t="str">
        <f t="shared" si="2"/>
        <v>ns=4;s=|var|PLC210 OPC-UA.Application.GVL</v>
      </c>
      <c r="Q8" t="str">
        <f t="shared" si="5"/>
        <v>d1009</v>
      </c>
      <c r="R8" t="str">
        <f t="shared" si="3"/>
        <v>iBlowRemainingTime</v>
      </c>
    </row>
    <row r="9" spans="1:23" x14ac:dyDescent="0.25">
      <c r="B9" t="str">
        <f t="shared" si="4"/>
        <v>Boiler</v>
      </c>
      <c r="G9" s="1" t="s">
        <v>328</v>
      </c>
      <c r="H9" t="str">
        <f t="shared" si="0"/>
        <v>iVentRemainingTime</v>
      </c>
      <c r="I9">
        <v>1</v>
      </c>
      <c r="K9">
        <v>0</v>
      </c>
      <c r="M9" t="str">
        <f t="shared" si="1"/>
        <v>ns=4;s=|var|PLC210 OPC-UA.Application.GVL.iVentRemainingTime</v>
      </c>
      <c r="N9" t="s">
        <v>156</v>
      </c>
      <c r="O9" t="s">
        <v>27</v>
      </c>
      <c r="P9" t="str">
        <f t="shared" si="2"/>
        <v>ns=4;s=|var|PLC210 OPC-UA.Application.GVL</v>
      </c>
      <c r="Q9" t="str">
        <f t="shared" si="5"/>
        <v>d1009</v>
      </c>
      <c r="R9" t="str">
        <f t="shared" si="3"/>
        <v>iVentRemainingTime</v>
      </c>
    </row>
    <row r="10" spans="1:23" x14ac:dyDescent="0.25">
      <c r="B10" t="str">
        <f t="shared" si="4"/>
        <v>Boiler</v>
      </c>
      <c r="G10" s="1" t="s">
        <v>329</v>
      </c>
      <c r="H10" t="str">
        <f t="shared" si="0"/>
        <v>wsCurrentBoilerProblem</v>
      </c>
      <c r="I10">
        <v>1</v>
      </c>
      <c r="K10">
        <v>0</v>
      </c>
      <c r="M10" t="str">
        <f t="shared" si="1"/>
        <v>ns=4;s=|var|PLC210 OPC-UA.Application.GVL.wsCurrentBoilerProblem</v>
      </c>
      <c r="N10" t="s">
        <v>154</v>
      </c>
      <c r="O10" t="s">
        <v>27</v>
      </c>
      <c r="P10" t="str">
        <f t="shared" si="2"/>
        <v>ns=4;s=|var|PLC210 OPC-UA.Application.GVL</v>
      </c>
      <c r="Q10" t="str">
        <f t="shared" si="5"/>
        <v>d1009</v>
      </c>
      <c r="R10" t="str">
        <f t="shared" si="3"/>
        <v>wsCurrentBoilerProblem</v>
      </c>
    </row>
    <row r="11" spans="1:23" x14ac:dyDescent="0.25">
      <c r="B11" t="str">
        <f t="shared" si="4"/>
        <v>Boiler</v>
      </c>
      <c r="G11" s="1" t="s">
        <v>329</v>
      </c>
      <c r="H11" t="str">
        <f t="shared" si="0"/>
        <v>wsCurrentBoilerProblem</v>
      </c>
      <c r="I11">
        <v>1</v>
      </c>
      <c r="K11">
        <v>0</v>
      </c>
      <c r="M11" t="str">
        <f t="shared" si="1"/>
        <v>ns=4;s=|var|PLC210 OPC-UA.Application.GVL.wsCurrentBoilerProblem</v>
      </c>
      <c r="N11" t="s">
        <v>154</v>
      </c>
      <c r="O11" t="s">
        <v>27</v>
      </c>
      <c r="P11" t="str">
        <f t="shared" si="2"/>
        <v>ns=4;s=|var|PLC210 OPC-UA.Application.GVL</v>
      </c>
      <c r="Q11" t="str">
        <f t="shared" si="5"/>
        <v>d1009</v>
      </c>
      <c r="R11" t="str">
        <f t="shared" si="3"/>
        <v>wsCurrentBoilerProblem</v>
      </c>
    </row>
    <row r="12" spans="1:23" x14ac:dyDescent="0.25">
      <c r="B12" t="str">
        <f t="shared" si="4"/>
        <v>Boiler</v>
      </c>
      <c r="G12" s="1" t="s">
        <v>330</v>
      </c>
      <c r="H12" t="str">
        <f t="shared" si="0"/>
        <v>bAnalysOk</v>
      </c>
      <c r="I12">
        <v>1</v>
      </c>
      <c r="K12">
        <v>1</v>
      </c>
      <c r="M12" t="str">
        <f t="shared" si="1"/>
        <v>ns=4;s=|var|PLC210 OPC-UA.Application.GVL.bAnalysOk</v>
      </c>
      <c r="N12" t="s">
        <v>34</v>
      </c>
      <c r="O12" t="s">
        <v>27</v>
      </c>
      <c r="P12" t="str">
        <f t="shared" si="2"/>
        <v>ns=4;s=|var|PLC210 OPC-UA.Application.GVL</v>
      </c>
      <c r="Q12" t="str">
        <f t="shared" si="5"/>
        <v>d1009</v>
      </c>
      <c r="R12" t="str">
        <f t="shared" si="3"/>
        <v>bAnalysOk</v>
      </c>
    </row>
    <row r="13" spans="1:23" x14ac:dyDescent="0.25">
      <c r="B13" t="str">
        <f t="shared" si="4"/>
        <v>Boiler</v>
      </c>
      <c r="G13" s="1" t="s">
        <v>331</v>
      </c>
      <c r="H13" t="str">
        <f t="shared" si="0"/>
        <v>bProtFromLastBurn</v>
      </c>
      <c r="I13">
        <v>1</v>
      </c>
      <c r="K13">
        <v>0</v>
      </c>
      <c r="M13" t="str">
        <f t="shared" si="1"/>
        <v>ns=4;s=|var|PLC210 OPC-UA.Application.GVL.bProtFromLastBurn</v>
      </c>
      <c r="N13" t="s">
        <v>34</v>
      </c>
      <c r="O13" t="s">
        <v>27</v>
      </c>
      <c r="P13" t="str">
        <f t="shared" si="2"/>
        <v>ns=4;s=|var|PLC210 OPC-UA.Application.GVL</v>
      </c>
      <c r="Q13" t="str">
        <f t="shared" si="5"/>
        <v>d1009</v>
      </c>
      <c r="R13" t="str">
        <f t="shared" si="3"/>
        <v>bProtFromLastBurn</v>
      </c>
    </row>
    <row r="14" spans="1:23" x14ac:dyDescent="0.25">
      <c r="B14" t="str">
        <f t="shared" si="4"/>
        <v>Boiler</v>
      </c>
      <c r="G14" s="1" t="s">
        <v>332</v>
      </c>
      <c r="H14" t="str">
        <f t="shared" si="0"/>
        <v>fGKal</v>
      </c>
      <c r="I14">
        <v>1</v>
      </c>
      <c r="K14">
        <v>0</v>
      </c>
      <c r="M14" t="str">
        <f t="shared" si="1"/>
        <v>ns=4;s=|var|PLC210 OPC-UA.Application.GVL.fGKal</v>
      </c>
      <c r="N14" t="s">
        <v>26</v>
      </c>
      <c r="O14" t="s">
        <v>27</v>
      </c>
      <c r="P14" t="str">
        <f t="shared" si="2"/>
        <v>ns=4;s=|var|PLC210 OPC-UA.Application.GVL</v>
      </c>
      <c r="Q14" t="str">
        <f t="shared" si="5"/>
        <v>d1009</v>
      </c>
      <c r="R14" t="str">
        <f t="shared" si="3"/>
        <v>fGKal</v>
      </c>
    </row>
    <row r="15" spans="1:23" x14ac:dyDescent="0.25">
      <c r="B15" t="str">
        <f t="shared" si="4"/>
        <v>Boiler</v>
      </c>
      <c r="G15" s="1" t="s">
        <v>333</v>
      </c>
      <c r="H15" t="str">
        <f t="shared" si="0"/>
        <v>bSoundAlarm</v>
      </c>
      <c r="I15">
        <v>1</v>
      </c>
      <c r="K15">
        <v>0</v>
      </c>
      <c r="M15" t="str">
        <f t="shared" si="1"/>
        <v>ns=4;s=|var|PLC210 OPC-UA.Application.GVL.bSoundAlarm</v>
      </c>
      <c r="N15" t="s">
        <v>34</v>
      </c>
      <c r="O15" t="s">
        <v>27</v>
      </c>
      <c r="P15" t="str">
        <f t="shared" si="2"/>
        <v>ns=4;s=|var|PLC210 OPC-UA.Application.GVL</v>
      </c>
      <c r="Q15" t="str">
        <f t="shared" si="5"/>
        <v>d1009</v>
      </c>
      <c r="R15" t="str">
        <f t="shared" si="3"/>
        <v>bSoundAlarm</v>
      </c>
    </row>
    <row r="16" spans="1:23" x14ac:dyDescent="0.25">
      <c r="B16" t="str">
        <f t="shared" si="4"/>
        <v>Boiler</v>
      </c>
      <c r="G16" s="1" t="s">
        <v>334</v>
      </c>
      <c r="H16" t="str">
        <f t="shared" si="0"/>
        <v>wsVentilationProblem</v>
      </c>
      <c r="I16">
        <v>1</v>
      </c>
      <c r="K16">
        <v>0</v>
      </c>
      <c r="M16" t="str">
        <f t="shared" si="1"/>
        <v>ns=4;s=|var|PLC210 OPC-UA.Application.GVL.wsVentilationProblem</v>
      </c>
      <c r="N16" t="s">
        <v>154</v>
      </c>
      <c r="O16" t="s">
        <v>27</v>
      </c>
      <c r="P16" t="str">
        <f t="shared" si="2"/>
        <v>ns=4;s=|var|PLC210 OPC-UA.Application.GVL</v>
      </c>
      <c r="Q16" t="str">
        <f t="shared" si="5"/>
        <v>d1009</v>
      </c>
      <c r="R16" t="str">
        <f t="shared" si="3"/>
        <v>wsVentilationProblem</v>
      </c>
    </row>
    <row r="17" spans="1:22" x14ac:dyDescent="0.25">
      <c r="A17" t="s">
        <v>335</v>
      </c>
      <c r="B17" t="s">
        <v>21</v>
      </c>
      <c r="V17" t="s">
        <v>351</v>
      </c>
    </row>
    <row r="18" spans="1:22" x14ac:dyDescent="0.25">
      <c r="B18" t="str">
        <f>A17</f>
        <v>stTimeProcIgn</v>
      </c>
      <c r="G18" s="1" t="s">
        <v>336</v>
      </c>
      <c r="H18" t="str">
        <f t="shared" si="0"/>
        <v>fCheckBurn</v>
      </c>
      <c r="I18">
        <v>1</v>
      </c>
      <c r="K18">
        <v>1</v>
      </c>
      <c r="M18" t="str">
        <f t="shared" ref="M18:M30" si="6">CONCATENATE(P18,".",G18)</f>
        <v>ns=4;s=|var|PLC210 OPC-UA.Application.PersistentVars.stTimeProcIgn.fCheckBurn</v>
      </c>
      <c r="N18" t="s">
        <v>26</v>
      </c>
      <c r="O18" t="s">
        <v>27</v>
      </c>
      <c r="P18" t="str">
        <f t="shared" ref="P18:P32" si="7">CONCATENATE(W$2,"PersistentVars.",B18)</f>
        <v>ns=4;s=|var|PLC210 OPC-UA.Application.PersistentVars.stTimeProcIgn</v>
      </c>
      <c r="Q18" t="str">
        <f>V17</f>
        <v>d1153</v>
      </c>
      <c r="R18" t="str">
        <f t="shared" ref="R18:R30" si="8">G18</f>
        <v>fCheckBurn</v>
      </c>
    </row>
    <row r="19" spans="1:22" x14ac:dyDescent="0.25">
      <c r="B19" t="str">
        <f t="shared" ref="B19:B30" si="9">B18</f>
        <v>stTimeProcIgn</v>
      </c>
      <c r="G19" s="1" t="s">
        <v>337</v>
      </c>
      <c r="H19" t="str">
        <f t="shared" si="0"/>
        <v>fPumpGas</v>
      </c>
      <c r="I19">
        <v>1</v>
      </c>
      <c r="K19">
        <v>1</v>
      </c>
      <c r="M19" t="str">
        <f t="shared" si="6"/>
        <v>ns=4;s=|var|PLC210 OPC-UA.Application.PersistentVars.stTimeProcIgn.fPumpGas</v>
      </c>
      <c r="N19" t="s">
        <v>26</v>
      </c>
      <c r="O19" t="s">
        <v>27</v>
      </c>
      <c r="P19" t="str">
        <f t="shared" si="7"/>
        <v>ns=4;s=|var|PLC210 OPC-UA.Application.PersistentVars.stTimeProcIgn</v>
      </c>
      <c r="Q19" t="str">
        <f>Q18</f>
        <v>d1153</v>
      </c>
      <c r="R19" t="str">
        <f t="shared" si="8"/>
        <v>fPumpGas</v>
      </c>
    </row>
    <row r="20" spans="1:22" x14ac:dyDescent="0.25">
      <c r="B20" t="str">
        <f t="shared" si="9"/>
        <v>stTimeProcIgn</v>
      </c>
      <c r="G20" s="1" t="s">
        <v>338</v>
      </c>
      <c r="H20" t="str">
        <f t="shared" si="0"/>
        <v>fSpark</v>
      </c>
      <c r="I20">
        <v>1</v>
      </c>
      <c r="K20">
        <v>1</v>
      </c>
      <c r="M20" t="str">
        <f t="shared" si="6"/>
        <v>ns=4;s=|var|PLC210 OPC-UA.Application.PersistentVars.stTimeProcIgn.fSpark</v>
      </c>
      <c r="N20" t="s">
        <v>26</v>
      </c>
      <c r="O20" t="s">
        <v>27</v>
      </c>
      <c r="P20" t="str">
        <f t="shared" si="7"/>
        <v>ns=4;s=|var|PLC210 OPC-UA.Application.PersistentVars.stTimeProcIgn</v>
      </c>
      <c r="Q20" t="str">
        <f t="shared" ref="Q20:Q32" si="10">Q19</f>
        <v>d1153</v>
      </c>
      <c r="R20" t="str">
        <f t="shared" si="8"/>
        <v>fSpark</v>
      </c>
    </row>
    <row r="21" spans="1:22" x14ac:dyDescent="0.25">
      <c r="B21" t="str">
        <f t="shared" si="9"/>
        <v>stTimeProcIgn</v>
      </c>
      <c r="G21" s="1" t="s">
        <v>339</v>
      </c>
      <c r="H21" t="str">
        <f t="shared" si="0"/>
        <v>fIgnition</v>
      </c>
      <c r="I21">
        <v>1</v>
      </c>
      <c r="K21">
        <v>1</v>
      </c>
      <c r="M21" t="str">
        <f t="shared" si="6"/>
        <v>ns=4;s=|var|PLC210 OPC-UA.Application.PersistentVars.stTimeProcIgn.fIgnition</v>
      </c>
      <c r="N21" t="s">
        <v>26</v>
      </c>
      <c r="O21" t="s">
        <v>27</v>
      </c>
      <c r="P21" t="str">
        <f t="shared" si="7"/>
        <v>ns=4;s=|var|PLC210 OPC-UA.Application.PersistentVars.stTimeProcIgn</v>
      </c>
      <c r="Q21" t="str">
        <f t="shared" si="10"/>
        <v>d1153</v>
      </c>
      <c r="R21" t="str">
        <f t="shared" si="8"/>
        <v>fIgnition</v>
      </c>
    </row>
    <row r="22" spans="1:22" x14ac:dyDescent="0.25">
      <c r="B22" t="str">
        <f t="shared" si="9"/>
        <v>stTimeProcIgn</v>
      </c>
      <c r="G22" s="1" t="s">
        <v>340</v>
      </c>
      <c r="H22" t="str">
        <f t="shared" si="0"/>
        <v>fPrepDampers</v>
      </c>
      <c r="I22">
        <v>1</v>
      </c>
      <c r="K22">
        <v>1</v>
      </c>
      <c r="M22" t="str">
        <f t="shared" si="6"/>
        <v>ns=4;s=|var|PLC210 OPC-UA.Application.PersistentVars.stTimeProcIgn.fPrepDampers</v>
      </c>
      <c r="N22" t="s">
        <v>26</v>
      </c>
      <c r="O22" t="s">
        <v>27</v>
      </c>
      <c r="P22" t="str">
        <f t="shared" si="7"/>
        <v>ns=4;s=|var|PLC210 OPC-UA.Application.PersistentVars.stTimeProcIgn</v>
      </c>
      <c r="Q22" t="str">
        <f t="shared" si="10"/>
        <v>d1153</v>
      </c>
      <c r="R22" t="str">
        <f t="shared" si="8"/>
        <v>fPrepDampers</v>
      </c>
    </row>
    <row r="23" spans="1:22" x14ac:dyDescent="0.25">
      <c r="B23" t="str">
        <f t="shared" si="9"/>
        <v>stTimeProcIgn</v>
      </c>
      <c r="G23" s="1" t="s">
        <v>341</v>
      </c>
      <c r="H23" t="str">
        <f t="shared" si="0"/>
        <v>fStabFireBurn</v>
      </c>
      <c r="I23">
        <v>1</v>
      </c>
      <c r="K23">
        <v>1</v>
      </c>
      <c r="M23" t="str">
        <f t="shared" si="6"/>
        <v>ns=4;s=|var|PLC210 OPC-UA.Application.PersistentVars.stTimeProcIgn.fStabFireBurn</v>
      </c>
      <c r="N23" t="s">
        <v>26</v>
      </c>
      <c r="O23" t="s">
        <v>27</v>
      </c>
      <c r="P23" t="str">
        <f t="shared" si="7"/>
        <v>ns=4;s=|var|PLC210 OPC-UA.Application.PersistentVars.stTimeProcIgn</v>
      </c>
      <c r="Q23" t="str">
        <f t="shared" si="10"/>
        <v>d1153</v>
      </c>
      <c r="R23" t="str">
        <f t="shared" si="8"/>
        <v>fStabFireBurn</v>
      </c>
    </row>
    <row r="24" spans="1:22" x14ac:dyDescent="0.25">
      <c r="B24" t="str">
        <f t="shared" si="9"/>
        <v>stTimeProcIgn</v>
      </c>
      <c r="G24" s="1" t="s">
        <v>342</v>
      </c>
      <c r="H24" t="str">
        <f t="shared" si="0"/>
        <v>fSlowStop</v>
      </c>
      <c r="I24">
        <v>1</v>
      </c>
      <c r="K24">
        <v>1</v>
      </c>
      <c r="M24" t="str">
        <f t="shared" si="6"/>
        <v>ns=4;s=|var|PLC210 OPC-UA.Application.PersistentVars.stTimeProcIgn.fSlowStop</v>
      </c>
      <c r="N24" t="s">
        <v>26</v>
      </c>
      <c r="O24" t="s">
        <v>27</v>
      </c>
      <c r="P24" t="str">
        <f t="shared" si="7"/>
        <v>ns=4;s=|var|PLC210 OPC-UA.Application.PersistentVars.stTimeProcIgn</v>
      </c>
      <c r="Q24" t="str">
        <f t="shared" si="10"/>
        <v>d1153</v>
      </c>
      <c r="R24" t="str">
        <f t="shared" si="8"/>
        <v>fSlowStop</v>
      </c>
    </row>
    <row r="25" spans="1:22" x14ac:dyDescent="0.25">
      <c r="B25" t="str">
        <f t="shared" si="9"/>
        <v>stTimeProcIgn</v>
      </c>
      <c r="G25" s="1" t="s">
        <v>343</v>
      </c>
      <c r="H25" t="str">
        <f t="shared" si="0"/>
        <v>fPWMLowGas</v>
      </c>
      <c r="I25">
        <v>1</v>
      </c>
      <c r="K25">
        <v>1</v>
      </c>
      <c r="M25" t="str">
        <f t="shared" si="6"/>
        <v>ns=4;s=|var|PLC210 OPC-UA.Application.PersistentVars.stTimeProcIgn.fPWMLowGas</v>
      </c>
      <c r="N25" t="s">
        <v>26</v>
      </c>
      <c r="O25" t="s">
        <v>27</v>
      </c>
      <c r="P25" t="str">
        <f t="shared" si="7"/>
        <v>ns=4;s=|var|PLC210 OPC-UA.Application.PersistentVars.stTimeProcIgn</v>
      </c>
      <c r="Q25" t="str">
        <f t="shared" si="10"/>
        <v>d1153</v>
      </c>
      <c r="R25" t="str">
        <f t="shared" si="8"/>
        <v>fPWMLowGas</v>
      </c>
    </row>
    <row r="26" spans="1:22" x14ac:dyDescent="0.25">
      <c r="B26" t="str">
        <f t="shared" si="9"/>
        <v>stTimeProcIgn</v>
      </c>
      <c r="G26" s="1" t="s">
        <v>344</v>
      </c>
      <c r="H26" t="str">
        <f t="shared" si="0"/>
        <v>fPWMHighGas</v>
      </c>
      <c r="I26">
        <v>1</v>
      </c>
      <c r="K26">
        <v>1</v>
      </c>
      <c r="M26" t="str">
        <f t="shared" si="6"/>
        <v>ns=4;s=|var|PLC210 OPC-UA.Application.PersistentVars.stTimeProcIgn.fPWMHighGas</v>
      </c>
      <c r="N26" t="s">
        <v>26</v>
      </c>
      <c r="O26" t="s">
        <v>27</v>
      </c>
      <c r="P26" t="str">
        <f t="shared" si="7"/>
        <v>ns=4;s=|var|PLC210 OPC-UA.Application.PersistentVars.stTimeProcIgn</v>
      </c>
      <c r="Q26" t="str">
        <f t="shared" si="10"/>
        <v>d1153</v>
      </c>
      <c r="R26" t="str">
        <f t="shared" si="8"/>
        <v>fPWMHighGas</v>
      </c>
    </row>
    <row r="27" spans="1:22" x14ac:dyDescent="0.25">
      <c r="B27" t="str">
        <f t="shared" si="9"/>
        <v>stTimeProcIgn</v>
      </c>
      <c r="G27" s="1" t="s">
        <v>345</v>
      </c>
      <c r="H27" t="str">
        <f t="shared" si="0"/>
        <v>fPWMHighAir</v>
      </c>
      <c r="I27">
        <v>1</v>
      </c>
      <c r="K27">
        <v>1</v>
      </c>
      <c r="M27" t="str">
        <f t="shared" si="6"/>
        <v>ns=4;s=|var|PLC210 OPC-UA.Application.PersistentVars.stTimeProcIgn.fPWMHighAir</v>
      </c>
      <c r="N27" t="s">
        <v>26</v>
      </c>
      <c r="O27" t="s">
        <v>27</v>
      </c>
      <c r="P27" t="str">
        <f t="shared" si="7"/>
        <v>ns=4;s=|var|PLC210 OPC-UA.Application.PersistentVars.stTimeProcIgn</v>
      </c>
      <c r="Q27" t="str">
        <f t="shared" si="10"/>
        <v>d1153</v>
      </c>
      <c r="R27" t="str">
        <f t="shared" si="8"/>
        <v>fPWMHighAir</v>
      </c>
    </row>
    <row r="28" spans="1:22" x14ac:dyDescent="0.25">
      <c r="B28" t="str">
        <f t="shared" si="9"/>
        <v>stTimeProcIgn</v>
      </c>
      <c r="G28" s="1" t="s">
        <v>346</v>
      </c>
      <c r="H28" t="str">
        <f t="shared" si="0"/>
        <v>fFireBurnFirstDelay</v>
      </c>
      <c r="I28">
        <v>1</v>
      </c>
      <c r="K28">
        <v>1</v>
      </c>
      <c r="M28" t="str">
        <f t="shared" si="6"/>
        <v>ns=4;s=|var|PLC210 OPC-UA.Application.PersistentVars.stTimeProcIgn.fFireBurnFirstDelay</v>
      </c>
      <c r="N28" t="s">
        <v>26</v>
      </c>
      <c r="O28" t="s">
        <v>27</v>
      </c>
      <c r="P28" t="str">
        <f t="shared" si="7"/>
        <v>ns=4;s=|var|PLC210 OPC-UA.Application.PersistentVars.stTimeProcIgn</v>
      </c>
      <c r="Q28" t="str">
        <f t="shared" si="10"/>
        <v>d1153</v>
      </c>
      <c r="R28" t="str">
        <f t="shared" si="8"/>
        <v>fFireBurnFirstDelay</v>
      </c>
    </row>
    <row r="29" spans="1:22" x14ac:dyDescent="0.25">
      <c r="B29" t="str">
        <f t="shared" si="9"/>
        <v>stTimeProcIgn</v>
      </c>
      <c r="G29" s="1" t="s">
        <v>347</v>
      </c>
      <c r="H29" t="str">
        <f t="shared" si="0"/>
        <v>fStabFireIgn</v>
      </c>
      <c r="I29">
        <v>1</v>
      </c>
      <c r="K29">
        <v>1</v>
      </c>
      <c r="M29" t="str">
        <f t="shared" si="6"/>
        <v>ns=4;s=|var|PLC210 OPC-UA.Application.PersistentVars.stTimeProcIgn.fStabFireIgn</v>
      </c>
      <c r="N29" t="s">
        <v>26</v>
      </c>
      <c r="O29" t="s">
        <v>27</v>
      </c>
      <c r="P29" t="str">
        <f t="shared" si="7"/>
        <v>ns=4;s=|var|PLC210 OPC-UA.Application.PersistentVars.stTimeProcIgn</v>
      </c>
      <c r="Q29" t="str">
        <f t="shared" si="10"/>
        <v>d1153</v>
      </c>
      <c r="R29" t="str">
        <f t="shared" si="8"/>
        <v>fStabFireIgn</v>
      </c>
    </row>
    <row r="30" spans="1:22" x14ac:dyDescent="0.25">
      <c r="B30" t="str">
        <f t="shared" si="9"/>
        <v>stTimeProcIgn</v>
      </c>
      <c r="G30" s="1" t="s">
        <v>348</v>
      </c>
      <c r="H30" t="str">
        <f t="shared" si="0"/>
        <v>fPWMLowAir</v>
      </c>
      <c r="I30">
        <v>1</v>
      </c>
      <c r="K30">
        <v>1</v>
      </c>
      <c r="M30" t="str">
        <f t="shared" si="6"/>
        <v>ns=4;s=|var|PLC210 OPC-UA.Application.PersistentVars.stTimeProcIgn.fPWMLowAir</v>
      </c>
      <c r="N30" t="s">
        <v>26</v>
      </c>
      <c r="O30" t="s">
        <v>27</v>
      </c>
      <c r="P30" t="str">
        <f t="shared" si="7"/>
        <v>ns=4;s=|var|PLC210 OPC-UA.Application.PersistentVars.stTimeProcIgn</v>
      </c>
      <c r="Q30" t="str">
        <f t="shared" si="10"/>
        <v>d1153</v>
      </c>
      <c r="R30" t="str">
        <f t="shared" si="8"/>
        <v>fPWMLowAir</v>
      </c>
    </row>
    <row r="31" spans="1:22" x14ac:dyDescent="0.25">
      <c r="B31" t="str">
        <f t="shared" ref="B31" si="11">B30</f>
        <v>stTimeProcIgn</v>
      </c>
      <c r="G31" s="1" t="s">
        <v>349</v>
      </c>
      <c r="H31" t="str">
        <f t="shared" si="0"/>
        <v>fBurnPGasMin</v>
      </c>
      <c r="I31">
        <v>1</v>
      </c>
      <c r="K31">
        <v>1</v>
      </c>
      <c r="M31" t="str">
        <f t="shared" ref="M31" si="12">CONCATENATE(P31,".",G31)</f>
        <v>ns=4;s=|var|PLC210 OPC-UA.Application.PersistentVars.stTimeProcIgn.fBurnPGasMin</v>
      </c>
      <c r="N31" t="s">
        <v>26</v>
      </c>
      <c r="O31" t="s">
        <v>27</v>
      </c>
      <c r="P31" t="str">
        <f t="shared" si="7"/>
        <v>ns=4;s=|var|PLC210 OPC-UA.Application.PersistentVars.stTimeProcIgn</v>
      </c>
      <c r="Q31" t="str">
        <f t="shared" si="10"/>
        <v>d1153</v>
      </c>
      <c r="R31" t="str">
        <f t="shared" ref="R31" si="13">G31</f>
        <v>fBurnPGasMin</v>
      </c>
    </row>
    <row r="32" spans="1:22" x14ac:dyDescent="0.25">
      <c r="B32" t="str">
        <f t="shared" ref="B32" si="14">B31</f>
        <v>stTimeProcIgn</v>
      </c>
      <c r="G32" s="1" t="s">
        <v>350</v>
      </c>
      <c r="H32" t="str">
        <f t="shared" si="0"/>
        <v>iMaxFailIgnCount</v>
      </c>
      <c r="I32">
        <v>1</v>
      </c>
      <c r="K32">
        <v>1</v>
      </c>
      <c r="M32" t="str">
        <f t="shared" ref="M32" si="15">CONCATENATE(P32,".",G32)</f>
        <v>ns=4;s=|var|PLC210 OPC-UA.Application.PersistentVars.stTimeProcIgn.iMaxFailIgnCount</v>
      </c>
      <c r="N32" t="s">
        <v>156</v>
      </c>
      <c r="O32" t="s">
        <v>27</v>
      </c>
      <c r="P32" t="str">
        <f t="shared" si="7"/>
        <v>ns=4;s=|var|PLC210 OPC-UA.Application.PersistentVars.stTimeProcIgn</v>
      </c>
      <c r="Q32" t="str">
        <f t="shared" si="10"/>
        <v>d1153</v>
      </c>
      <c r="R32" t="str">
        <f t="shared" ref="R32" si="16">G32</f>
        <v>iMaxFailIgnCount</v>
      </c>
    </row>
    <row r="33" spans="1:22" x14ac:dyDescent="0.25">
      <c r="A33" t="s">
        <v>352</v>
      </c>
      <c r="B33" t="s">
        <v>21</v>
      </c>
      <c r="V33" t="s">
        <v>368</v>
      </c>
    </row>
    <row r="34" spans="1:22" x14ac:dyDescent="0.25">
      <c r="B34" t="str">
        <f>A33</f>
        <v>stTimeProcPress</v>
      </c>
      <c r="G34" s="1" t="s">
        <v>354</v>
      </c>
      <c r="H34" t="str">
        <f t="shared" si="0"/>
        <v>fStabilP</v>
      </c>
      <c r="I34">
        <v>1</v>
      </c>
      <c r="K34">
        <v>1</v>
      </c>
      <c r="M34" t="str">
        <f t="shared" ref="M34:M42" si="17">CONCATENATE(P34,".",G34)</f>
        <v>ns=4;s=|var|PLC210 OPC-UA.Application.PersistentVars.stTimeProcPress.fStabilP</v>
      </c>
      <c r="N34" t="s">
        <v>26</v>
      </c>
      <c r="O34" t="s">
        <v>27</v>
      </c>
      <c r="P34" t="str">
        <f t="shared" ref="P34:P42" si="18">CONCATENATE(W$2,"PersistentVars.",B34)</f>
        <v>ns=4;s=|var|PLC210 OPC-UA.Application.PersistentVars.stTimeProcPress</v>
      </c>
      <c r="Q34" t="str">
        <f>V33</f>
        <v>d1154</v>
      </c>
      <c r="R34" t="str">
        <f t="shared" ref="R34:R42" si="19">G34</f>
        <v>fStabilP</v>
      </c>
    </row>
    <row r="35" spans="1:22" x14ac:dyDescent="0.25">
      <c r="B35" t="str">
        <f t="shared" ref="B35:B42" si="20">B34</f>
        <v>stTimeProcPress</v>
      </c>
      <c r="G35" s="1" t="s">
        <v>355</v>
      </c>
      <c r="H35" t="str">
        <f t="shared" si="0"/>
        <v>fFixatP</v>
      </c>
      <c r="I35">
        <v>1</v>
      </c>
      <c r="K35">
        <v>1</v>
      </c>
      <c r="M35" t="str">
        <f t="shared" si="17"/>
        <v>ns=4;s=|var|PLC210 OPC-UA.Application.PersistentVars.stTimeProcPress.fFixatP</v>
      </c>
      <c r="N35" t="s">
        <v>26</v>
      </c>
      <c r="O35" t="s">
        <v>27</v>
      </c>
      <c r="P35" t="str">
        <f t="shared" si="18"/>
        <v>ns=4;s=|var|PLC210 OPC-UA.Application.PersistentVars.stTimeProcPress</v>
      </c>
      <c r="Q35" t="str">
        <f>Q34</f>
        <v>d1154</v>
      </c>
      <c r="R35" t="str">
        <f t="shared" si="19"/>
        <v>fFixatP</v>
      </c>
    </row>
    <row r="36" spans="1:22" x14ac:dyDescent="0.25">
      <c r="B36" t="str">
        <f t="shared" si="20"/>
        <v>stTimeProcPress</v>
      </c>
      <c r="G36" s="1" t="s">
        <v>356</v>
      </c>
      <c r="H36" t="str">
        <f t="shared" si="0"/>
        <v>fTest1</v>
      </c>
      <c r="I36">
        <v>1</v>
      </c>
      <c r="K36">
        <v>1</v>
      </c>
      <c r="M36" t="str">
        <f t="shared" si="17"/>
        <v>ns=4;s=|var|PLC210 OPC-UA.Application.PersistentVars.stTimeProcPress.fTest1</v>
      </c>
      <c r="N36" t="s">
        <v>26</v>
      </c>
      <c r="O36" t="s">
        <v>27</v>
      </c>
      <c r="P36" t="str">
        <f t="shared" si="18"/>
        <v>ns=4;s=|var|PLC210 OPC-UA.Application.PersistentVars.stTimeProcPress</v>
      </c>
      <c r="Q36" t="str">
        <f t="shared" ref="Q36:Q42" si="21">Q35</f>
        <v>d1154</v>
      </c>
      <c r="R36" t="str">
        <f t="shared" si="19"/>
        <v>fTest1</v>
      </c>
    </row>
    <row r="37" spans="1:22" x14ac:dyDescent="0.25">
      <c r="B37" t="str">
        <f t="shared" si="20"/>
        <v>stTimeProcPress</v>
      </c>
      <c r="G37" s="1" t="s">
        <v>357</v>
      </c>
      <c r="H37" t="str">
        <f t="shared" si="0"/>
        <v>fPress</v>
      </c>
      <c r="I37">
        <v>1</v>
      </c>
      <c r="K37">
        <v>1</v>
      </c>
      <c r="M37" t="str">
        <f t="shared" si="17"/>
        <v>ns=4;s=|var|PLC210 OPC-UA.Application.PersistentVars.stTimeProcPress.fPress</v>
      </c>
      <c r="N37" t="s">
        <v>26</v>
      </c>
      <c r="O37" t="s">
        <v>27</v>
      </c>
      <c r="P37" t="str">
        <f t="shared" si="18"/>
        <v>ns=4;s=|var|PLC210 OPC-UA.Application.PersistentVars.stTimeProcPress</v>
      </c>
      <c r="Q37" t="str">
        <f t="shared" si="21"/>
        <v>d1154</v>
      </c>
      <c r="R37" t="str">
        <f t="shared" si="19"/>
        <v>fPress</v>
      </c>
    </row>
    <row r="38" spans="1:22" x14ac:dyDescent="0.25">
      <c r="B38" t="str">
        <f t="shared" si="20"/>
        <v>stTimeProcPress</v>
      </c>
      <c r="G38" s="1" t="s">
        <v>358</v>
      </c>
      <c r="H38" t="str">
        <f t="shared" si="0"/>
        <v>fTest2</v>
      </c>
      <c r="I38">
        <v>1</v>
      </c>
      <c r="K38">
        <v>1</v>
      </c>
      <c r="M38" t="str">
        <f t="shared" si="17"/>
        <v>ns=4;s=|var|PLC210 OPC-UA.Application.PersistentVars.stTimeProcPress.fTest2</v>
      </c>
      <c r="N38" t="s">
        <v>26</v>
      </c>
      <c r="O38" t="s">
        <v>27</v>
      </c>
      <c r="P38" t="str">
        <f t="shared" si="18"/>
        <v>ns=4;s=|var|PLC210 OPC-UA.Application.PersistentVars.stTimeProcPress</v>
      </c>
      <c r="Q38" t="str">
        <f t="shared" si="21"/>
        <v>d1154</v>
      </c>
      <c r="R38" t="str">
        <f t="shared" si="19"/>
        <v>fTest2</v>
      </c>
    </row>
    <row r="39" spans="1:22" x14ac:dyDescent="0.25">
      <c r="B39" t="str">
        <f t="shared" si="20"/>
        <v>stTimeProcPress</v>
      </c>
      <c r="G39" s="1" t="s">
        <v>359</v>
      </c>
      <c r="H39" t="str">
        <f t="shared" si="0"/>
        <v>fOpenSafety</v>
      </c>
      <c r="I39">
        <v>1</v>
      </c>
      <c r="K39">
        <v>1</v>
      </c>
      <c r="M39" t="str">
        <f t="shared" si="17"/>
        <v>ns=4;s=|var|PLC210 OPC-UA.Application.PersistentVars.stTimeProcPress.fOpenSafety</v>
      </c>
      <c r="N39" t="s">
        <v>26</v>
      </c>
      <c r="O39" t="s">
        <v>27</v>
      </c>
      <c r="P39" t="str">
        <f t="shared" si="18"/>
        <v>ns=4;s=|var|PLC210 OPC-UA.Application.PersistentVars.stTimeProcPress</v>
      </c>
      <c r="Q39" t="str">
        <f t="shared" si="21"/>
        <v>d1154</v>
      </c>
      <c r="R39" t="str">
        <f t="shared" si="19"/>
        <v>fOpenSafety</v>
      </c>
    </row>
    <row r="40" spans="1:22" x14ac:dyDescent="0.25">
      <c r="B40" t="str">
        <f t="shared" si="20"/>
        <v>stTimeProcPress</v>
      </c>
      <c r="G40" s="1" t="s">
        <v>360</v>
      </c>
      <c r="H40" t="str">
        <f t="shared" si="0"/>
        <v>fTest3</v>
      </c>
      <c r="I40">
        <v>1</v>
      </c>
      <c r="K40">
        <v>1</v>
      </c>
      <c r="M40" t="str">
        <f t="shared" si="17"/>
        <v>ns=4;s=|var|PLC210 OPC-UA.Application.PersistentVars.stTimeProcPress.fTest3</v>
      </c>
      <c r="N40" t="s">
        <v>26</v>
      </c>
      <c r="O40" t="s">
        <v>27</v>
      </c>
      <c r="P40" t="str">
        <f t="shared" si="18"/>
        <v>ns=4;s=|var|PLC210 OPC-UA.Application.PersistentVars.stTimeProcPress</v>
      </c>
      <c r="Q40" t="str">
        <f t="shared" si="21"/>
        <v>d1154</v>
      </c>
      <c r="R40" t="str">
        <f t="shared" si="19"/>
        <v>fTest3</v>
      </c>
    </row>
    <row r="41" spans="1:22" x14ac:dyDescent="0.25">
      <c r="B41" t="str">
        <f t="shared" si="20"/>
        <v>stTimeProcPress</v>
      </c>
      <c r="G41" s="1" t="s">
        <v>361</v>
      </c>
      <c r="H41" t="str">
        <f t="shared" si="0"/>
        <v>fPressPMin</v>
      </c>
      <c r="I41">
        <v>1</v>
      </c>
      <c r="K41">
        <v>1</v>
      </c>
      <c r="M41" t="str">
        <f t="shared" si="17"/>
        <v>ns=4;s=|var|PLC210 OPC-UA.Application.PersistentVars.stTimeProcPress.fPressPMin</v>
      </c>
      <c r="N41" t="s">
        <v>26</v>
      </c>
      <c r="O41" t="s">
        <v>27</v>
      </c>
      <c r="P41" t="str">
        <f t="shared" si="18"/>
        <v>ns=4;s=|var|PLC210 OPC-UA.Application.PersistentVars.stTimeProcPress</v>
      </c>
      <c r="Q41" t="str">
        <f t="shared" si="21"/>
        <v>d1154</v>
      </c>
      <c r="R41" t="str">
        <f t="shared" si="19"/>
        <v>fPressPMin</v>
      </c>
    </row>
    <row r="42" spans="1:22" x14ac:dyDescent="0.25">
      <c r="B42" t="str">
        <f t="shared" si="20"/>
        <v>stTimeProcPress</v>
      </c>
      <c r="G42" s="1" t="s">
        <v>362</v>
      </c>
      <c r="H42" t="str">
        <f t="shared" si="0"/>
        <v>fPressPDiffMax</v>
      </c>
      <c r="I42">
        <v>1</v>
      </c>
      <c r="K42">
        <v>1</v>
      </c>
      <c r="M42" t="str">
        <f t="shared" si="17"/>
        <v>ns=4;s=|var|PLC210 OPC-UA.Application.PersistentVars.stTimeProcPress.fPressPDiffMax</v>
      </c>
      <c r="N42" t="s">
        <v>26</v>
      </c>
      <c r="O42" t="s">
        <v>27</v>
      </c>
      <c r="P42" t="str">
        <f t="shared" si="18"/>
        <v>ns=4;s=|var|PLC210 OPC-UA.Application.PersistentVars.stTimeProcPress</v>
      </c>
      <c r="Q42" t="str">
        <f t="shared" si="21"/>
        <v>d1154</v>
      </c>
      <c r="R42" t="str">
        <f t="shared" si="19"/>
        <v>fPressPDiffMax</v>
      </c>
    </row>
    <row r="43" spans="1:22" x14ac:dyDescent="0.25">
      <c r="A43" t="s">
        <v>367</v>
      </c>
      <c r="B43" t="s">
        <v>21</v>
      </c>
      <c r="V43" t="s">
        <v>369</v>
      </c>
    </row>
    <row r="44" spans="1:22" x14ac:dyDescent="0.25">
      <c r="B44" t="str">
        <f>A43</f>
        <v>stTimeProcPrep</v>
      </c>
      <c r="G44" s="1" t="s">
        <v>363</v>
      </c>
      <c r="H44" t="str">
        <f t="shared" si="0"/>
        <v>fVentilation</v>
      </c>
      <c r="I44">
        <v>1</v>
      </c>
      <c r="K44">
        <v>1</v>
      </c>
      <c r="M44" t="str">
        <f t="shared" ref="M44:M47" si="22">CONCATENATE(P44,".",G44)</f>
        <v>ns=4;s=|var|PLC210 OPC-UA.Application.PersistentVars.stTimeProcPrep.fVentilation</v>
      </c>
      <c r="N44" t="s">
        <v>26</v>
      </c>
      <c r="O44" t="s">
        <v>27</v>
      </c>
      <c r="P44" t="str">
        <f>CONCATENATE(W$2,"PersistentVars.",B44)</f>
        <v>ns=4;s=|var|PLC210 OPC-UA.Application.PersistentVars.stTimeProcPrep</v>
      </c>
      <c r="Q44" t="str">
        <f>V43</f>
        <v>d1155</v>
      </c>
      <c r="R44" t="str">
        <f t="shared" ref="R44:R47" si="23">G44</f>
        <v>fVentilation</v>
      </c>
    </row>
    <row r="45" spans="1:22" x14ac:dyDescent="0.25">
      <c r="B45" t="str">
        <f t="shared" ref="B45:B47" si="24">B44</f>
        <v>stTimeProcPrep</v>
      </c>
      <c r="G45" s="1" t="s">
        <v>364</v>
      </c>
      <c r="H45" t="str">
        <f t="shared" si="0"/>
        <v>fVentAfterAlarm</v>
      </c>
      <c r="I45">
        <v>1</v>
      </c>
      <c r="K45">
        <v>1</v>
      </c>
      <c r="M45" t="str">
        <f t="shared" si="22"/>
        <v>ns=4;s=|var|PLC210 OPC-UA.Application.PersistentVars.stTimeProcPrep.fVentAfterAlarm</v>
      </c>
      <c r="N45" t="s">
        <v>26</v>
      </c>
      <c r="O45" t="s">
        <v>27</v>
      </c>
      <c r="P45" t="str">
        <f>CONCATENATE(W$2,"PersistentVars.",B45)</f>
        <v>ns=4;s=|var|PLC210 OPC-UA.Application.PersistentVars.stTimeProcPrep</v>
      </c>
      <c r="Q45" t="str">
        <f>Q44</f>
        <v>d1155</v>
      </c>
      <c r="R45" t="str">
        <f t="shared" si="23"/>
        <v>fVentAfterAlarm</v>
      </c>
    </row>
    <row r="46" spans="1:22" x14ac:dyDescent="0.25">
      <c r="B46" t="str">
        <f t="shared" si="24"/>
        <v>stTimeProcPrep</v>
      </c>
      <c r="G46" s="1" t="s">
        <v>365</v>
      </c>
      <c r="H46" t="str">
        <f t="shared" si="0"/>
        <v>fBlow</v>
      </c>
      <c r="I46">
        <v>1</v>
      </c>
      <c r="K46">
        <v>1</v>
      </c>
      <c r="M46" t="str">
        <f t="shared" si="22"/>
        <v>ns=4;s=|var|PLC210 OPC-UA.Application.PersistentVars.stTimeProcPrep.fBlow</v>
      </c>
      <c r="N46" t="s">
        <v>26</v>
      </c>
      <c r="O46" t="s">
        <v>27</v>
      </c>
      <c r="P46" t="str">
        <f>CONCATENATE(W$2,"PersistentVars.",B46)</f>
        <v>ns=4;s=|var|PLC210 OPC-UA.Application.PersistentVars.stTimeProcPrep</v>
      </c>
      <c r="Q46" t="str">
        <f t="shared" ref="Q46:Q47" si="25">Q45</f>
        <v>d1155</v>
      </c>
      <c r="R46" t="str">
        <f t="shared" si="23"/>
        <v>fBlow</v>
      </c>
    </row>
    <row r="47" spans="1:22" x14ac:dyDescent="0.25">
      <c r="B47" t="str">
        <f t="shared" si="24"/>
        <v>stTimeProcPrep</v>
      </c>
      <c r="G47" s="1" t="s">
        <v>366</v>
      </c>
      <c r="H47" t="str">
        <f t="shared" si="0"/>
        <v>fBoilerCheck</v>
      </c>
      <c r="I47">
        <v>1</v>
      </c>
      <c r="K47">
        <v>1</v>
      </c>
      <c r="M47" t="str">
        <f t="shared" si="22"/>
        <v>ns=4;s=|var|PLC210 OPC-UA.Application.PersistentVars.stTimeProcPrep.fBoilerCheck</v>
      </c>
      <c r="N47" t="s">
        <v>26</v>
      </c>
      <c r="O47" t="s">
        <v>27</v>
      </c>
      <c r="P47" t="str">
        <f>CONCATENATE(W$2,"PersistentVars.",B47)</f>
        <v>ns=4;s=|var|PLC210 OPC-UA.Application.PersistentVars.stTimeProcPrep</v>
      </c>
      <c r="Q47" t="str">
        <f t="shared" si="25"/>
        <v>d1155</v>
      </c>
      <c r="R47" t="str">
        <f t="shared" si="23"/>
        <v>fBoilerCheck</v>
      </c>
    </row>
    <row r="48" spans="1:22" x14ac:dyDescent="0.25">
      <c r="A48" t="s">
        <v>22</v>
      </c>
      <c r="B48" t="s">
        <v>21</v>
      </c>
    </row>
    <row r="49" spans="1:22" x14ac:dyDescent="0.25">
      <c r="A49" t="s">
        <v>23</v>
      </c>
      <c r="B49" t="s">
        <v>22</v>
      </c>
      <c r="V49" t="s">
        <v>35</v>
      </c>
    </row>
    <row r="50" spans="1:22" x14ac:dyDescent="0.25">
      <c r="B50" t="str">
        <f>A49</f>
        <v>Damper1</v>
      </c>
      <c r="G50" t="s">
        <v>33</v>
      </c>
      <c r="H50" t="str">
        <f>G50</f>
        <v>bH</v>
      </c>
      <c r="I50">
        <v>1</v>
      </c>
      <c r="K50">
        <v>0</v>
      </c>
      <c r="M50" t="str">
        <f>CONCATENATE(P50,".",G50)</f>
        <v>ns=4;s=|var|PLC210 OPC-UA.Application.GVL.DataProg.Air.Damper1.bH</v>
      </c>
      <c r="N50" t="s">
        <v>34</v>
      </c>
      <c r="O50" t="s">
        <v>27</v>
      </c>
      <c r="P50" t="str">
        <f>CONCATENATE(W$2,"GVL.DataProg.",B49,".",B50)</f>
        <v>ns=4;s=|var|PLC210 OPC-UA.Application.GVL.DataProg.Air.Damper1</v>
      </c>
      <c r="Q50" t="str">
        <f>V49</f>
        <v>d1039</v>
      </c>
      <c r="R50" t="str">
        <f>G50</f>
        <v>bH</v>
      </c>
    </row>
    <row r="51" spans="1:22" x14ac:dyDescent="0.25">
      <c r="B51" t="str">
        <f>B50</f>
        <v>Damper1</v>
      </c>
      <c r="G51" t="s">
        <v>36</v>
      </c>
      <c r="H51" t="str">
        <f t="shared" ref="H51:H58" si="26">G51</f>
        <v>bL</v>
      </c>
      <c r="I51">
        <v>1</v>
      </c>
      <c r="K51">
        <v>0</v>
      </c>
      <c r="M51" t="str">
        <f t="shared" ref="M51:M58" si="27">CONCATENATE(P51,".",G51)</f>
        <v>ns=4;s=|var|PLC210 OPC-UA.Application.GVL.DataProg.Air.Damper1.bL</v>
      </c>
      <c r="N51" t="s">
        <v>34</v>
      </c>
      <c r="O51" t="s">
        <v>27</v>
      </c>
      <c r="P51" t="str">
        <f>CONCATENATE(W$2,"GVL.DataProg.",B49,".",B51)</f>
        <v>ns=4;s=|var|PLC210 OPC-UA.Application.GVL.DataProg.Air.Damper1</v>
      </c>
      <c r="Q51" t="str">
        <f>Q50</f>
        <v>d1039</v>
      </c>
      <c r="R51" t="str">
        <f t="shared" ref="R51:R58" si="28">G51</f>
        <v>bL</v>
      </c>
    </row>
    <row r="52" spans="1:22" x14ac:dyDescent="0.25">
      <c r="B52" t="str">
        <f t="shared" ref="B52:B59" si="29">B51</f>
        <v>Damper1</v>
      </c>
      <c r="G52" t="s">
        <v>37</v>
      </c>
      <c r="H52" t="str">
        <f t="shared" si="26"/>
        <v>bClose</v>
      </c>
      <c r="I52">
        <v>1</v>
      </c>
      <c r="K52">
        <v>0</v>
      </c>
      <c r="M52" t="str">
        <f t="shared" si="27"/>
        <v>ns=4;s=|var|PLC210 OPC-UA.Application.GVL.DataProg.Air.Damper1.bClose</v>
      </c>
      <c r="N52" t="s">
        <v>34</v>
      </c>
      <c r="O52" t="s">
        <v>27</v>
      </c>
      <c r="P52" t="str">
        <f>CONCATENATE(W$2,"GVL.DataProg.",B49,".",B52)</f>
        <v>ns=4;s=|var|PLC210 OPC-UA.Application.GVL.DataProg.Air.Damper1</v>
      </c>
      <c r="Q52" t="str">
        <f t="shared" ref="Q52:Q59" si="30">Q51</f>
        <v>d1039</v>
      </c>
      <c r="R52" t="str">
        <f t="shared" si="28"/>
        <v>bClose</v>
      </c>
    </row>
    <row r="53" spans="1:22" x14ac:dyDescent="0.25">
      <c r="B53" t="str">
        <f t="shared" si="29"/>
        <v>Damper1</v>
      </c>
      <c r="G53" t="s">
        <v>38</v>
      </c>
      <c r="H53" t="str">
        <f t="shared" si="26"/>
        <v>bOpen</v>
      </c>
      <c r="I53">
        <v>1</v>
      </c>
      <c r="K53">
        <v>0</v>
      </c>
      <c r="M53" t="str">
        <f t="shared" si="27"/>
        <v>ns=4;s=|var|PLC210 OPC-UA.Application.GVL.DataProg.Air.Damper1.bOpen</v>
      </c>
      <c r="N53" t="s">
        <v>34</v>
      </c>
      <c r="O53" t="s">
        <v>27</v>
      </c>
      <c r="P53" t="str">
        <f>CONCATENATE(W$2,"GVL.DataProg.",B49,".",B53)</f>
        <v>ns=4;s=|var|PLC210 OPC-UA.Application.GVL.DataProg.Air.Damper1</v>
      </c>
      <c r="Q53" t="str">
        <f t="shared" si="30"/>
        <v>d1039</v>
      </c>
      <c r="R53" t="str">
        <f t="shared" si="28"/>
        <v>bOpen</v>
      </c>
    </row>
    <row r="54" spans="1:22" x14ac:dyDescent="0.25">
      <c r="B54" t="str">
        <f t="shared" si="29"/>
        <v>Damper1</v>
      </c>
      <c r="G54" t="s">
        <v>39</v>
      </c>
      <c r="H54" t="str">
        <f t="shared" si="26"/>
        <v>bOpenManual</v>
      </c>
      <c r="I54">
        <v>1</v>
      </c>
      <c r="K54">
        <v>1</v>
      </c>
      <c r="M54" t="str">
        <f t="shared" si="27"/>
        <v>ns=4;s=|var|PLC210 OPC-UA.Application.GVL.DataProg.Air.Damper1.bOpenManual</v>
      </c>
      <c r="N54" t="s">
        <v>34</v>
      </c>
      <c r="O54" t="s">
        <v>27</v>
      </c>
      <c r="P54" t="str">
        <f>CONCATENATE(W$2,"GVL.DataProg.",B49,".",B54)</f>
        <v>ns=4;s=|var|PLC210 OPC-UA.Application.GVL.DataProg.Air.Damper1</v>
      </c>
      <c r="Q54" t="str">
        <f t="shared" si="30"/>
        <v>d1039</v>
      </c>
      <c r="R54" t="str">
        <f t="shared" si="28"/>
        <v>bOpenManual</v>
      </c>
    </row>
    <row r="55" spans="1:22" x14ac:dyDescent="0.25">
      <c r="B55" t="str">
        <f t="shared" si="29"/>
        <v>Damper1</v>
      </c>
      <c r="G55" t="s">
        <v>40</v>
      </c>
      <c r="H55" t="str">
        <f t="shared" si="26"/>
        <v>bCloseManual</v>
      </c>
      <c r="I55">
        <v>1</v>
      </c>
      <c r="K55">
        <v>1</v>
      </c>
      <c r="M55" t="str">
        <f t="shared" si="27"/>
        <v>ns=4;s=|var|PLC210 OPC-UA.Application.GVL.DataProg.Air.Damper1.bCloseManual</v>
      </c>
      <c r="N55" t="s">
        <v>34</v>
      </c>
      <c r="O55" t="s">
        <v>27</v>
      </c>
      <c r="P55" t="str">
        <f>CONCATENATE(W$2,"GVL.DataProg.",B49,".",B55)</f>
        <v>ns=4;s=|var|PLC210 OPC-UA.Application.GVL.DataProg.Air.Damper1</v>
      </c>
      <c r="Q55" t="str">
        <f t="shared" si="30"/>
        <v>d1039</v>
      </c>
      <c r="R55" t="str">
        <f t="shared" si="28"/>
        <v>bCloseManual</v>
      </c>
    </row>
    <row r="56" spans="1:22" x14ac:dyDescent="0.25">
      <c r="B56" t="str">
        <f t="shared" si="29"/>
        <v>Damper1</v>
      </c>
      <c r="G56" t="s">
        <v>41</v>
      </c>
      <c r="H56" t="str">
        <f t="shared" si="26"/>
        <v>bAuto</v>
      </c>
      <c r="I56">
        <v>1</v>
      </c>
      <c r="K56">
        <v>1</v>
      </c>
      <c r="M56" t="str">
        <f t="shared" si="27"/>
        <v>ns=4;s=|var|PLC210 OPC-UA.Application.GVL.DataProg.Air.Damper1.bAuto</v>
      </c>
      <c r="N56" t="s">
        <v>34</v>
      </c>
      <c r="O56" t="s">
        <v>27</v>
      </c>
      <c r="P56" t="str">
        <f>CONCATENATE(W$2,"GVL.DataProg.",B49,".",B56)</f>
        <v>ns=4;s=|var|PLC210 OPC-UA.Application.GVL.DataProg.Air.Damper1</v>
      </c>
      <c r="Q56" t="str">
        <f t="shared" si="30"/>
        <v>d1039</v>
      </c>
      <c r="R56" t="str">
        <f>G56</f>
        <v>bAuto</v>
      </c>
    </row>
    <row r="57" spans="1:22" x14ac:dyDescent="0.25">
      <c r="B57" t="str">
        <f t="shared" si="29"/>
        <v>Damper1</v>
      </c>
      <c r="G57" t="s">
        <v>42</v>
      </c>
      <c r="H57" t="str">
        <f t="shared" si="26"/>
        <v>bBlockOpenOut</v>
      </c>
      <c r="I57">
        <v>1</v>
      </c>
      <c r="K57">
        <v>0</v>
      </c>
      <c r="M57" t="str">
        <f t="shared" si="27"/>
        <v>ns=4;s=|var|PLC210 OPC-UA.Application.GVL.DataProg.Air.Damper1.bBlockOpenOut</v>
      </c>
      <c r="N57" t="s">
        <v>34</v>
      </c>
      <c r="O57" t="s">
        <v>27</v>
      </c>
      <c r="P57" t="str">
        <f>CONCATENATE(W$2,"GVL.DataProg.",B49,".",B57)</f>
        <v>ns=4;s=|var|PLC210 OPC-UA.Application.GVL.DataProg.Air.Damper1</v>
      </c>
      <c r="Q57" t="str">
        <f t="shared" si="30"/>
        <v>d1039</v>
      </c>
      <c r="R57" t="str">
        <f t="shared" si="28"/>
        <v>bBlockOpenOut</v>
      </c>
    </row>
    <row r="58" spans="1:22" x14ac:dyDescent="0.25">
      <c r="B58" t="str">
        <f t="shared" si="29"/>
        <v>Damper1</v>
      </c>
      <c r="G58" t="s">
        <v>43</v>
      </c>
      <c r="H58" t="str">
        <f t="shared" si="26"/>
        <v>bBlockCloseOut</v>
      </c>
      <c r="I58">
        <v>1</v>
      </c>
      <c r="K58">
        <v>0</v>
      </c>
      <c r="M58" t="str">
        <f t="shared" si="27"/>
        <v>ns=4;s=|var|PLC210 OPC-UA.Application.GVL.DataProg.Air.Damper1.bBlockCloseOut</v>
      </c>
      <c r="N58" t="s">
        <v>34</v>
      </c>
      <c r="O58" t="s">
        <v>27</v>
      </c>
      <c r="P58" t="str">
        <f>CONCATENATE(W$2,"GVL.DataProg.",B49,".",B58)</f>
        <v>ns=4;s=|var|PLC210 OPC-UA.Application.GVL.DataProg.Air.Damper1</v>
      </c>
      <c r="Q58" t="str">
        <f t="shared" si="30"/>
        <v>d1039</v>
      </c>
      <c r="R58" t="str">
        <f t="shared" si="28"/>
        <v>bBlockCloseOut</v>
      </c>
    </row>
    <row r="59" spans="1:22" x14ac:dyDescent="0.25">
      <c r="B59" t="str">
        <f t="shared" si="29"/>
        <v>Damper1</v>
      </c>
      <c r="G59" t="s">
        <v>383</v>
      </c>
      <c r="H59" t="str">
        <f t="shared" ref="H59" si="31">G59</f>
        <v>State</v>
      </c>
      <c r="I59">
        <v>1</v>
      </c>
      <c r="K59">
        <v>0</v>
      </c>
      <c r="M59" t="str">
        <f t="shared" ref="M59" si="32">CONCATENATE(P59,".",G59)</f>
        <v>ns=4;s=|var|PLC210 OPC-UA.Application.GVL.DataProg.Air.Damper1.State</v>
      </c>
      <c r="N59" t="s">
        <v>154</v>
      </c>
      <c r="O59" t="s">
        <v>27</v>
      </c>
      <c r="P59" t="str">
        <f>P58</f>
        <v>ns=4;s=|var|PLC210 OPC-UA.Application.GVL.DataProg.Air.Damper1</v>
      </c>
      <c r="Q59" t="str">
        <f t="shared" si="30"/>
        <v>d1039</v>
      </c>
      <c r="R59" t="str">
        <f t="shared" ref="R59" si="33">G59</f>
        <v>State</v>
      </c>
    </row>
    <row r="60" spans="1:22" x14ac:dyDescent="0.25">
      <c r="B60" t="str">
        <f t="shared" ref="B60:B65" si="34">B59</f>
        <v>Damper1</v>
      </c>
      <c r="G60" t="s">
        <v>384</v>
      </c>
      <c r="H60" t="str">
        <f t="shared" ref="H60" si="35">G60</f>
        <v>bAutoCorrect</v>
      </c>
      <c r="I60">
        <v>1</v>
      </c>
      <c r="K60">
        <v>1</v>
      </c>
      <c r="M60" t="str">
        <f t="shared" ref="M60" si="36">CONCATENATE(P60,".",G60)</f>
        <v>ns=4;s=|var|PLC210 OPC-UA.Application.GVL.DataProg.Air.Damper1.bAutoCorrect</v>
      </c>
      <c r="N60" t="s">
        <v>34</v>
      </c>
      <c r="O60" t="s">
        <v>27</v>
      </c>
      <c r="P60" t="str">
        <f>P59</f>
        <v>ns=4;s=|var|PLC210 OPC-UA.Application.GVL.DataProg.Air.Damper1</v>
      </c>
      <c r="Q60" t="str">
        <f t="shared" ref="Q60:Q65" si="37">Q59</f>
        <v>d1039</v>
      </c>
      <c r="R60" t="str">
        <f t="shared" ref="R60" si="38">G60</f>
        <v>bAutoCorrect</v>
      </c>
    </row>
    <row r="61" spans="1:22" x14ac:dyDescent="0.25">
      <c r="B61" t="str">
        <f t="shared" si="34"/>
        <v>Damper1</v>
      </c>
      <c r="G61" t="s">
        <v>385</v>
      </c>
      <c r="H61" t="str">
        <f t="shared" ref="H61" si="39">G61</f>
        <v>fMechTime</v>
      </c>
      <c r="I61">
        <v>1</v>
      </c>
      <c r="K61">
        <v>0</v>
      </c>
      <c r="M61" t="str">
        <f t="shared" ref="M61" si="40">CONCATENATE(P61,".",G61)</f>
        <v>ns=4;s=|var|PLC210 OPC-UA.Application.GVL.DataProg.Air.Damper1.fMechTime</v>
      </c>
      <c r="N61" t="s">
        <v>26</v>
      </c>
      <c r="O61" t="s">
        <v>27</v>
      </c>
      <c r="P61" t="str">
        <f>P60</f>
        <v>ns=4;s=|var|PLC210 OPC-UA.Application.GVL.DataProg.Air.Damper1</v>
      </c>
      <c r="Q61" t="str">
        <f t="shared" si="37"/>
        <v>d1039</v>
      </c>
      <c r="R61" t="str">
        <f t="shared" ref="R61" si="41">G61</f>
        <v>fMechTime</v>
      </c>
    </row>
    <row r="62" spans="1:22" x14ac:dyDescent="0.25">
      <c r="B62" t="str">
        <f t="shared" si="34"/>
        <v>Damper1</v>
      </c>
      <c r="G62" t="s">
        <v>402</v>
      </c>
      <c r="H62" t="str">
        <f t="shared" ref="H62" si="42">G62</f>
        <v>byBlock</v>
      </c>
      <c r="I62">
        <v>1</v>
      </c>
      <c r="K62">
        <v>0</v>
      </c>
      <c r="M62" t="str">
        <f t="shared" ref="M62" si="43">CONCATENATE(P62,".",G62)</f>
        <v>ns=4;s=|var|PLC210 OPC-UA.Application.GVL.DataProg.Air.Damper1.stBlocksOpen.byBlock</v>
      </c>
      <c r="N62" t="s">
        <v>403</v>
      </c>
      <c r="O62" t="s">
        <v>27</v>
      </c>
      <c r="P62" t="str">
        <f>CONCATENATE(P61,".stBlocksOpen")</f>
        <v>ns=4;s=|var|PLC210 OPC-UA.Application.GVL.DataProg.Air.Damper1.stBlocksOpen</v>
      </c>
      <c r="Q62" t="str">
        <f t="shared" si="37"/>
        <v>d1039</v>
      </c>
      <c r="R62" t="str">
        <f>CONCATENATE(G62,"Open")</f>
        <v>byBlockOpen</v>
      </c>
    </row>
    <row r="63" spans="1:22" x14ac:dyDescent="0.25">
      <c r="B63" t="str">
        <f t="shared" si="34"/>
        <v>Damper1</v>
      </c>
      <c r="G63" t="s">
        <v>402</v>
      </c>
      <c r="H63" t="str">
        <f t="shared" ref="H63:H81" si="44">G63</f>
        <v>byBlock</v>
      </c>
      <c r="I63">
        <v>1</v>
      </c>
      <c r="K63">
        <v>0</v>
      </c>
      <c r="M63" t="str">
        <f t="shared" ref="M63:M65" si="45">CONCATENATE(P63,".",G63)</f>
        <v>ns=4;s=|var|PLC210 OPC-UA.Application.GVL.DataProg.Air.Damper1.stBlocksClose.byBlock</v>
      </c>
      <c r="N63" t="s">
        <v>403</v>
      </c>
      <c r="O63" t="s">
        <v>27</v>
      </c>
      <c r="P63" t="str">
        <f>CONCATENATE(P61,".stBlocksClose")</f>
        <v>ns=4;s=|var|PLC210 OPC-UA.Application.GVL.DataProg.Air.Damper1.stBlocksClose</v>
      </c>
      <c r="Q63" t="str">
        <f t="shared" si="37"/>
        <v>d1039</v>
      </c>
      <c r="R63" t="str">
        <f>CONCATENATE(G63,"Close")</f>
        <v>byBlockClose</v>
      </c>
    </row>
    <row r="64" spans="1:22" x14ac:dyDescent="0.25">
      <c r="B64" t="str">
        <f t="shared" si="34"/>
        <v>Damper1</v>
      </c>
      <c r="G64" t="s">
        <v>404</v>
      </c>
      <c r="H64" t="str">
        <f t="shared" si="44"/>
        <v>byBlockWork</v>
      </c>
      <c r="I64">
        <v>1</v>
      </c>
      <c r="K64">
        <v>1</v>
      </c>
      <c r="M64" t="str">
        <f t="shared" si="45"/>
        <v>ns=4;s=|var|PLC210 OPC-UA.Application.GVL.DataProg.Air.Damper1.stBlocksOpen.byBlockWork</v>
      </c>
      <c r="N64" t="s">
        <v>403</v>
      </c>
      <c r="O64" t="s">
        <v>27</v>
      </c>
      <c r="P64" t="str">
        <f>P62</f>
        <v>ns=4;s=|var|PLC210 OPC-UA.Application.GVL.DataProg.Air.Damper1.stBlocksOpen</v>
      </c>
      <c r="Q64" t="str">
        <f t="shared" si="37"/>
        <v>d1039</v>
      </c>
      <c r="R64" t="str">
        <f>CONCATENATE(G64,"Open")</f>
        <v>byBlockWorkOpen</v>
      </c>
    </row>
    <row r="65" spans="2:18" x14ac:dyDescent="0.25">
      <c r="B65" t="str">
        <f t="shared" si="34"/>
        <v>Damper1</v>
      </c>
      <c r="G65" t="s">
        <v>404</v>
      </c>
      <c r="H65" t="str">
        <f t="shared" si="44"/>
        <v>byBlockWork</v>
      </c>
      <c r="I65">
        <v>1</v>
      </c>
      <c r="K65">
        <v>1</v>
      </c>
      <c r="M65" t="str">
        <f t="shared" si="45"/>
        <v>ns=4;s=|var|PLC210 OPC-UA.Application.GVL.DataProg.Air.Damper1.stBlocksClose.byBlockWork</v>
      </c>
      <c r="N65" t="s">
        <v>403</v>
      </c>
      <c r="O65" t="s">
        <v>27</v>
      </c>
      <c r="P65" t="str">
        <f>P63</f>
        <v>ns=4;s=|var|PLC210 OPC-UA.Application.GVL.DataProg.Air.Damper1.stBlocksClose</v>
      </c>
      <c r="Q65" t="str">
        <f t="shared" si="37"/>
        <v>d1039</v>
      </c>
      <c r="R65" t="str">
        <f>CONCATENATE(G65,"Close")</f>
        <v>byBlockWorkClose</v>
      </c>
    </row>
    <row r="66" spans="2:18" x14ac:dyDescent="0.25">
      <c r="B66" t="str">
        <f>B61</f>
        <v>Damper1</v>
      </c>
      <c r="G66" t="s">
        <v>405</v>
      </c>
      <c r="H66" t="str">
        <f t="shared" si="44"/>
        <v>arwsBlockNames</v>
      </c>
      <c r="I66">
        <v>1</v>
      </c>
      <c r="K66">
        <v>0</v>
      </c>
      <c r="M66" t="str">
        <f>CONCATENATE(P66,".",G66,"[0]")</f>
        <v>ns=4;s=|var|PLC210 OPC-UA.Application.GVL.DataProg.Air.Damper1.stBlocksOpen.arwsBlockNames[0]</v>
      </c>
      <c r="N66" t="s">
        <v>154</v>
      </c>
      <c r="O66" t="s">
        <v>27</v>
      </c>
      <c r="P66" t="str">
        <f>P62</f>
        <v>ns=4;s=|var|PLC210 OPC-UA.Application.GVL.DataProg.Air.Damper1.stBlocksOpen</v>
      </c>
      <c r="Q66" t="str">
        <f>Q61</f>
        <v>d1039</v>
      </c>
      <c r="R66" t="str">
        <f>CONCATENATE(G66,"Open1")</f>
        <v>arwsBlockNamesOpen1</v>
      </c>
    </row>
    <row r="67" spans="2:18" x14ac:dyDescent="0.25">
      <c r="B67" t="str">
        <f>B66</f>
        <v>Damper1</v>
      </c>
      <c r="G67" t="s">
        <v>405</v>
      </c>
      <c r="H67" t="str">
        <f t="shared" si="44"/>
        <v>arwsBlockNames</v>
      </c>
      <c r="I67">
        <v>1</v>
      </c>
      <c r="K67">
        <v>0</v>
      </c>
      <c r="M67" t="str">
        <f>CONCATENATE(P67,".",G67,"[1]")</f>
        <v>ns=4;s=|var|PLC210 OPC-UA.Application.GVL.DataProg.Air.Damper1.stBlocksOpen.arwsBlockNames[1]</v>
      </c>
      <c r="N67" t="s">
        <v>154</v>
      </c>
      <c r="O67" t="s">
        <v>27</v>
      </c>
      <c r="P67" t="str">
        <f>P66</f>
        <v>ns=4;s=|var|PLC210 OPC-UA.Application.GVL.DataProg.Air.Damper1.stBlocksOpen</v>
      </c>
      <c r="Q67" t="str">
        <f>Q66</f>
        <v>d1039</v>
      </c>
      <c r="R67" t="str">
        <f>CONCATENATE(G67,"Open2")</f>
        <v>arwsBlockNamesOpen2</v>
      </c>
    </row>
    <row r="68" spans="2:18" x14ac:dyDescent="0.25">
      <c r="B68" t="str">
        <f>B67</f>
        <v>Damper1</v>
      </c>
      <c r="G68" t="s">
        <v>405</v>
      </c>
      <c r="H68" t="str">
        <f t="shared" si="44"/>
        <v>arwsBlockNames</v>
      </c>
      <c r="I68">
        <v>1</v>
      </c>
      <c r="K68">
        <v>0</v>
      </c>
      <c r="M68" t="str">
        <f>CONCATENATE(P68,".",G68,"[2]")</f>
        <v>ns=4;s=|var|PLC210 OPC-UA.Application.GVL.DataProg.Air.Damper1.stBlocksOpen.arwsBlockNames[2]</v>
      </c>
      <c r="N68" t="s">
        <v>154</v>
      </c>
      <c r="O68" t="s">
        <v>27</v>
      </c>
      <c r="P68" t="str">
        <f t="shared" ref="P68:P73" si="46">P67</f>
        <v>ns=4;s=|var|PLC210 OPC-UA.Application.GVL.DataProg.Air.Damper1.stBlocksOpen</v>
      </c>
      <c r="Q68" t="str">
        <f>Q67</f>
        <v>d1039</v>
      </c>
      <c r="R68" t="str">
        <f>CONCATENATE(G68,"Open3")</f>
        <v>arwsBlockNamesOpen3</v>
      </c>
    </row>
    <row r="69" spans="2:18" x14ac:dyDescent="0.25">
      <c r="B69" t="str">
        <f>B68</f>
        <v>Damper1</v>
      </c>
      <c r="G69" t="s">
        <v>405</v>
      </c>
      <c r="H69" t="str">
        <f t="shared" si="44"/>
        <v>arwsBlockNames</v>
      </c>
      <c r="I69">
        <v>1</v>
      </c>
      <c r="K69">
        <v>0</v>
      </c>
      <c r="M69" t="str">
        <f>CONCATENATE(P69,".",G69,"[3]")</f>
        <v>ns=4;s=|var|PLC210 OPC-UA.Application.GVL.DataProg.Air.Damper1.stBlocksOpen.arwsBlockNames[3]</v>
      </c>
      <c r="N69" t="s">
        <v>154</v>
      </c>
      <c r="O69" t="s">
        <v>27</v>
      </c>
      <c r="P69" t="str">
        <f t="shared" si="46"/>
        <v>ns=4;s=|var|PLC210 OPC-UA.Application.GVL.DataProg.Air.Damper1.stBlocksOpen</v>
      </c>
      <c r="Q69" t="str">
        <f>Q68</f>
        <v>d1039</v>
      </c>
      <c r="R69" t="str">
        <f>CONCATENATE(G69,"Open4")</f>
        <v>arwsBlockNamesOpen4</v>
      </c>
    </row>
    <row r="70" spans="2:18" x14ac:dyDescent="0.25">
      <c r="B70" t="str">
        <f>B65</f>
        <v>Damper1</v>
      </c>
      <c r="G70" t="s">
        <v>405</v>
      </c>
      <c r="H70" t="str">
        <f t="shared" si="44"/>
        <v>arwsBlockNames</v>
      </c>
      <c r="I70">
        <v>1</v>
      </c>
      <c r="K70">
        <v>0</v>
      </c>
      <c r="M70" t="str">
        <f>CONCATENATE(P70,".",G70,"[4]")</f>
        <v>ns=4;s=|var|PLC210 OPC-UA.Application.GVL.DataProg.Air.Damper1.stBlocksOpen.arwsBlockNames[4]</v>
      </c>
      <c r="N70" t="s">
        <v>154</v>
      </c>
      <c r="O70" t="s">
        <v>27</v>
      </c>
      <c r="P70" t="str">
        <f t="shared" si="46"/>
        <v>ns=4;s=|var|PLC210 OPC-UA.Application.GVL.DataProg.Air.Damper1.stBlocksOpen</v>
      </c>
      <c r="Q70" t="str">
        <f>Q65</f>
        <v>d1039</v>
      </c>
      <c r="R70" t="str">
        <f>CONCATENATE(G70,"Open5")</f>
        <v>arwsBlockNamesOpen5</v>
      </c>
    </row>
    <row r="71" spans="2:18" x14ac:dyDescent="0.25">
      <c r="B71" t="str">
        <f>B70</f>
        <v>Damper1</v>
      </c>
      <c r="G71" t="s">
        <v>405</v>
      </c>
      <c r="H71" t="str">
        <f t="shared" si="44"/>
        <v>arwsBlockNames</v>
      </c>
      <c r="I71">
        <v>1</v>
      </c>
      <c r="K71">
        <v>0</v>
      </c>
      <c r="M71" t="str">
        <f>CONCATENATE(P71,".",G71,"[5]")</f>
        <v>ns=4;s=|var|PLC210 OPC-UA.Application.GVL.DataProg.Air.Damper1.stBlocksOpen.arwsBlockNames[5]</v>
      </c>
      <c r="N71" t="s">
        <v>154</v>
      </c>
      <c r="O71" t="s">
        <v>27</v>
      </c>
      <c r="P71" t="str">
        <f t="shared" si="46"/>
        <v>ns=4;s=|var|PLC210 OPC-UA.Application.GVL.DataProg.Air.Damper1.stBlocksOpen</v>
      </c>
      <c r="Q71" t="str">
        <f>Q70</f>
        <v>d1039</v>
      </c>
      <c r="R71" t="str">
        <f>CONCATENATE(G71,"Open6")</f>
        <v>arwsBlockNamesOpen6</v>
      </c>
    </row>
    <row r="72" spans="2:18" x14ac:dyDescent="0.25">
      <c r="B72" t="str">
        <f>B71</f>
        <v>Damper1</v>
      </c>
      <c r="G72" t="s">
        <v>405</v>
      </c>
      <c r="H72" t="str">
        <f t="shared" si="44"/>
        <v>arwsBlockNames</v>
      </c>
      <c r="I72">
        <v>1</v>
      </c>
      <c r="K72">
        <v>0</v>
      </c>
      <c r="M72" t="str">
        <f>CONCATENATE(P72,".",G72,"[6]")</f>
        <v>ns=4;s=|var|PLC210 OPC-UA.Application.GVL.DataProg.Air.Damper1.stBlocksOpen.arwsBlockNames[6]</v>
      </c>
      <c r="N72" t="s">
        <v>154</v>
      </c>
      <c r="O72" t="s">
        <v>27</v>
      </c>
      <c r="P72" t="str">
        <f t="shared" si="46"/>
        <v>ns=4;s=|var|PLC210 OPC-UA.Application.GVL.DataProg.Air.Damper1.stBlocksOpen</v>
      </c>
      <c r="Q72" t="str">
        <f>Q71</f>
        <v>d1039</v>
      </c>
      <c r="R72" t="str">
        <f>CONCATENATE(G72,"Open7")</f>
        <v>arwsBlockNamesOpen7</v>
      </c>
    </row>
    <row r="73" spans="2:18" x14ac:dyDescent="0.25">
      <c r="B73" t="str">
        <f>B72</f>
        <v>Damper1</v>
      </c>
      <c r="G73" t="s">
        <v>405</v>
      </c>
      <c r="H73" t="str">
        <f t="shared" si="44"/>
        <v>arwsBlockNames</v>
      </c>
      <c r="I73">
        <v>1</v>
      </c>
      <c r="K73">
        <v>0</v>
      </c>
      <c r="M73" t="str">
        <f>CONCATENATE(P73,".",G73,"[7]")</f>
        <v>ns=4;s=|var|PLC210 OPC-UA.Application.GVL.DataProg.Air.Damper1.stBlocksOpen.arwsBlockNames[7]</v>
      </c>
      <c r="N73" t="s">
        <v>154</v>
      </c>
      <c r="O73" t="s">
        <v>27</v>
      </c>
      <c r="P73" t="str">
        <f t="shared" si="46"/>
        <v>ns=4;s=|var|PLC210 OPC-UA.Application.GVL.DataProg.Air.Damper1.stBlocksOpen</v>
      </c>
      <c r="Q73" t="str">
        <f>Q72</f>
        <v>d1039</v>
      </c>
      <c r="R73" t="str">
        <f>CONCATENATE(G73,"Open8")</f>
        <v>arwsBlockNamesOpen8</v>
      </c>
    </row>
    <row r="74" spans="2:18" x14ac:dyDescent="0.25">
      <c r="B74" t="str">
        <f>B69</f>
        <v>Damper1</v>
      </c>
      <c r="G74" t="s">
        <v>405</v>
      </c>
      <c r="H74" t="str">
        <f t="shared" si="44"/>
        <v>arwsBlockNames</v>
      </c>
      <c r="I74">
        <v>1</v>
      </c>
      <c r="K74">
        <v>0</v>
      </c>
      <c r="M74" t="str">
        <f>CONCATENATE(P74,".",G74,"[0]")</f>
        <v>ns=4;s=|var|PLC210 OPC-UA.Application.GVL.DataProg.Air.Damper1.stBlocksClose.arwsBlockNames[0]</v>
      </c>
      <c r="N74" t="s">
        <v>154</v>
      </c>
      <c r="O74" t="s">
        <v>27</v>
      </c>
      <c r="P74" t="str">
        <f>P63</f>
        <v>ns=4;s=|var|PLC210 OPC-UA.Application.GVL.DataProg.Air.Damper1.stBlocksClose</v>
      </c>
      <c r="Q74" t="str">
        <f>Q69</f>
        <v>d1039</v>
      </c>
      <c r="R74" t="str">
        <f>CONCATENATE(G74,"Close1")</f>
        <v>arwsBlockNamesClose1</v>
      </c>
    </row>
    <row r="75" spans="2:18" x14ac:dyDescent="0.25">
      <c r="B75" t="str">
        <f>B74</f>
        <v>Damper1</v>
      </c>
      <c r="G75" t="s">
        <v>405</v>
      </c>
      <c r="H75" t="str">
        <f t="shared" si="44"/>
        <v>arwsBlockNames</v>
      </c>
      <c r="I75">
        <v>1</v>
      </c>
      <c r="K75">
        <v>0</v>
      </c>
      <c r="M75" t="str">
        <f>CONCATENATE(P75,".",G75,"[1]")</f>
        <v>ns=4;s=|var|PLC210 OPC-UA.Application.GVL.DataProg.Air.Damper1.stBlocksClose.arwsBlockNames[1]</v>
      </c>
      <c r="N75" t="s">
        <v>154</v>
      </c>
      <c r="O75" t="s">
        <v>27</v>
      </c>
      <c r="P75" t="str">
        <f>P74</f>
        <v>ns=4;s=|var|PLC210 OPC-UA.Application.GVL.DataProg.Air.Damper1.stBlocksClose</v>
      </c>
      <c r="Q75" t="str">
        <f>Q74</f>
        <v>d1039</v>
      </c>
      <c r="R75" t="str">
        <f>CONCATENATE(G75,"Close2")</f>
        <v>arwsBlockNamesClose2</v>
      </c>
    </row>
    <row r="76" spans="2:18" x14ac:dyDescent="0.25">
      <c r="B76" t="str">
        <f>B75</f>
        <v>Damper1</v>
      </c>
      <c r="G76" t="s">
        <v>405</v>
      </c>
      <c r="H76" t="str">
        <f t="shared" si="44"/>
        <v>arwsBlockNames</v>
      </c>
      <c r="I76">
        <v>1</v>
      </c>
      <c r="K76">
        <v>0</v>
      </c>
      <c r="M76" t="str">
        <f>CONCATENATE(P76,".",G76,"[2]")</f>
        <v>ns=4;s=|var|PLC210 OPC-UA.Application.GVL.DataProg.Air.Damper1.stBlocksClose.arwsBlockNames[2]</v>
      </c>
      <c r="N76" t="s">
        <v>154</v>
      </c>
      <c r="O76" t="s">
        <v>27</v>
      </c>
      <c r="P76" t="str">
        <f t="shared" ref="P76:P81" si="47">P75</f>
        <v>ns=4;s=|var|PLC210 OPC-UA.Application.GVL.DataProg.Air.Damper1.stBlocksClose</v>
      </c>
      <c r="Q76" t="str">
        <f>Q75</f>
        <v>d1039</v>
      </c>
      <c r="R76" t="str">
        <f>CONCATENATE(G76,"Close3")</f>
        <v>arwsBlockNamesClose3</v>
      </c>
    </row>
    <row r="77" spans="2:18" x14ac:dyDescent="0.25">
      <c r="B77" t="str">
        <f>B76</f>
        <v>Damper1</v>
      </c>
      <c r="G77" t="s">
        <v>405</v>
      </c>
      <c r="H77" t="str">
        <f t="shared" si="44"/>
        <v>arwsBlockNames</v>
      </c>
      <c r="I77">
        <v>1</v>
      </c>
      <c r="K77">
        <v>0</v>
      </c>
      <c r="M77" t="str">
        <f>CONCATENATE(P77,".",G77,"[3]")</f>
        <v>ns=4;s=|var|PLC210 OPC-UA.Application.GVL.DataProg.Air.Damper1.stBlocksClose.arwsBlockNames[3]</v>
      </c>
      <c r="N77" t="s">
        <v>154</v>
      </c>
      <c r="O77" t="s">
        <v>27</v>
      </c>
      <c r="P77" t="str">
        <f t="shared" si="47"/>
        <v>ns=4;s=|var|PLC210 OPC-UA.Application.GVL.DataProg.Air.Damper1.stBlocksClose</v>
      </c>
      <c r="Q77" t="str">
        <f>Q76</f>
        <v>d1039</v>
      </c>
      <c r="R77" t="str">
        <f>CONCATENATE(G77,"Close4")</f>
        <v>arwsBlockNamesClose4</v>
      </c>
    </row>
    <row r="78" spans="2:18" x14ac:dyDescent="0.25">
      <c r="B78" t="str">
        <f>B73</f>
        <v>Damper1</v>
      </c>
      <c r="G78" t="s">
        <v>405</v>
      </c>
      <c r="H78" t="str">
        <f t="shared" si="44"/>
        <v>arwsBlockNames</v>
      </c>
      <c r="I78">
        <v>1</v>
      </c>
      <c r="K78">
        <v>0</v>
      </c>
      <c r="M78" t="str">
        <f>CONCATENATE(P78,".",G78,"[4]")</f>
        <v>ns=4;s=|var|PLC210 OPC-UA.Application.GVL.DataProg.Air.Damper1.stBlocksClose.arwsBlockNames[4]</v>
      </c>
      <c r="N78" t="s">
        <v>154</v>
      </c>
      <c r="O78" t="s">
        <v>27</v>
      </c>
      <c r="P78" t="str">
        <f t="shared" si="47"/>
        <v>ns=4;s=|var|PLC210 OPC-UA.Application.GVL.DataProg.Air.Damper1.stBlocksClose</v>
      </c>
      <c r="Q78" t="str">
        <f>Q73</f>
        <v>d1039</v>
      </c>
      <c r="R78" t="str">
        <f>CONCATENATE(G78,"Close5")</f>
        <v>arwsBlockNamesClose5</v>
      </c>
    </row>
    <row r="79" spans="2:18" x14ac:dyDescent="0.25">
      <c r="B79" t="str">
        <f>B78</f>
        <v>Damper1</v>
      </c>
      <c r="G79" t="s">
        <v>405</v>
      </c>
      <c r="H79" t="str">
        <f t="shared" si="44"/>
        <v>arwsBlockNames</v>
      </c>
      <c r="I79">
        <v>1</v>
      </c>
      <c r="K79">
        <v>0</v>
      </c>
      <c r="M79" t="str">
        <f>CONCATENATE(P79,".",G79,"[5]")</f>
        <v>ns=4;s=|var|PLC210 OPC-UA.Application.GVL.DataProg.Air.Damper1.stBlocksClose.arwsBlockNames[5]</v>
      </c>
      <c r="N79" t="s">
        <v>154</v>
      </c>
      <c r="O79" t="s">
        <v>27</v>
      </c>
      <c r="P79" t="str">
        <f t="shared" si="47"/>
        <v>ns=4;s=|var|PLC210 OPC-UA.Application.GVL.DataProg.Air.Damper1.stBlocksClose</v>
      </c>
      <c r="Q79" t="str">
        <f>Q78</f>
        <v>d1039</v>
      </c>
      <c r="R79" t="str">
        <f>CONCATENATE(G79,"Close6")</f>
        <v>arwsBlockNamesClose6</v>
      </c>
    </row>
    <row r="80" spans="2:18" x14ac:dyDescent="0.25">
      <c r="B80" t="str">
        <f>B79</f>
        <v>Damper1</v>
      </c>
      <c r="G80" t="s">
        <v>405</v>
      </c>
      <c r="H80" t="str">
        <f t="shared" si="44"/>
        <v>arwsBlockNames</v>
      </c>
      <c r="I80">
        <v>1</v>
      </c>
      <c r="K80">
        <v>0</v>
      </c>
      <c r="M80" t="str">
        <f>CONCATENATE(P80,".",G80,"[6]")</f>
        <v>ns=4;s=|var|PLC210 OPC-UA.Application.GVL.DataProg.Air.Damper1.stBlocksClose.arwsBlockNames[6]</v>
      </c>
      <c r="N80" t="s">
        <v>154</v>
      </c>
      <c r="O80" t="s">
        <v>27</v>
      </c>
      <c r="P80" t="str">
        <f t="shared" si="47"/>
        <v>ns=4;s=|var|PLC210 OPC-UA.Application.GVL.DataProg.Air.Damper1.stBlocksClose</v>
      </c>
      <c r="Q80" t="str">
        <f>Q79</f>
        <v>d1039</v>
      </c>
      <c r="R80" t="str">
        <f>CONCATENATE(G80,"Close7")</f>
        <v>arwsBlockNamesClose7</v>
      </c>
    </row>
    <row r="81" spans="1:22" x14ac:dyDescent="0.25">
      <c r="B81" t="str">
        <f>B80</f>
        <v>Damper1</v>
      </c>
      <c r="G81" t="s">
        <v>405</v>
      </c>
      <c r="H81" t="str">
        <f t="shared" si="44"/>
        <v>arwsBlockNames</v>
      </c>
      <c r="I81">
        <v>1</v>
      </c>
      <c r="K81">
        <v>0</v>
      </c>
      <c r="M81" t="str">
        <f>CONCATENATE(P81,".",G81,"[7]")</f>
        <v>ns=4;s=|var|PLC210 OPC-UA.Application.GVL.DataProg.Air.Damper1.stBlocksClose.arwsBlockNames[7]</v>
      </c>
      <c r="N81" t="s">
        <v>154</v>
      </c>
      <c r="O81" t="s">
        <v>27</v>
      </c>
      <c r="P81" t="str">
        <f t="shared" si="47"/>
        <v>ns=4;s=|var|PLC210 OPC-UA.Application.GVL.DataProg.Air.Damper1.stBlocksClose</v>
      </c>
      <c r="Q81" t="str">
        <f>Q80</f>
        <v>d1039</v>
      </c>
      <c r="R81" t="str">
        <f>CONCATENATE(G81,"Close8")</f>
        <v>arwsBlockNamesClose8</v>
      </c>
    </row>
    <row r="82" spans="1:22" x14ac:dyDescent="0.25">
      <c r="B82" t="str">
        <f>B81</f>
        <v>Damper1</v>
      </c>
      <c r="G82" t="s">
        <v>407</v>
      </c>
      <c r="H82" t="str">
        <f t="shared" ref="H82" si="48">G82</f>
        <v>fAirTaskFromRegime</v>
      </c>
      <c r="I82">
        <v>1</v>
      </c>
      <c r="K82">
        <v>0</v>
      </c>
      <c r="M82" t="str">
        <f>CONCATENATE(P82,".",G82)</f>
        <v>ns=4;s=|var|PLC210 OPC-UA.Application.GVL.fAirTaskFromRegime</v>
      </c>
      <c r="N82" t="s">
        <v>26</v>
      </c>
      <c r="O82" t="s">
        <v>27</v>
      </c>
      <c r="P82" t="str">
        <f>CONCATENATE(W$2,"GVL")</f>
        <v>ns=4;s=|var|PLC210 OPC-UA.Application.GVL</v>
      </c>
      <c r="Q82" t="str">
        <f>Q81</f>
        <v>d1039</v>
      </c>
      <c r="R82" t="s">
        <v>406</v>
      </c>
    </row>
    <row r="83" spans="1:22" x14ac:dyDescent="0.25">
      <c r="A83" t="s">
        <v>24</v>
      </c>
      <c r="B83" t="str">
        <f>B58</f>
        <v>Damper1</v>
      </c>
      <c r="V83" t="s">
        <v>28</v>
      </c>
    </row>
    <row r="84" spans="1:22" x14ac:dyDescent="0.25">
      <c r="B84" t="str">
        <f>A83</f>
        <v>fPosition</v>
      </c>
      <c r="G84" t="s">
        <v>31</v>
      </c>
      <c r="H84" t="str">
        <f>G84</f>
        <v>fNormValue</v>
      </c>
      <c r="I84">
        <v>1</v>
      </c>
      <c r="K84">
        <v>0</v>
      </c>
      <c r="M84" t="str">
        <f>CONCATENATE(P84,".",H84)</f>
        <v>ns=4;s=|var|PLC210 OPC-UA.Application.GVL.DataProg.Air.Damper1.fPosition.fNormValue</v>
      </c>
      <c r="N84" t="s">
        <v>26</v>
      </c>
      <c r="O84" t="s">
        <v>27</v>
      </c>
      <c r="P84" t="str">
        <f>CONCATENATE(W$2,"GVL.DataProg.",B49,".",B83,".",B84)</f>
        <v>ns=4;s=|var|PLC210 OPC-UA.Application.GVL.DataProg.Air.Damper1.fPosition</v>
      </c>
      <c r="Q84" t="str">
        <f>V83</f>
        <v>d0003</v>
      </c>
      <c r="R84" t="str">
        <f>G84</f>
        <v>fNormValue</v>
      </c>
    </row>
    <row r="85" spans="1:22" x14ac:dyDescent="0.25">
      <c r="B85" t="str">
        <f>B84</f>
        <v>fPosition</v>
      </c>
      <c r="G85" t="s">
        <v>32</v>
      </c>
      <c r="H85" t="str">
        <f t="shared" ref="H85:H88" si="49">G85</f>
        <v>fInValue</v>
      </c>
      <c r="I85">
        <v>1</v>
      </c>
      <c r="K85">
        <v>0</v>
      </c>
      <c r="M85" t="str">
        <f>CONCATENATE(P85,".",H85)</f>
        <v>ns=4;s=|var|PLC210 OPC-UA.Application.GVL.DataProg.Air.Damper1.fPosition.fInValue</v>
      </c>
      <c r="N85" t="s">
        <v>26</v>
      </c>
      <c r="O85" t="s">
        <v>27</v>
      </c>
      <c r="P85" t="str">
        <f>CONCATENATE(W$2,"GVL.DataProg.",B49,".",B83,".",B85)</f>
        <v>ns=4;s=|var|PLC210 OPC-UA.Application.GVL.DataProg.Air.Damper1.fPosition</v>
      </c>
      <c r="Q85" t="str">
        <f>Q84</f>
        <v>d0003</v>
      </c>
      <c r="R85" t="str">
        <f t="shared" ref="R85:R88" si="50">G85</f>
        <v>fInValue</v>
      </c>
    </row>
    <row r="86" spans="1:22" x14ac:dyDescent="0.25">
      <c r="B86" t="str">
        <f>B85</f>
        <v>fPosition</v>
      </c>
      <c r="G86" t="s">
        <v>30</v>
      </c>
      <c r="H86" t="str">
        <f t="shared" si="49"/>
        <v>fNormL</v>
      </c>
      <c r="I86">
        <v>1</v>
      </c>
      <c r="K86">
        <v>1</v>
      </c>
      <c r="M86" t="str">
        <f>CONCATENATE(P86,".",G86)</f>
        <v>ns=4;s=|var|PLC210 OPC-UA.Application.PersistentVars.stAllAiChannelParams.Air_Damper1_fPosition.fNormL</v>
      </c>
      <c r="N86" t="s">
        <v>26</v>
      </c>
      <c r="O86" t="s">
        <v>27</v>
      </c>
      <c r="P86" t="str">
        <f>CONCATENATE(W$2,"PersistentVars.stAllAiChannelParams.",B49,"_",B83,"_",B86)</f>
        <v>ns=4;s=|var|PLC210 OPC-UA.Application.PersistentVars.stAllAiChannelParams.Air_Damper1_fPosition</v>
      </c>
      <c r="Q86" t="str">
        <f t="shared" ref="Q86:Q88" si="51">Q85</f>
        <v>d0003</v>
      </c>
      <c r="R86" t="str">
        <f t="shared" si="50"/>
        <v>fNormL</v>
      </c>
    </row>
    <row r="87" spans="1:22" x14ac:dyDescent="0.25">
      <c r="B87" t="str">
        <f t="shared" ref="B87:B88" si="52">B86</f>
        <v>fPosition</v>
      </c>
      <c r="G87" t="s">
        <v>29</v>
      </c>
      <c r="H87" t="str">
        <f t="shared" si="49"/>
        <v>fNormH</v>
      </c>
      <c r="I87">
        <v>1</v>
      </c>
      <c r="K87">
        <v>1</v>
      </c>
      <c r="M87" t="str">
        <f t="shared" ref="M87:M88" si="53">CONCATENATE(P87,".",G87)</f>
        <v>ns=4;s=|var|PLC210 OPC-UA.Application.PersistentVars.stAllAiChannelParams.Air_Damper1_fPosition.fNormH</v>
      </c>
      <c r="N87" t="s">
        <v>26</v>
      </c>
      <c r="O87" t="s">
        <v>27</v>
      </c>
      <c r="P87" t="str">
        <f>CONCATENATE(W$2,"PersistentVars.stAllAiChannelParams.",B49,"_",B83,"_",B87)</f>
        <v>ns=4;s=|var|PLC210 OPC-UA.Application.PersistentVars.stAllAiChannelParams.Air_Damper1_fPosition</v>
      </c>
      <c r="Q87" t="str">
        <f t="shared" si="51"/>
        <v>d0003</v>
      </c>
      <c r="R87" t="str">
        <f t="shared" si="50"/>
        <v>fNormH</v>
      </c>
    </row>
    <row r="88" spans="1:22" x14ac:dyDescent="0.25">
      <c r="B88" t="str">
        <f t="shared" si="52"/>
        <v>fPosition</v>
      </c>
      <c r="G88" t="s">
        <v>25</v>
      </c>
      <c r="H88" t="str">
        <f t="shared" si="49"/>
        <v>fTFilter</v>
      </c>
      <c r="I88">
        <v>1</v>
      </c>
      <c r="K88">
        <v>1</v>
      </c>
      <c r="M88" t="str">
        <f t="shared" si="53"/>
        <v>ns=4;s=|var|PLC210 OPC-UA.Application.PersistentVars.stAllAiChannelParams.Air_Damper1_fPosition.fTFilter</v>
      </c>
      <c r="N88" t="s">
        <v>26</v>
      </c>
      <c r="O88" t="s">
        <v>27</v>
      </c>
      <c r="P88" t="str">
        <f>CONCATENATE(W$2,"PersistentVars.stAllAiChannelParams.",B49,"_",B83,"_",B88)</f>
        <v>ns=4;s=|var|PLC210 OPC-UA.Application.PersistentVars.stAllAiChannelParams.Air_Damper1_fPosition</v>
      </c>
      <c r="Q88" t="str">
        <f t="shared" si="51"/>
        <v>d0003</v>
      </c>
      <c r="R88" t="str">
        <f t="shared" si="50"/>
        <v>fTFilter</v>
      </c>
    </row>
    <row r="89" spans="1:22" x14ac:dyDescent="0.25">
      <c r="A89" t="s">
        <v>44</v>
      </c>
      <c r="B89" t="s">
        <v>22</v>
      </c>
      <c r="V89" t="s">
        <v>46</v>
      </c>
    </row>
    <row r="90" spans="1:22" x14ac:dyDescent="0.25">
      <c r="B90" t="str">
        <f>A89</f>
        <v>Damper2</v>
      </c>
      <c r="G90" t="s">
        <v>33</v>
      </c>
      <c r="H90" t="str">
        <f>G90</f>
        <v>bH</v>
      </c>
      <c r="I90">
        <v>1</v>
      </c>
      <c r="K90">
        <v>0</v>
      </c>
      <c r="M90" t="str">
        <f>CONCATENATE(P90,".",G90)</f>
        <v>ns=4;s=|var|PLC210 OPC-UA.Application.GVL.DataProg.Air.Damper2.bH</v>
      </c>
      <c r="N90" t="s">
        <v>34</v>
      </c>
      <c r="O90" t="s">
        <v>27</v>
      </c>
      <c r="P90" t="str">
        <f>CONCATENATE(W$2,"GVL.DataProg.",B89,".",B90)</f>
        <v>ns=4;s=|var|PLC210 OPC-UA.Application.GVL.DataProg.Air.Damper2</v>
      </c>
      <c r="Q90" t="str">
        <f>V89</f>
        <v>d0154</v>
      </c>
      <c r="R90" t="str">
        <f>G90</f>
        <v>bH</v>
      </c>
    </row>
    <row r="91" spans="1:22" x14ac:dyDescent="0.25">
      <c r="B91" t="str">
        <f>B90</f>
        <v>Damper2</v>
      </c>
      <c r="G91" t="s">
        <v>36</v>
      </c>
      <c r="H91" t="str">
        <f t="shared" ref="H91:H122" si="54">G91</f>
        <v>bL</v>
      </c>
      <c r="I91">
        <v>1</v>
      </c>
      <c r="K91">
        <v>0</v>
      </c>
      <c r="M91" t="str">
        <f t="shared" ref="M91:M105" si="55">CONCATENATE(P91,".",G91)</f>
        <v>ns=4;s=|var|PLC210 OPC-UA.Application.GVL.DataProg.Air.Damper2.bL</v>
      </c>
      <c r="N91" t="s">
        <v>34</v>
      </c>
      <c r="O91" t="s">
        <v>27</v>
      </c>
      <c r="P91" t="str">
        <f>CONCATENATE(W$2,"GVL.DataProg.",B89,".",B91)</f>
        <v>ns=4;s=|var|PLC210 OPC-UA.Application.GVL.DataProg.Air.Damper2</v>
      </c>
      <c r="Q91" t="str">
        <f>Q90</f>
        <v>d0154</v>
      </c>
      <c r="R91" t="str">
        <f t="shared" ref="R91:R95" si="56">G91</f>
        <v>bL</v>
      </c>
    </row>
    <row r="92" spans="1:22" x14ac:dyDescent="0.25">
      <c r="B92" t="str">
        <f t="shared" ref="B92:B99" si="57">B91</f>
        <v>Damper2</v>
      </c>
      <c r="G92" t="s">
        <v>37</v>
      </c>
      <c r="H92" t="str">
        <f t="shared" si="54"/>
        <v>bClose</v>
      </c>
      <c r="I92">
        <v>1</v>
      </c>
      <c r="K92">
        <v>0</v>
      </c>
      <c r="M92" t="str">
        <f t="shared" si="55"/>
        <v>ns=4;s=|var|PLC210 OPC-UA.Application.GVL.DataProg.Air.Damper2.bClose</v>
      </c>
      <c r="N92" t="s">
        <v>34</v>
      </c>
      <c r="O92" t="s">
        <v>27</v>
      </c>
      <c r="P92" t="str">
        <f>CONCATENATE(W$2,"GVL.DataProg.",B89,".",B92)</f>
        <v>ns=4;s=|var|PLC210 OPC-UA.Application.GVL.DataProg.Air.Damper2</v>
      </c>
      <c r="Q92" t="str">
        <f t="shared" ref="Q92:Q99" si="58">Q91</f>
        <v>d0154</v>
      </c>
      <c r="R92" t="str">
        <f t="shared" si="56"/>
        <v>bClose</v>
      </c>
    </row>
    <row r="93" spans="1:22" x14ac:dyDescent="0.25">
      <c r="B93" t="str">
        <f t="shared" si="57"/>
        <v>Damper2</v>
      </c>
      <c r="G93" t="s">
        <v>38</v>
      </c>
      <c r="H93" t="str">
        <f t="shared" si="54"/>
        <v>bOpen</v>
      </c>
      <c r="I93">
        <v>1</v>
      </c>
      <c r="K93">
        <v>0</v>
      </c>
      <c r="M93" t="str">
        <f t="shared" si="55"/>
        <v>ns=4;s=|var|PLC210 OPC-UA.Application.GVL.DataProg.Air.Damper2.bOpen</v>
      </c>
      <c r="N93" t="s">
        <v>34</v>
      </c>
      <c r="O93" t="s">
        <v>27</v>
      </c>
      <c r="P93" t="str">
        <f>CONCATENATE(W$2,"GVL.DataProg.",B89,".",B93)</f>
        <v>ns=4;s=|var|PLC210 OPC-UA.Application.GVL.DataProg.Air.Damper2</v>
      </c>
      <c r="Q93" t="str">
        <f t="shared" si="58"/>
        <v>d0154</v>
      </c>
      <c r="R93" t="str">
        <f t="shared" si="56"/>
        <v>bOpen</v>
      </c>
    </row>
    <row r="94" spans="1:22" x14ac:dyDescent="0.25">
      <c r="B94" t="str">
        <f t="shared" si="57"/>
        <v>Damper2</v>
      </c>
      <c r="G94" t="s">
        <v>39</v>
      </c>
      <c r="H94" t="str">
        <f t="shared" si="54"/>
        <v>bOpenManual</v>
      </c>
      <c r="I94">
        <v>1</v>
      </c>
      <c r="K94">
        <v>1</v>
      </c>
      <c r="M94" t="str">
        <f t="shared" si="55"/>
        <v>ns=4;s=|var|PLC210 OPC-UA.Application.GVL.DataProg.Air.Damper2.bOpenManual</v>
      </c>
      <c r="N94" t="s">
        <v>34</v>
      </c>
      <c r="O94" t="s">
        <v>27</v>
      </c>
      <c r="P94" t="str">
        <f>CONCATENATE(W$2,"GVL.DataProg.",B89,".",B94)</f>
        <v>ns=4;s=|var|PLC210 OPC-UA.Application.GVL.DataProg.Air.Damper2</v>
      </c>
      <c r="Q94" t="str">
        <f t="shared" si="58"/>
        <v>d0154</v>
      </c>
      <c r="R94" t="str">
        <f t="shared" si="56"/>
        <v>bOpenManual</v>
      </c>
    </row>
    <row r="95" spans="1:22" x14ac:dyDescent="0.25">
      <c r="B95" t="str">
        <f t="shared" si="57"/>
        <v>Damper2</v>
      </c>
      <c r="G95" t="s">
        <v>40</v>
      </c>
      <c r="H95" t="str">
        <f t="shared" si="54"/>
        <v>bCloseManual</v>
      </c>
      <c r="I95">
        <v>1</v>
      </c>
      <c r="K95">
        <v>1</v>
      </c>
      <c r="M95" t="str">
        <f t="shared" si="55"/>
        <v>ns=4;s=|var|PLC210 OPC-UA.Application.GVL.DataProg.Air.Damper2.bCloseManual</v>
      </c>
      <c r="N95" t="s">
        <v>34</v>
      </c>
      <c r="O95" t="s">
        <v>27</v>
      </c>
      <c r="P95" t="str">
        <f>CONCATENATE(W$2,"GVL.DataProg.",B89,".",B95)</f>
        <v>ns=4;s=|var|PLC210 OPC-UA.Application.GVL.DataProg.Air.Damper2</v>
      </c>
      <c r="Q95" t="str">
        <f t="shared" si="58"/>
        <v>d0154</v>
      </c>
      <c r="R95" t="str">
        <f t="shared" si="56"/>
        <v>bCloseManual</v>
      </c>
    </row>
    <row r="96" spans="1:22" x14ac:dyDescent="0.25">
      <c r="B96" t="str">
        <f t="shared" si="57"/>
        <v>Damper2</v>
      </c>
      <c r="G96" t="s">
        <v>41</v>
      </c>
      <c r="H96" t="str">
        <f t="shared" si="54"/>
        <v>bAuto</v>
      </c>
      <c r="I96">
        <v>1</v>
      </c>
      <c r="K96">
        <v>1</v>
      </c>
      <c r="M96" t="str">
        <f t="shared" si="55"/>
        <v>ns=4;s=|var|PLC210 OPC-UA.Application.GVL.DataProg.Air.Damper2.bAuto</v>
      </c>
      <c r="N96" t="s">
        <v>34</v>
      </c>
      <c r="O96" t="s">
        <v>27</v>
      </c>
      <c r="P96" t="str">
        <f>CONCATENATE(W$2,"GVL.DataProg.",B89,".",B96)</f>
        <v>ns=4;s=|var|PLC210 OPC-UA.Application.GVL.DataProg.Air.Damper2</v>
      </c>
      <c r="Q96" t="str">
        <f t="shared" si="58"/>
        <v>d0154</v>
      </c>
      <c r="R96" t="str">
        <f>G96</f>
        <v>bAuto</v>
      </c>
    </row>
    <row r="97" spans="2:18" x14ac:dyDescent="0.25">
      <c r="B97" t="str">
        <f t="shared" si="57"/>
        <v>Damper2</v>
      </c>
      <c r="G97" t="s">
        <v>42</v>
      </c>
      <c r="H97" t="str">
        <f t="shared" si="54"/>
        <v>bBlockOpenOut</v>
      </c>
      <c r="I97">
        <v>1</v>
      </c>
      <c r="K97">
        <v>0</v>
      </c>
      <c r="M97" t="str">
        <f t="shared" si="55"/>
        <v>ns=4;s=|var|PLC210 OPC-UA.Application.GVL.DataProg.Air.Damper2.bBlockOpenOut</v>
      </c>
      <c r="N97" t="s">
        <v>34</v>
      </c>
      <c r="O97" t="s">
        <v>27</v>
      </c>
      <c r="P97" t="str">
        <f>CONCATENATE(W$2,"GVL.DataProg.",B89,".",B97)</f>
        <v>ns=4;s=|var|PLC210 OPC-UA.Application.GVL.DataProg.Air.Damper2</v>
      </c>
      <c r="Q97" t="str">
        <f t="shared" si="58"/>
        <v>d0154</v>
      </c>
      <c r="R97" t="str">
        <f t="shared" ref="R97:R101" si="59">G97</f>
        <v>bBlockOpenOut</v>
      </c>
    </row>
    <row r="98" spans="2:18" x14ac:dyDescent="0.25">
      <c r="B98" t="str">
        <f t="shared" si="57"/>
        <v>Damper2</v>
      </c>
      <c r="G98" t="s">
        <v>43</v>
      </c>
      <c r="H98" t="str">
        <f t="shared" si="54"/>
        <v>bBlockCloseOut</v>
      </c>
      <c r="I98">
        <v>1</v>
      </c>
      <c r="K98">
        <v>0</v>
      </c>
      <c r="M98" t="str">
        <f t="shared" si="55"/>
        <v>ns=4;s=|var|PLC210 OPC-UA.Application.GVL.DataProg.Air.Damper2.bBlockCloseOut</v>
      </c>
      <c r="N98" t="s">
        <v>34</v>
      </c>
      <c r="O98" t="s">
        <v>27</v>
      </c>
      <c r="P98" t="str">
        <f>CONCATENATE(W$2,"GVL.DataProg.",B89,".",B98)</f>
        <v>ns=4;s=|var|PLC210 OPC-UA.Application.GVL.DataProg.Air.Damper2</v>
      </c>
      <c r="Q98" t="str">
        <f t="shared" si="58"/>
        <v>d0154</v>
      </c>
      <c r="R98" t="str">
        <f t="shared" si="59"/>
        <v>bBlockCloseOut</v>
      </c>
    </row>
    <row r="99" spans="2:18" x14ac:dyDescent="0.25">
      <c r="B99" t="str">
        <f t="shared" si="57"/>
        <v>Damper2</v>
      </c>
      <c r="G99" t="s">
        <v>383</v>
      </c>
      <c r="H99" t="str">
        <f t="shared" si="54"/>
        <v>State</v>
      </c>
      <c r="I99">
        <v>1</v>
      </c>
      <c r="K99">
        <v>0</v>
      </c>
      <c r="M99" t="str">
        <f t="shared" si="55"/>
        <v>ns=4;s=|var|PLC210 OPC-UA.Application.GVL.DataProg.Air.Damper2.State</v>
      </c>
      <c r="N99" t="s">
        <v>154</v>
      </c>
      <c r="O99" t="s">
        <v>27</v>
      </c>
      <c r="P99" t="str">
        <f>P98</f>
        <v>ns=4;s=|var|PLC210 OPC-UA.Application.GVL.DataProg.Air.Damper2</v>
      </c>
      <c r="Q99" t="str">
        <f t="shared" si="58"/>
        <v>d0154</v>
      </c>
      <c r="R99" t="str">
        <f t="shared" si="59"/>
        <v>State</v>
      </c>
    </row>
    <row r="100" spans="2:18" x14ac:dyDescent="0.25">
      <c r="B100" t="str">
        <f t="shared" ref="B100:B105" si="60">B99</f>
        <v>Damper2</v>
      </c>
      <c r="G100" t="s">
        <v>384</v>
      </c>
      <c r="H100" t="str">
        <f t="shared" si="54"/>
        <v>bAutoCorrect</v>
      </c>
      <c r="I100">
        <v>1</v>
      </c>
      <c r="K100">
        <v>1</v>
      </c>
      <c r="M100" t="str">
        <f t="shared" si="55"/>
        <v>ns=4;s=|var|PLC210 OPC-UA.Application.GVL.DataProg.Air.Damper2.bAutoCorrect</v>
      </c>
      <c r="N100" t="s">
        <v>34</v>
      </c>
      <c r="O100" t="s">
        <v>27</v>
      </c>
      <c r="P100" t="str">
        <f>P99</f>
        <v>ns=4;s=|var|PLC210 OPC-UA.Application.GVL.DataProg.Air.Damper2</v>
      </c>
      <c r="Q100" t="str">
        <f t="shared" ref="Q100:Q105" si="61">Q99</f>
        <v>d0154</v>
      </c>
      <c r="R100" t="str">
        <f t="shared" si="59"/>
        <v>bAutoCorrect</v>
      </c>
    </row>
    <row r="101" spans="2:18" x14ac:dyDescent="0.25">
      <c r="B101" t="str">
        <f t="shared" si="60"/>
        <v>Damper2</v>
      </c>
      <c r="G101" t="s">
        <v>385</v>
      </c>
      <c r="H101" t="str">
        <f t="shared" si="54"/>
        <v>fMechTime</v>
      </c>
      <c r="I101">
        <v>1</v>
      </c>
      <c r="K101">
        <v>0</v>
      </c>
      <c r="M101" t="str">
        <f t="shared" si="55"/>
        <v>ns=4;s=|var|PLC210 OPC-UA.Application.GVL.DataProg.Air.Damper2.fMechTime</v>
      </c>
      <c r="N101" t="s">
        <v>26</v>
      </c>
      <c r="O101" t="s">
        <v>27</v>
      </c>
      <c r="P101" t="str">
        <f>P100</f>
        <v>ns=4;s=|var|PLC210 OPC-UA.Application.GVL.DataProg.Air.Damper2</v>
      </c>
      <c r="Q101" t="str">
        <f t="shared" si="61"/>
        <v>d0154</v>
      </c>
      <c r="R101" t="str">
        <f t="shared" si="59"/>
        <v>fMechTime</v>
      </c>
    </row>
    <row r="102" spans="2:18" x14ac:dyDescent="0.25">
      <c r="B102" t="str">
        <f t="shared" si="60"/>
        <v>Damper2</v>
      </c>
      <c r="G102" t="s">
        <v>402</v>
      </c>
      <c r="H102" t="str">
        <f t="shared" si="54"/>
        <v>byBlock</v>
      </c>
      <c r="I102">
        <v>1</v>
      </c>
      <c r="K102">
        <v>0</v>
      </c>
      <c r="M102" t="str">
        <f t="shared" si="55"/>
        <v>ns=4;s=|var|PLC210 OPC-UA.Application.GVL.DataProg.Air.Damper2.stBlocksOpen.byBlock</v>
      </c>
      <c r="N102" t="s">
        <v>403</v>
      </c>
      <c r="O102" t="s">
        <v>27</v>
      </c>
      <c r="P102" t="str">
        <f>CONCATENATE(P101,".stBlocksOpen")</f>
        <v>ns=4;s=|var|PLC210 OPC-UA.Application.GVL.DataProg.Air.Damper2.stBlocksOpen</v>
      </c>
      <c r="Q102" t="str">
        <f t="shared" si="61"/>
        <v>d0154</v>
      </c>
      <c r="R102" t="str">
        <f>CONCATENATE(G102,"Open")</f>
        <v>byBlockOpen</v>
      </c>
    </row>
    <row r="103" spans="2:18" x14ac:dyDescent="0.25">
      <c r="B103" t="str">
        <f t="shared" si="60"/>
        <v>Damper2</v>
      </c>
      <c r="G103" t="s">
        <v>402</v>
      </c>
      <c r="H103" t="str">
        <f t="shared" si="54"/>
        <v>byBlock</v>
      </c>
      <c r="I103">
        <v>1</v>
      </c>
      <c r="K103">
        <v>0</v>
      </c>
      <c r="M103" t="str">
        <f t="shared" si="55"/>
        <v>ns=4;s=|var|PLC210 OPC-UA.Application.GVL.DataProg.Air.Damper2.stBlocksClose.byBlock</v>
      </c>
      <c r="N103" t="s">
        <v>403</v>
      </c>
      <c r="O103" t="s">
        <v>27</v>
      </c>
      <c r="P103" t="str">
        <f>CONCATENATE(P101,".stBlocksClose")</f>
        <v>ns=4;s=|var|PLC210 OPC-UA.Application.GVL.DataProg.Air.Damper2.stBlocksClose</v>
      </c>
      <c r="Q103" t="str">
        <f t="shared" si="61"/>
        <v>d0154</v>
      </c>
      <c r="R103" t="str">
        <f>CONCATENATE(G103,"Close")</f>
        <v>byBlockClose</v>
      </c>
    </row>
    <row r="104" spans="2:18" x14ac:dyDescent="0.25">
      <c r="B104" t="str">
        <f t="shared" si="60"/>
        <v>Damper2</v>
      </c>
      <c r="G104" t="s">
        <v>404</v>
      </c>
      <c r="H104" t="str">
        <f t="shared" si="54"/>
        <v>byBlockWork</v>
      </c>
      <c r="I104">
        <v>1</v>
      </c>
      <c r="K104">
        <v>1</v>
      </c>
      <c r="M104" t="str">
        <f t="shared" si="55"/>
        <v>ns=4;s=|var|PLC210 OPC-UA.Application.GVL.DataProg.Air.Damper2.stBlocksOpen.byBlockWork</v>
      </c>
      <c r="N104" t="s">
        <v>403</v>
      </c>
      <c r="O104" t="s">
        <v>27</v>
      </c>
      <c r="P104" t="str">
        <f>P102</f>
        <v>ns=4;s=|var|PLC210 OPC-UA.Application.GVL.DataProg.Air.Damper2.stBlocksOpen</v>
      </c>
      <c r="Q104" t="str">
        <f t="shared" si="61"/>
        <v>d0154</v>
      </c>
      <c r="R104" t="str">
        <f>CONCATENATE(G104,"Open")</f>
        <v>byBlockWorkOpen</v>
      </c>
    </row>
    <row r="105" spans="2:18" x14ac:dyDescent="0.25">
      <c r="B105" t="str">
        <f t="shared" si="60"/>
        <v>Damper2</v>
      </c>
      <c r="G105" t="s">
        <v>404</v>
      </c>
      <c r="H105" t="str">
        <f t="shared" si="54"/>
        <v>byBlockWork</v>
      </c>
      <c r="I105">
        <v>1</v>
      </c>
      <c r="K105">
        <v>1</v>
      </c>
      <c r="M105" t="str">
        <f t="shared" si="55"/>
        <v>ns=4;s=|var|PLC210 OPC-UA.Application.GVL.DataProg.Air.Damper2.stBlocksClose.byBlockWork</v>
      </c>
      <c r="N105" t="s">
        <v>403</v>
      </c>
      <c r="O105" t="s">
        <v>27</v>
      </c>
      <c r="P105" t="str">
        <f>P103</f>
        <v>ns=4;s=|var|PLC210 OPC-UA.Application.GVL.DataProg.Air.Damper2.stBlocksClose</v>
      </c>
      <c r="Q105" t="str">
        <f t="shared" si="61"/>
        <v>d0154</v>
      </c>
      <c r="R105" t="str">
        <f>CONCATENATE(G105,"Close")</f>
        <v>byBlockWorkClose</v>
      </c>
    </row>
    <row r="106" spans="2:18" x14ac:dyDescent="0.25">
      <c r="B106" t="str">
        <f>B101</f>
        <v>Damper2</v>
      </c>
      <c r="G106" t="s">
        <v>405</v>
      </c>
      <c r="H106" t="str">
        <f t="shared" si="54"/>
        <v>arwsBlockNames</v>
      </c>
      <c r="I106">
        <v>1</v>
      </c>
      <c r="K106">
        <v>0</v>
      </c>
      <c r="M106" t="str">
        <f>CONCATENATE(P106,".",G106,"[0]")</f>
        <v>ns=4;s=|var|PLC210 OPC-UA.Application.GVL.DataProg.Air.Damper2.stBlocksOpen.arwsBlockNames[0]</v>
      </c>
      <c r="N106" t="s">
        <v>154</v>
      </c>
      <c r="O106" t="s">
        <v>27</v>
      </c>
      <c r="P106" t="str">
        <f>P102</f>
        <v>ns=4;s=|var|PLC210 OPC-UA.Application.GVL.DataProg.Air.Damper2.stBlocksOpen</v>
      </c>
      <c r="Q106" t="str">
        <f>Q101</f>
        <v>d0154</v>
      </c>
      <c r="R106" t="str">
        <f>CONCATENATE(G106,"Open1")</f>
        <v>arwsBlockNamesOpen1</v>
      </c>
    </row>
    <row r="107" spans="2:18" x14ac:dyDescent="0.25">
      <c r="B107" t="str">
        <f>B106</f>
        <v>Damper2</v>
      </c>
      <c r="G107" t="s">
        <v>405</v>
      </c>
      <c r="H107" t="str">
        <f t="shared" si="54"/>
        <v>arwsBlockNames</v>
      </c>
      <c r="I107">
        <v>1</v>
      </c>
      <c r="K107">
        <v>0</v>
      </c>
      <c r="M107" t="str">
        <f>CONCATENATE(P107,".",G107,"[1]")</f>
        <v>ns=4;s=|var|PLC210 OPC-UA.Application.GVL.DataProg.Air.Damper2.stBlocksOpen.arwsBlockNames[1]</v>
      </c>
      <c r="N107" t="s">
        <v>154</v>
      </c>
      <c r="O107" t="s">
        <v>27</v>
      </c>
      <c r="P107" t="str">
        <f>P106</f>
        <v>ns=4;s=|var|PLC210 OPC-UA.Application.GVL.DataProg.Air.Damper2.stBlocksOpen</v>
      </c>
      <c r="Q107" t="str">
        <f>Q106</f>
        <v>d0154</v>
      </c>
      <c r="R107" t="str">
        <f>CONCATENATE(G107,"Open2")</f>
        <v>arwsBlockNamesOpen2</v>
      </c>
    </row>
    <row r="108" spans="2:18" x14ac:dyDescent="0.25">
      <c r="B108" t="str">
        <f>B107</f>
        <v>Damper2</v>
      </c>
      <c r="G108" t="s">
        <v>405</v>
      </c>
      <c r="H108" t="str">
        <f t="shared" si="54"/>
        <v>arwsBlockNames</v>
      </c>
      <c r="I108">
        <v>1</v>
      </c>
      <c r="K108">
        <v>0</v>
      </c>
      <c r="M108" t="str">
        <f>CONCATENATE(P108,".",G108,"[2]")</f>
        <v>ns=4;s=|var|PLC210 OPC-UA.Application.GVL.DataProg.Air.Damper2.stBlocksOpen.arwsBlockNames[2]</v>
      </c>
      <c r="N108" t="s">
        <v>154</v>
      </c>
      <c r="O108" t="s">
        <v>27</v>
      </c>
      <c r="P108" t="str">
        <f t="shared" ref="P108:P113" si="62">P107</f>
        <v>ns=4;s=|var|PLC210 OPC-UA.Application.GVL.DataProg.Air.Damper2.stBlocksOpen</v>
      </c>
      <c r="Q108" t="str">
        <f>Q107</f>
        <v>d0154</v>
      </c>
      <c r="R108" t="str">
        <f>CONCATENATE(G108,"Open3")</f>
        <v>arwsBlockNamesOpen3</v>
      </c>
    </row>
    <row r="109" spans="2:18" x14ac:dyDescent="0.25">
      <c r="B109" t="str">
        <f>B108</f>
        <v>Damper2</v>
      </c>
      <c r="G109" t="s">
        <v>405</v>
      </c>
      <c r="H109" t="str">
        <f t="shared" si="54"/>
        <v>arwsBlockNames</v>
      </c>
      <c r="I109">
        <v>1</v>
      </c>
      <c r="K109">
        <v>0</v>
      </c>
      <c r="M109" t="str">
        <f>CONCATENATE(P109,".",G109,"[3]")</f>
        <v>ns=4;s=|var|PLC210 OPC-UA.Application.GVL.DataProg.Air.Damper2.stBlocksOpen.arwsBlockNames[3]</v>
      </c>
      <c r="N109" t="s">
        <v>154</v>
      </c>
      <c r="O109" t="s">
        <v>27</v>
      </c>
      <c r="P109" t="str">
        <f t="shared" si="62"/>
        <v>ns=4;s=|var|PLC210 OPC-UA.Application.GVL.DataProg.Air.Damper2.stBlocksOpen</v>
      </c>
      <c r="Q109" t="str">
        <f>Q108</f>
        <v>d0154</v>
      </c>
      <c r="R109" t="str">
        <f>CONCATENATE(G109,"Open4")</f>
        <v>arwsBlockNamesOpen4</v>
      </c>
    </row>
    <row r="110" spans="2:18" x14ac:dyDescent="0.25">
      <c r="B110" t="str">
        <f>B105</f>
        <v>Damper2</v>
      </c>
      <c r="G110" t="s">
        <v>405</v>
      </c>
      <c r="H110" t="str">
        <f t="shared" si="54"/>
        <v>arwsBlockNames</v>
      </c>
      <c r="I110">
        <v>1</v>
      </c>
      <c r="K110">
        <v>0</v>
      </c>
      <c r="M110" t="str">
        <f>CONCATENATE(P110,".",G110,"[4]")</f>
        <v>ns=4;s=|var|PLC210 OPC-UA.Application.GVL.DataProg.Air.Damper2.stBlocksOpen.arwsBlockNames[4]</v>
      </c>
      <c r="N110" t="s">
        <v>154</v>
      </c>
      <c r="O110" t="s">
        <v>27</v>
      </c>
      <c r="P110" t="str">
        <f t="shared" si="62"/>
        <v>ns=4;s=|var|PLC210 OPC-UA.Application.GVL.DataProg.Air.Damper2.stBlocksOpen</v>
      </c>
      <c r="Q110" t="str">
        <f>Q105</f>
        <v>d0154</v>
      </c>
      <c r="R110" t="str">
        <f>CONCATENATE(G110,"Open5")</f>
        <v>arwsBlockNamesOpen5</v>
      </c>
    </row>
    <row r="111" spans="2:18" x14ac:dyDescent="0.25">
      <c r="B111" t="str">
        <f>B110</f>
        <v>Damper2</v>
      </c>
      <c r="G111" t="s">
        <v>405</v>
      </c>
      <c r="H111" t="str">
        <f t="shared" si="54"/>
        <v>arwsBlockNames</v>
      </c>
      <c r="I111">
        <v>1</v>
      </c>
      <c r="K111">
        <v>0</v>
      </c>
      <c r="M111" t="str">
        <f>CONCATENATE(P111,".",G111,"[5]")</f>
        <v>ns=4;s=|var|PLC210 OPC-UA.Application.GVL.DataProg.Air.Damper2.stBlocksOpen.arwsBlockNames[5]</v>
      </c>
      <c r="N111" t="s">
        <v>154</v>
      </c>
      <c r="O111" t="s">
        <v>27</v>
      </c>
      <c r="P111" t="str">
        <f t="shared" si="62"/>
        <v>ns=4;s=|var|PLC210 OPC-UA.Application.GVL.DataProg.Air.Damper2.stBlocksOpen</v>
      </c>
      <c r="Q111" t="str">
        <f>Q110</f>
        <v>d0154</v>
      </c>
      <c r="R111" t="str">
        <f>CONCATENATE(G111,"Open6")</f>
        <v>arwsBlockNamesOpen6</v>
      </c>
    </row>
    <row r="112" spans="2:18" x14ac:dyDescent="0.25">
      <c r="B112" t="str">
        <f>B111</f>
        <v>Damper2</v>
      </c>
      <c r="G112" t="s">
        <v>405</v>
      </c>
      <c r="H112" t="str">
        <f t="shared" si="54"/>
        <v>arwsBlockNames</v>
      </c>
      <c r="I112">
        <v>1</v>
      </c>
      <c r="K112">
        <v>0</v>
      </c>
      <c r="M112" t="str">
        <f>CONCATENATE(P112,".",G112,"[6]")</f>
        <v>ns=4;s=|var|PLC210 OPC-UA.Application.GVL.DataProg.Air.Damper2.stBlocksOpen.arwsBlockNames[6]</v>
      </c>
      <c r="N112" t="s">
        <v>154</v>
      </c>
      <c r="O112" t="s">
        <v>27</v>
      </c>
      <c r="P112" t="str">
        <f t="shared" si="62"/>
        <v>ns=4;s=|var|PLC210 OPC-UA.Application.GVL.DataProg.Air.Damper2.stBlocksOpen</v>
      </c>
      <c r="Q112" t="str">
        <f>Q111</f>
        <v>d0154</v>
      </c>
      <c r="R112" t="str">
        <f>CONCATENATE(G112,"Open7")</f>
        <v>arwsBlockNamesOpen7</v>
      </c>
    </row>
    <row r="113" spans="1:22" x14ac:dyDescent="0.25">
      <c r="B113" t="str">
        <f>B112</f>
        <v>Damper2</v>
      </c>
      <c r="G113" t="s">
        <v>405</v>
      </c>
      <c r="H113" t="str">
        <f t="shared" si="54"/>
        <v>arwsBlockNames</v>
      </c>
      <c r="I113">
        <v>1</v>
      </c>
      <c r="K113">
        <v>0</v>
      </c>
      <c r="M113" t="str">
        <f>CONCATENATE(P113,".",G113,"[7]")</f>
        <v>ns=4;s=|var|PLC210 OPC-UA.Application.GVL.DataProg.Air.Damper2.stBlocksOpen.arwsBlockNames[7]</v>
      </c>
      <c r="N113" t="s">
        <v>154</v>
      </c>
      <c r="O113" t="s">
        <v>27</v>
      </c>
      <c r="P113" t="str">
        <f t="shared" si="62"/>
        <v>ns=4;s=|var|PLC210 OPC-UA.Application.GVL.DataProg.Air.Damper2.stBlocksOpen</v>
      </c>
      <c r="Q113" t="str">
        <f>Q112</f>
        <v>d0154</v>
      </c>
      <c r="R113" t="str">
        <f>CONCATENATE(G113,"Open8")</f>
        <v>arwsBlockNamesOpen8</v>
      </c>
    </row>
    <row r="114" spans="1:22" x14ac:dyDescent="0.25">
      <c r="B114" t="str">
        <f>B109</f>
        <v>Damper2</v>
      </c>
      <c r="G114" t="s">
        <v>405</v>
      </c>
      <c r="H114" t="str">
        <f t="shared" si="54"/>
        <v>arwsBlockNames</v>
      </c>
      <c r="I114">
        <v>1</v>
      </c>
      <c r="K114">
        <v>0</v>
      </c>
      <c r="M114" t="str">
        <f>CONCATENATE(P114,".",G114,"[0]")</f>
        <v>ns=4;s=|var|PLC210 OPC-UA.Application.GVL.DataProg.Air.Damper2.stBlocksClose.arwsBlockNames[0]</v>
      </c>
      <c r="N114" t="s">
        <v>154</v>
      </c>
      <c r="O114" t="s">
        <v>27</v>
      </c>
      <c r="P114" t="str">
        <f>P103</f>
        <v>ns=4;s=|var|PLC210 OPC-UA.Application.GVL.DataProg.Air.Damper2.stBlocksClose</v>
      </c>
      <c r="Q114" t="str">
        <f>Q109</f>
        <v>d0154</v>
      </c>
      <c r="R114" t="str">
        <f>CONCATENATE(G114,"Close1")</f>
        <v>arwsBlockNamesClose1</v>
      </c>
    </row>
    <row r="115" spans="1:22" x14ac:dyDescent="0.25">
      <c r="B115" t="str">
        <f>B114</f>
        <v>Damper2</v>
      </c>
      <c r="G115" t="s">
        <v>405</v>
      </c>
      <c r="H115" t="str">
        <f t="shared" si="54"/>
        <v>arwsBlockNames</v>
      </c>
      <c r="I115">
        <v>1</v>
      </c>
      <c r="K115">
        <v>0</v>
      </c>
      <c r="M115" t="str">
        <f>CONCATENATE(P115,".",G115,"[1]")</f>
        <v>ns=4;s=|var|PLC210 OPC-UA.Application.GVL.DataProg.Air.Damper2.stBlocksClose.arwsBlockNames[1]</v>
      </c>
      <c r="N115" t="s">
        <v>154</v>
      </c>
      <c r="O115" t="s">
        <v>27</v>
      </c>
      <c r="P115" t="str">
        <f>P114</f>
        <v>ns=4;s=|var|PLC210 OPC-UA.Application.GVL.DataProg.Air.Damper2.stBlocksClose</v>
      </c>
      <c r="Q115" t="str">
        <f>Q114</f>
        <v>d0154</v>
      </c>
      <c r="R115" t="str">
        <f>CONCATENATE(G115,"Close2")</f>
        <v>arwsBlockNamesClose2</v>
      </c>
    </row>
    <row r="116" spans="1:22" x14ac:dyDescent="0.25">
      <c r="B116" t="str">
        <f>B115</f>
        <v>Damper2</v>
      </c>
      <c r="G116" t="s">
        <v>405</v>
      </c>
      <c r="H116" t="str">
        <f t="shared" si="54"/>
        <v>arwsBlockNames</v>
      </c>
      <c r="I116">
        <v>1</v>
      </c>
      <c r="K116">
        <v>0</v>
      </c>
      <c r="M116" t="str">
        <f>CONCATENATE(P116,".",G116,"[2]")</f>
        <v>ns=4;s=|var|PLC210 OPC-UA.Application.GVL.DataProg.Air.Damper2.stBlocksClose.arwsBlockNames[2]</v>
      </c>
      <c r="N116" t="s">
        <v>154</v>
      </c>
      <c r="O116" t="s">
        <v>27</v>
      </c>
      <c r="P116" t="str">
        <f t="shared" ref="P116:P121" si="63">P115</f>
        <v>ns=4;s=|var|PLC210 OPC-UA.Application.GVL.DataProg.Air.Damper2.stBlocksClose</v>
      </c>
      <c r="Q116" t="str">
        <f>Q115</f>
        <v>d0154</v>
      </c>
      <c r="R116" t="str">
        <f>CONCATENATE(G116,"Close3")</f>
        <v>arwsBlockNamesClose3</v>
      </c>
    </row>
    <row r="117" spans="1:22" x14ac:dyDescent="0.25">
      <c r="B117" t="str">
        <f>B116</f>
        <v>Damper2</v>
      </c>
      <c r="G117" t="s">
        <v>405</v>
      </c>
      <c r="H117" t="str">
        <f t="shared" si="54"/>
        <v>arwsBlockNames</v>
      </c>
      <c r="I117">
        <v>1</v>
      </c>
      <c r="K117">
        <v>0</v>
      </c>
      <c r="M117" t="str">
        <f>CONCATENATE(P117,".",G117,"[3]")</f>
        <v>ns=4;s=|var|PLC210 OPC-UA.Application.GVL.DataProg.Air.Damper2.stBlocksClose.arwsBlockNames[3]</v>
      </c>
      <c r="N117" t="s">
        <v>154</v>
      </c>
      <c r="O117" t="s">
        <v>27</v>
      </c>
      <c r="P117" t="str">
        <f t="shared" si="63"/>
        <v>ns=4;s=|var|PLC210 OPC-UA.Application.GVL.DataProg.Air.Damper2.stBlocksClose</v>
      </c>
      <c r="Q117" t="str">
        <f>Q116</f>
        <v>d0154</v>
      </c>
      <c r="R117" t="str">
        <f>CONCATENATE(G117,"Close4")</f>
        <v>arwsBlockNamesClose4</v>
      </c>
    </row>
    <row r="118" spans="1:22" x14ac:dyDescent="0.25">
      <c r="B118" t="str">
        <f>B113</f>
        <v>Damper2</v>
      </c>
      <c r="G118" t="s">
        <v>405</v>
      </c>
      <c r="H118" t="str">
        <f t="shared" si="54"/>
        <v>arwsBlockNames</v>
      </c>
      <c r="I118">
        <v>1</v>
      </c>
      <c r="K118">
        <v>0</v>
      </c>
      <c r="M118" t="str">
        <f>CONCATENATE(P118,".",G118,"[4]")</f>
        <v>ns=4;s=|var|PLC210 OPC-UA.Application.GVL.DataProg.Air.Damper2.stBlocksClose.arwsBlockNames[4]</v>
      </c>
      <c r="N118" t="s">
        <v>154</v>
      </c>
      <c r="O118" t="s">
        <v>27</v>
      </c>
      <c r="P118" t="str">
        <f t="shared" si="63"/>
        <v>ns=4;s=|var|PLC210 OPC-UA.Application.GVL.DataProg.Air.Damper2.stBlocksClose</v>
      </c>
      <c r="Q118" t="str">
        <f>Q113</f>
        <v>d0154</v>
      </c>
      <c r="R118" t="str">
        <f>CONCATENATE(G118,"Close5")</f>
        <v>arwsBlockNamesClose5</v>
      </c>
    </row>
    <row r="119" spans="1:22" x14ac:dyDescent="0.25">
      <c r="B119" t="str">
        <f>B118</f>
        <v>Damper2</v>
      </c>
      <c r="G119" t="s">
        <v>405</v>
      </c>
      <c r="H119" t="str">
        <f t="shared" si="54"/>
        <v>arwsBlockNames</v>
      </c>
      <c r="I119">
        <v>1</v>
      </c>
      <c r="K119">
        <v>0</v>
      </c>
      <c r="M119" t="str">
        <f>CONCATENATE(P119,".",G119,"[5]")</f>
        <v>ns=4;s=|var|PLC210 OPC-UA.Application.GVL.DataProg.Air.Damper2.stBlocksClose.arwsBlockNames[5]</v>
      </c>
      <c r="N119" t="s">
        <v>154</v>
      </c>
      <c r="O119" t="s">
        <v>27</v>
      </c>
      <c r="P119" t="str">
        <f t="shared" si="63"/>
        <v>ns=4;s=|var|PLC210 OPC-UA.Application.GVL.DataProg.Air.Damper2.stBlocksClose</v>
      </c>
      <c r="Q119" t="str">
        <f>Q118</f>
        <v>d0154</v>
      </c>
      <c r="R119" t="str">
        <f>CONCATENATE(G119,"Close6")</f>
        <v>arwsBlockNamesClose6</v>
      </c>
    </row>
    <row r="120" spans="1:22" x14ac:dyDescent="0.25">
      <c r="B120" t="str">
        <f>B119</f>
        <v>Damper2</v>
      </c>
      <c r="G120" t="s">
        <v>405</v>
      </c>
      <c r="H120" t="str">
        <f t="shared" si="54"/>
        <v>arwsBlockNames</v>
      </c>
      <c r="I120">
        <v>1</v>
      </c>
      <c r="K120">
        <v>0</v>
      </c>
      <c r="M120" t="str">
        <f>CONCATENATE(P120,".",G120,"[6]")</f>
        <v>ns=4;s=|var|PLC210 OPC-UA.Application.GVL.DataProg.Air.Damper2.stBlocksClose.arwsBlockNames[6]</v>
      </c>
      <c r="N120" t="s">
        <v>154</v>
      </c>
      <c r="O120" t="s">
        <v>27</v>
      </c>
      <c r="P120" t="str">
        <f t="shared" si="63"/>
        <v>ns=4;s=|var|PLC210 OPC-UA.Application.GVL.DataProg.Air.Damper2.stBlocksClose</v>
      </c>
      <c r="Q120" t="str">
        <f>Q119</f>
        <v>d0154</v>
      </c>
      <c r="R120" t="str">
        <f>CONCATENATE(G120,"Close7")</f>
        <v>arwsBlockNamesClose7</v>
      </c>
    </row>
    <row r="121" spans="1:22" x14ac:dyDescent="0.25">
      <c r="B121" t="str">
        <f>B120</f>
        <v>Damper2</v>
      </c>
      <c r="G121" t="s">
        <v>405</v>
      </c>
      <c r="H121" t="str">
        <f t="shared" si="54"/>
        <v>arwsBlockNames</v>
      </c>
      <c r="I121">
        <v>1</v>
      </c>
      <c r="K121">
        <v>0</v>
      </c>
      <c r="M121" t="str">
        <f>CONCATENATE(P121,".",G121,"[7]")</f>
        <v>ns=4;s=|var|PLC210 OPC-UA.Application.GVL.DataProg.Air.Damper2.stBlocksClose.arwsBlockNames[7]</v>
      </c>
      <c r="N121" t="s">
        <v>154</v>
      </c>
      <c r="O121" t="s">
        <v>27</v>
      </c>
      <c r="P121" t="str">
        <f t="shared" si="63"/>
        <v>ns=4;s=|var|PLC210 OPC-UA.Application.GVL.DataProg.Air.Damper2.stBlocksClose</v>
      </c>
      <c r="Q121" t="str">
        <f>Q120</f>
        <v>d0154</v>
      </c>
      <c r="R121" t="str">
        <f>CONCATENATE(G121,"Close8")</f>
        <v>arwsBlockNamesClose8</v>
      </c>
    </row>
    <row r="122" spans="1:22" x14ac:dyDescent="0.25">
      <c r="B122" t="str">
        <f>B121</f>
        <v>Damper2</v>
      </c>
      <c r="G122" t="s">
        <v>407</v>
      </c>
      <c r="H122" t="str">
        <f t="shared" si="54"/>
        <v>fAirTaskFromRegime</v>
      </c>
      <c r="I122">
        <v>1</v>
      </c>
      <c r="K122">
        <v>0</v>
      </c>
      <c r="M122" t="str">
        <f>CONCATENATE(P122,".",G122)</f>
        <v>ns=4;s=|var|PLC210 OPC-UA.Application.GVL.fAirTaskFromRegime</v>
      </c>
      <c r="N122" t="s">
        <v>26</v>
      </c>
      <c r="O122" t="s">
        <v>27</v>
      </c>
      <c r="P122" t="str">
        <f>CONCATENATE(W$2,"GVL")</f>
        <v>ns=4;s=|var|PLC210 OPC-UA.Application.GVL</v>
      </c>
      <c r="Q122" t="str">
        <f>Q121</f>
        <v>d0154</v>
      </c>
      <c r="R122" t="s">
        <v>406</v>
      </c>
    </row>
    <row r="123" spans="1:22" x14ac:dyDescent="0.25">
      <c r="A123" t="s">
        <v>24</v>
      </c>
      <c r="B123" t="str">
        <f>B98</f>
        <v>Damper2</v>
      </c>
      <c r="V123" t="s">
        <v>45</v>
      </c>
    </row>
    <row r="124" spans="1:22" x14ac:dyDescent="0.25">
      <c r="B124" t="str">
        <f>A123</f>
        <v>fPosition</v>
      </c>
      <c r="G124" t="s">
        <v>31</v>
      </c>
      <c r="H124" t="str">
        <f>G124</f>
        <v>fNormValue</v>
      </c>
      <c r="I124">
        <v>1</v>
      </c>
      <c r="K124">
        <v>0</v>
      </c>
      <c r="M124" t="str">
        <f>CONCATENATE(P124,".",H124)</f>
        <v>ns=4;s=|var|PLC210 OPC-UA.Application.GVL.DataProg.Air.Damper2.fPosition.fNormValue</v>
      </c>
      <c r="N124" t="s">
        <v>26</v>
      </c>
      <c r="O124" t="s">
        <v>27</v>
      </c>
      <c r="P124" t="str">
        <f>CONCATENATE(W$2,"GVL.DataProg.",B89,".",B123,".",B124)</f>
        <v>ns=4;s=|var|PLC210 OPC-UA.Application.GVL.DataProg.Air.Damper2.fPosition</v>
      </c>
      <c r="Q124" t="str">
        <f>V123</f>
        <v>d0004</v>
      </c>
      <c r="R124" t="str">
        <f>G124</f>
        <v>fNormValue</v>
      </c>
    </row>
    <row r="125" spans="1:22" x14ac:dyDescent="0.25">
      <c r="B125" t="str">
        <f>B124</f>
        <v>fPosition</v>
      </c>
      <c r="G125" t="s">
        <v>32</v>
      </c>
      <c r="H125" t="str">
        <f t="shared" ref="H125:H128" si="64">G125</f>
        <v>fInValue</v>
      </c>
      <c r="I125">
        <v>1</v>
      </c>
      <c r="K125">
        <v>0</v>
      </c>
      <c r="M125" t="str">
        <f>CONCATENATE(P125,".",H125)</f>
        <v>ns=4;s=|var|PLC210 OPC-UA.Application.GVL.DataProg.Air.Damper2.fPosition.fInValue</v>
      </c>
      <c r="N125" t="s">
        <v>26</v>
      </c>
      <c r="O125" t="s">
        <v>27</v>
      </c>
      <c r="P125" t="str">
        <f>CONCATENATE(W$2,"GVL.DataProg.",B89,".",B123,".",B125)</f>
        <v>ns=4;s=|var|PLC210 OPC-UA.Application.GVL.DataProg.Air.Damper2.fPosition</v>
      </c>
      <c r="Q125" t="str">
        <f>Q124</f>
        <v>d0004</v>
      </c>
      <c r="R125" t="str">
        <f t="shared" ref="R125:R128" si="65">G125</f>
        <v>fInValue</v>
      </c>
    </row>
    <row r="126" spans="1:22" x14ac:dyDescent="0.25">
      <c r="B126" t="str">
        <f>B125</f>
        <v>fPosition</v>
      </c>
      <c r="G126" t="s">
        <v>30</v>
      </c>
      <c r="H126" t="str">
        <f t="shared" si="64"/>
        <v>fNormL</v>
      </c>
      <c r="I126">
        <v>1</v>
      </c>
      <c r="K126">
        <v>1</v>
      </c>
      <c r="M126" t="str">
        <f>CONCATENATE(P126,".",G126)</f>
        <v>ns=4;s=|var|PLC210 OPC-UA.Application.PersistentVars.stAllAiChannelParams.Air_Damper2_fPosition.fNormL</v>
      </c>
      <c r="N126" t="s">
        <v>26</v>
      </c>
      <c r="O126" t="s">
        <v>27</v>
      </c>
      <c r="P126" t="str">
        <f>CONCATENATE(W$2,"PersistentVars.stAllAiChannelParams.",B89,"_",B123,"_",B126)</f>
        <v>ns=4;s=|var|PLC210 OPC-UA.Application.PersistentVars.stAllAiChannelParams.Air_Damper2_fPosition</v>
      </c>
      <c r="Q126" t="str">
        <f t="shared" ref="Q126:Q128" si="66">Q125</f>
        <v>d0004</v>
      </c>
      <c r="R126" t="str">
        <f t="shared" si="65"/>
        <v>fNormL</v>
      </c>
    </row>
    <row r="127" spans="1:22" x14ac:dyDescent="0.25">
      <c r="B127" t="str">
        <f t="shared" ref="B127:B128" si="67">B126</f>
        <v>fPosition</v>
      </c>
      <c r="G127" t="s">
        <v>29</v>
      </c>
      <c r="H127" t="str">
        <f t="shared" si="64"/>
        <v>fNormH</v>
      </c>
      <c r="I127">
        <v>1</v>
      </c>
      <c r="K127">
        <v>1</v>
      </c>
      <c r="M127" t="str">
        <f t="shared" ref="M127:M128" si="68">CONCATENATE(P127,".",G127)</f>
        <v>ns=4;s=|var|PLC210 OPC-UA.Application.PersistentVars.stAllAiChannelParams.Air_Damper2_fPosition.fNormH</v>
      </c>
      <c r="N127" t="s">
        <v>26</v>
      </c>
      <c r="O127" t="s">
        <v>27</v>
      </c>
      <c r="P127" t="str">
        <f>CONCATENATE(W$2,"PersistentVars.stAllAiChannelParams.",B89,"_",B123,"_",B127)</f>
        <v>ns=4;s=|var|PLC210 OPC-UA.Application.PersistentVars.stAllAiChannelParams.Air_Damper2_fPosition</v>
      </c>
      <c r="Q127" t="str">
        <f t="shared" si="66"/>
        <v>d0004</v>
      </c>
      <c r="R127" t="str">
        <f t="shared" si="65"/>
        <v>fNormH</v>
      </c>
    </row>
    <row r="128" spans="1:22" x14ac:dyDescent="0.25">
      <c r="B128" t="str">
        <f t="shared" si="67"/>
        <v>fPosition</v>
      </c>
      <c r="G128" t="s">
        <v>25</v>
      </c>
      <c r="H128" t="str">
        <f t="shared" si="64"/>
        <v>fTFilter</v>
      </c>
      <c r="I128">
        <v>1</v>
      </c>
      <c r="K128">
        <v>1</v>
      </c>
      <c r="M128" t="str">
        <f t="shared" si="68"/>
        <v>ns=4;s=|var|PLC210 OPC-UA.Application.PersistentVars.stAllAiChannelParams.Air_Damper2_fPosition.fTFilter</v>
      </c>
      <c r="N128" t="s">
        <v>26</v>
      </c>
      <c r="O128" t="s">
        <v>27</v>
      </c>
      <c r="P128" t="str">
        <f>CONCATENATE(W$2,"PersistentVars.stAllAiChannelParams.",B89,"_",B123,"_",B128)</f>
        <v>ns=4;s=|var|PLC210 OPC-UA.Application.PersistentVars.stAllAiChannelParams.Air_Damper2_fPosition</v>
      </c>
      <c r="Q128" t="str">
        <f t="shared" si="66"/>
        <v>d0004</v>
      </c>
      <c r="R128" t="str">
        <f t="shared" si="65"/>
        <v>fTFilter</v>
      </c>
    </row>
    <row r="129" spans="1:22" x14ac:dyDescent="0.25">
      <c r="A129" t="s">
        <v>47</v>
      </c>
      <c r="B129" t="s">
        <v>22</v>
      </c>
      <c r="V129" t="s">
        <v>297</v>
      </c>
    </row>
    <row r="130" spans="1:22" x14ac:dyDescent="0.25">
      <c r="B130" t="s">
        <v>47</v>
      </c>
      <c r="G130" t="s">
        <v>31</v>
      </c>
      <c r="H130" t="str">
        <f>G130</f>
        <v>fNormValue</v>
      </c>
      <c r="I130">
        <v>1</v>
      </c>
      <c r="K130">
        <v>0</v>
      </c>
      <c r="M130" t="str">
        <f t="shared" ref="M130" si="69">CONCATENATE(P130,".",G130)</f>
        <v>ns=4;s=|var|PLC210 OPC-UA.Application.GVL.DataProg.Air._T.fNormValue</v>
      </c>
      <c r="N130" t="s">
        <v>26</v>
      </c>
      <c r="O130" t="s">
        <v>27</v>
      </c>
      <c r="P130" t="str">
        <f>CONCATENATE(W$2,"GVL.DataProg.",B129,".",B130)</f>
        <v>ns=4;s=|var|PLC210 OPC-UA.Application.GVL.DataProg.Air._T</v>
      </c>
      <c r="Q130" t="str">
        <f>V129</f>
        <v>d0026</v>
      </c>
      <c r="R130" t="str">
        <f>H130</f>
        <v>fNormValue</v>
      </c>
    </row>
    <row r="131" spans="1:22" x14ac:dyDescent="0.25">
      <c r="B131" t="str">
        <f>B130</f>
        <v>_T</v>
      </c>
      <c r="G131" t="s">
        <v>376</v>
      </c>
      <c r="H131" t="str">
        <f>G131</f>
        <v>bSimulation</v>
      </c>
      <c r="I131">
        <v>1</v>
      </c>
      <c r="K131">
        <v>1</v>
      </c>
      <c r="M131" t="str">
        <f t="shared" ref="M131:M132" si="70">CONCATENATE(P131,".",H131)</f>
        <v>ns=4;s=|var|PLC210 OPC-UA.Application.GVL.DataProg.Air._T.bSimulation</v>
      </c>
      <c r="N131" t="s">
        <v>34</v>
      </c>
      <c r="O131" t="s">
        <v>27</v>
      </c>
      <c r="P131" t="str">
        <f>CONCATENATE(W$2,"GVL.DataProg.",B129,".",B131)</f>
        <v>ns=4;s=|var|PLC210 OPC-UA.Application.GVL.DataProg.Air._T</v>
      </c>
      <c r="Q131" t="str">
        <f>Q130</f>
        <v>d0026</v>
      </c>
      <c r="R131" t="str">
        <f>G131</f>
        <v>bSimulation</v>
      </c>
    </row>
    <row r="132" spans="1:22" x14ac:dyDescent="0.25">
      <c r="B132" t="str">
        <f>B131</f>
        <v>_T</v>
      </c>
      <c r="G132" t="s">
        <v>377</v>
      </c>
      <c r="H132" t="str">
        <f>G132</f>
        <v>fSimulValue</v>
      </c>
      <c r="I132">
        <v>1</v>
      </c>
      <c r="K132">
        <v>1</v>
      </c>
      <c r="M132" t="str">
        <f t="shared" si="70"/>
        <v>ns=4;s=|var|PLC210 OPC-UA.Application.GVL.DataProg.Air._T.fSimulValue</v>
      </c>
      <c r="N132" t="s">
        <v>26</v>
      </c>
      <c r="O132" t="s">
        <v>27</v>
      </c>
      <c r="P132" t="str">
        <f>CONCATENATE(W$2,"GVL.DataProg.",B129,".",B132)</f>
        <v>ns=4;s=|var|PLC210 OPC-UA.Application.GVL.DataProg.Air._T</v>
      </c>
      <c r="Q132" t="str">
        <f>Q131</f>
        <v>d0026</v>
      </c>
      <c r="R132" t="str">
        <f t="shared" ref="R132" si="71">G132</f>
        <v>fSimulValue</v>
      </c>
    </row>
    <row r="133" spans="1:22" x14ac:dyDescent="0.25">
      <c r="A133" t="s">
        <v>48</v>
      </c>
      <c r="B133" t="s">
        <v>22</v>
      </c>
      <c r="V133" t="s">
        <v>296</v>
      </c>
    </row>
    <row r="134" spans="1:22" x14ac:dyDescent="0.25">
      <c r="B134" t="str">
        <f>A133</f>
        <v>_P</v>
      </c>
      <c r="G134" t="s">
        <v>31</v>
      </c>
      <c r="H134" t="str">
        <f>G134</f>
        <v>fNormValue</v>
      </c>
      <c r="I134">
        <v>1</v>
      </c>
      <c r="K134">
        <v>0</v>
      </c>
      <c r="M134" t="str">
        <f t="shared" ref="M134:M135" si="72">CONCATENATE(P134,".",H134)</f>
        <v>ns=4;s=|var|PLC210 OPC-UA.Application.GVL.DataProg.Air._P.fNormValue</v>
      </c>
      <c r="N134" t="s">
        <v>26</v>
      </c>
      <c r="O134" t="s">
        <v>27</v>
      </c>
      <c r="P134" t="str">
        <f>CONCATENATE(W$2,"GVL.DataProg.",B133,".",B134)</f>
        <v>ns=4;s=|var|PLC210 OPC-UA.Application.GVL.DataProg.Air._P</v>
      </c>
      <c r="Q134" t="str">
        <f>V133</f>
        <v>d1171</v>
      </c>
      <c r="R134" t="str">
        <f>G134</f>
        <v>fNormValue</v>
      </c>
    </row>
    <row r="135" spans="1:22" x14ac:dyDescent="0.25">
      <c r="B135" t="str">
        <f>B134</f>
        <v>_P</v>
      </c>
      <c r="G135" t="s">
        <v>32</v>
      </c>
      <c r="H135" t="str">
        <f>G135</f>
        <v>fInValue</v>
      </c>
      <c r="I135">
        <v>1</v>
      </c>
      <c r="K135">
        <v>0</v>
      </c>
      <c r="M135" t="str">
        <f t="shared" si="72"/>
        <v>ns=4;s=|var|PLC210 OPC-UA.Application.GVL.DataProg.Air._P.fInValue</v>
      </c>
      <c r="N135" t="s">
        <v>26</v>
      </c>
      <c r="O135" t="s">
        <v>27</v>
      </c>
      <c r="P135" t="str">
        <f>CONCATENATE(W$2,"GVL.DataProg.",B133,".",B135)</f>
        <v>ns=4;s=|var|PLC210 OPC-UA.Application.GVL.DataProg.Air._P</v>
      </c>
      <c r="Q135" t="str">
        <f>Q134</f>
        <v>d1171</v>
      </c>
      <c r="R135" t="str">
        <f t="shared" ref="R135:R138" si="73">G135</f>
        <v>fInValue</v>
      </c>
    </row>
    <row r="136" spans="1:22" x14ac:dyDescent="0.25">
      <c r="B136" t="str">
        <f t="shared" ref="B136:B138" si="74">B135</f>
        <v>_P</v>
      </c>
      <c r="G136" t="s">
        <v>30</v>
      </c>
      <c r="H136" t="str">
        <f>G136</f>
        <v>fNormL</v>
      </c>
      <c r="I136">
        <v>1</v>
      </c>
      <c r="K136">
        <v>1</v>
      </c>
      <c r="M136" t="str">
        <f>CONCATENATE(P136,".",H136)</f>
        <v>ns=4;s=|var|PLC210 OPC-UA.Application.PersistentVars.stAllAiChannelParams.Air_fP.fNormL</v>
      </c>
      <c r="N136" t="s">
        <v>26</v>
      </c>
      <c r="O136" t="s">
        <v>27</v>
      </c>
      <c r="P136" t="str">
        <f>CONCATENATE(W$2,"PersistentVars.stAllAiChannelParams.",B133,"_f",SUBSTITUTE(B136,"_",""))</f>
        <v>ns=4;s=|var|PLC210 OPC-UA.Application.PersistentVars.stAllAiChannelParams.Air_fP</v>
      </c>
      <c r="Q136" t="str">
        <f t="shared" ref="Q136:Q138" si="75">Q135</f>
        <v>d1171</v>
      </c>
      <c r="R136" t="str">
        <f t="shared" si="73"/>
        <v>fNormL</v>
      </c>
    </row>
    <row r="137" spans="1:22" x14ac:dyDescent="0.25">
      <c r="B137" t="str">
        <f t="shared" si="74"/>
        <v>_P</v>
      </c>
      <c r="G137" t="s">
        <v>29</v>
      </c>
      <c r="H137" t="str">
        <f t="shared" ref="H137:H138" si="76">G137</f>
        <v>fNormH</v>
      </c>
      <c r="I137">
        <v>1</v>
      </c>
      <c r="K137">
        <v>1</v>
      </c>
      <c r="M137" t="str">
        <f t="shared" ref="M137:M140" si="77">CONCATENATE(P137,".",H137)</f>
        <v>ns=4;s=|var|PLC210 OPC-UA.Application.PersistentVars.stAllAiChannelParams.Air_fP.fNormH</v>
      </c>
      <c r="N137" t="s">
        <v>26</v>
      </c>
      <c r="O137" t="s">
        <v>27</v>
      </c>
      <c r="P137" t="str">
        <f>CONCATENATE(W$2,"PersistentVars.stAllAiChannelParams.",B133,"_f",SUBSTITUTE(B137,"_",""))</f>
        <v>ns=4;s=|var|PLC210 OPC-UA.Application.PersistentVars.stAllAiChannelParams.Air_fP</v>
      </c>
      <c r="Q137" t="str">
        <f t="shared" si="75"/>
        <v>d1171</v>
      </c>
      <c r="R137" t="str">
        <f t="shared" si="73"/>
        <v>fNormH</v>
      </c>
    </row>
    <row r="138" spans="1:22" x14ac:dyDescent="0.25">
      <c r="B138" t="str">
        <f t="shared" si="74"/>
        <v>_P</v>
      </c>
      <c r="G138" t="s">
        <v>25</v>
      </c>
      <c r="H138" t="str">
        <f t="shared" si="76"/>
        <v>fTFilter</v>
      </c>
      <c r="I138">
        <v>1</v>
      </c>
      <c r="K138">
        <v>1</v>
      </c>
      <c r="M138" t="str">
        <f t="shared" si="77"/>
        <v>ns=4;s=|var|PLC210 OPC-UA.Application.PersistentVars.stAllAiChannelParams.Air_fP.fTFilter</v>
      </c>
      <c r="N138" t="s">
        <v>26</v>
      </c>
      <c r="O138" t="s">
        <v>27</v>
      </c>
      <c r="P138" t="str">
        <f>CONCATENATE(W$2,"PersistentVars.stAllAiChannelParams.",B133,"_f",SUBSTITUTE(B138,"_",""))</f>
        <v>ns=4;s=|var|PLC210 OPC-UA.Application.PersistentVars.stAllAiChannelParams.Air_fP</v>
      </c>
      <c r="Q138" t="str">
        <f t="shared" si="75"/>
        <v>d1171</v>
      </c>
      <c r="R138" t="str">
        <f t="shared" si="73"/>
        <v>fTFilter</v>
      </c>
    </row>
    <row r="139" spans="1:22" x14ac:dyDescent="0.25">
      <c r="B139" t="str">
        <f>B138</f>
        <v>_P</v>
      </c>
      <c r="G139" t="s">
        <v>376</v>
      </c>
      <c r="H139" t="str">
        <f>G139</f>
        <v>bSimulation</v>
      </c>
      <c r="I139">
        <v>1</v>
      </c>
      <c r="K139">
        <v>1</v>
      </c>
      <c r="M139" t="str">
        <f t="shared" si="77"/>
        <v>ns=4;s=|var|PLC210 OPC-UA.Application.GVL.DataProg.Air._P.bSimulation</v>
      </c>
      <c r="N139" t="s">
        <v>34</v>
      </c>
      <c r="O139" t="s">
        <v>27</v>
      </c>
      <c r="P139" t="str">
        <f>CONCATENATE(W$2,"GVL.DataProg.",B133,".",B139)</f>
        <v>ns=4;s=|var|PLC210 OPC-UA.Application.GVL.DataProg.Air._P</v>
      </c>
      <c r="Q139" t="str">
        <f>Q138</f>
        <v>d1171</v>
      </c>
      <c r="R139" t="str">
        <f>G139</f>
        <v>bSimulation</v>
      </c>
    </row>
    <row r="140" spans="1:22" x14ac:dyDescent="0.25">
      <c r="B140" t="str">
        <f>B139</f>
        <v>_P</v>
      </c>
      <c r="G140" t="s">
        <v>377</v>
      </c>
      <c r="H140" t="str">
        <f>G140</f>
        <v>fSimulValue</v>
      </c>
      <c r="I140">
        <v>1</v>
      </c>
      <c r="K140">
        <v>1</v>
      </c>
      <c r="M140" t="str">
        <f t="shared" si="77"/>
        <v>ns=4;s=|var|PLC210 OPC-UA.Application.GVL.DataProg.Air._P.fSimulValue</v>
      </c>
      <c r="N140" t="s">
        <v>26</v>
      </c>
      <c r="O140" t="s">
        <v>27</v>
      </c>
      <c r="P140" t="str">
        <f>CONCATENATE(W$2,"GVL.DataProg.",B133,".",B140)</f>
        <v>ns=4;s=|var|PLC210 OPC-UA.Application.GVL.DataProg.Air._P</v>
      </c>
      <c r="Q140" t="str">
        <f>Q139</f>
        <v>d1171</v>
      </c>
      <c r="R140" t="str">
        <f t="shared" ref="R140" si="78">G140</f>
        <v>fSimulValue</v>
      </c>
    </row>
    <row r="141" spans="1:22" x14ac:dyDescent="0.25">
      <c r="A141" t="s">
        <v>49</v>
      </c>
      <c r="B141" t="s">
        <v>22</v>
      </c>
      <c r="V141" t="s">
        <v>51</v>
      </c>
    </row>
    <row r="142" spans="1:22" x14ac:dyDescent="0.25">
      <c r="B142" t="str">
        <f>A141</f>
        <v>Fan1</v>
      </c>
      <c r="G142" t="s">
        <v>50</v>
      </c>
      <c r="H142" t="str">
        <f>G142</f>
        <v>bTurnedOn</v>
      </c>
      <c r="I142">
        <v>1</v>
      </c>
      <c r="K142">
        <v>0</v>
      </c>
      <c r="M142" t="str">
        <f t="shared" ref="M142:M149" si="79">CONCATENATE(P142,".",H142)</f>
        <v>ns=4;s=|var|PLC210 OPC-UA.Application.GVL.DataProg.Air.Fan1.bTurnedOn</v>
      </c>
      <c r="N142" t="s">
        <v>34</v>
      </c>
      <c r="O142" t="s">
        <v>27</v>
      </c>
      <c r="P142" t="str">
        <f>CONCATENATE(W$2,"GVL.DataProg.",B141,".",B142)</f>
        <v>ns=4;s=|var|PLC210 OPC-UA.Application.GVL.DataProg.Air.Fan1</v>
      </c>
      <c r="Q142" t="str">
        <f>V141</f>
        <v>d1038</v>
      </c>
      <c r="R142" t="str">
        <f>G142</f>
        <v>bTurnedOn</v>
      </c>
    </row>
    <row r="143" spans="1:22" x14ac:dyDescent="0.25">
      <c r="B143" t="str">
        <f>B142</f>
        <v>Fan1</v>
      </c>
      <c r="G143" t="s">
        <v>52</v>
      </c>
      <c r="H143" t="str">
        <f t="shared" ref="H143:H152" si="80">G143</f>
        <v>bStart</v>
      </c>
      <c r="I143">
        <v>1</v>
      </c>
      <c r="K143">
        <v>0</v>
      </c>
      <c r="M143" t="str">
        <f t="shared" si="79"/>
        <v>ns=4;s=|var|PLC210 OPC-UA.Application.GVL.DataProg.Air.Fan1.bStart</v>
      </c>
      <c r="N143" t="s">
        <v>34</v>
      </c>
      <c r="O143" t="s">
        <v>27</v>
      </c>
      <c r="P143" t="str">
        <f>CONCATENATE(W$2,"GVL.DataProg.",B141,".",B143)</f>
        <v>ns=4;s=|var|PLC210 OPC-UA.Application.GVL.DataProg.Air.Fan1</v>
      </c>
      <c r="Q143" t="str">
        <f>Q142</f>
        <v>d1038</v>
      </c>
      <c r="R143" t="str">
        <f t="shared" ref="R143:R149" si="81">G143</f>
        <v>bStart</v>
      </c>
    </row>
    <row r="144" spans="1:22" x14ac:dyDescent="0.25">
      <c r="B144" t="str">
        <f t="shared" ref="B144:B149" si="82">B143</f>
        <v>Fan1</v>
      </c>
      <c r="G144" t="s">
        <v>53</v>
      </c>
      <c r="H144" t="str">
        <f t="shared" si="80"/>
        <v>bOffManual</v>
      </c>
      <c r="I144">
        <v>1</v>
      </c>
      <c r="K144">
        <v>1</v>
      </c>
      <c r="M144" t="str">
        <f t="shared" si="79"/>
        <v>ns=4;s=|var|PLC210 OPC-UA.Application.GVL.DataProg.Air.Fan1.bOffManual</v>
      </c>
      <c r="N144" t="s">
        <v>34</v>
      </c>
      <c r="O144" t="s">
        <v>27</v>
      </c>
      <c r="P144" t="str">
        <f>CONCATENATE(W$2,"GVL.DataProg.",B141,".",B144)</f>
        <v>ns=4;s=|var|PLC210 OPC-UA.Application.GVL.DataProg.Air.Fan1</v>
      </c>
      <c r="Q144" t="str">
        <f t="shared" ref="Q144:Q149" si="83">Q143</f>
        <v>d1038</v>
      </c>
      <c r="R144" t="str">
        <f t="shared" si="81"/>
        <v>bOffManual</v>
      </c>
    </row>
    <row r="145" spans="1:22" x14ac:dyDescent="0.25">
      <c r="B145" t="str">
        <f t="shared" si="82"/>
        <v>Fan1</v>
      </c>
      <c r="G145" t="s">
        <v>54</v>
      </c>
      <c r="H145" t="str">
        <f t="shared" si="80"/>
        <v>bBlockOffOut</v>
      </c>
      <c r="I145">
        <v>1</v>
      </c>
      <c r="K145">
        <v>0</v>
      </c>
      <c r="M145" t="str">
        <f t="shared" si="79"/>
        <v>ns=4;s=|var|PLC210 OPC-UA.Application.GVL.DataProg.Air.Fan1.bBlockOffOut</v>
      </c>
      <c r="N145" t="s">
        <v>34</v>
      </c>
      <c r="O145" t="s">
        <v>27</v>
      </c>
      <c r="P145" t="str">
        <f>CONCATENATE(W$2,"GVL.DataProg.",B141,".",B145)</f>
        <v>ns=4;s=|var|PLC210 OPC-UA.Application.GVL.DataProg.Air.Fan1</v>
      </c>
      <c r="Q145" t="str">
        <f t="shared" si="83"/>
        <v>d1038</v>
      </c>
      <c r="R145" t="str">
        <f t="shared" si="81"/>
        <v>bBlockOffOut</v>
      </c>
    </row>
    <row r="146" spans="1:22" x14ac:dyDescent="0.25">
      <c r="B146" t="str">
        <f t="shared" si="82"/>
        <v>Fan1</v>
      </c>
      <c r="G146" t="s">
        <v>41</v>
      </c>
      <c r="H146" t="str">
        <f t="shared" si="80"/>
        <v>bAuto</v>
      </c>
      <c r="I146">
        <v>1</v>
      </c>
      <c r="K146">
        <v>1</v>
      </c>
      <c r="M146" t="str">
        <f t="shared" si="79"/>
        <v>ns=4;s=|var|PLC210 OPC-UA.Application.GVL.DataProg.Air.Fan1.bAuto</v>
      </c>
      <c r="N146" t="s">
        <v>34</v>
      </c>
      <c r="O146" t="s">
        <v>27</v>
      </c>
      <c r="P146" t="str">
        <f>CONCATENATE(W$2,"GVL.DataProg.",B141,".",B146)</f>
        <v>ns=4;s=|var|PLC210 OPC-UA.Application.GVL.DataProg.Air.Fan1</v>
      </c>
      <c r="Q146" t="str">
        <f t="shared" si="83"/>
        <v>d1038</v>
      </c>
      <c r="R146" t="str">
        <f t="shared" si="81"/>
        <v>bAuto</v>
      </c>
    </row>
    <row r="147" spans="1:22" x14ac:dyDescent="0.25">
      <c r="B147" t="str">
        <f t="shared" si="82"/>
        <v>Fan1</v>
      </c>
      <c r="G147" t="s">
        <v>55</v>
      </c>
      <c r="H147" t="str">
        <f t="shared" si="80"/>
        <v>bBlockOnOut</v>
      </c>
      <c r="I147">
        <v>1</v>
      </c>
      <c r="K147">
        <v>0</v>
      </c>
      <c r="M147" t="str">
        <f t="shared" si="79"/>
        <v>ns=4;s=|var|PLC210 OPC-UA.Application.GVL.DataProg.Air.Fan1.bBlockOnOut</v>
      </c>
      <c r="N147" t="s">
        <v>34</v>
      </c>
      <c r="O147" t="s">
        <v>27</v>
      </c>
      <c r="P147" t="str">
        <f>CONCATENATE(W$2,"GVL.DataProg.",B141,".",B147)</f>
        <v>ns=4;s=|var|PLC210 OPC-UA.Application.GVL.DataProg.Air.Fan1</v>
      </c>
      <c r="Q147" t="str">
        <f t="shared" si="83"/>
        <v>d1038</v>
      </c>
      <c r="R147" t="str">
        <f t="shared" si="81"/>
        <v>bBlockOnOut</v>
      </c>
    </row>
    <row r="148" spans="1:22" x14ac:dyDescent="0.25">
      <c r="B148" t="str">
        <f t="shared" si="82"/>
        <v>Fan1</v>
      </c>
      <c r="G148" t="s">
        <v>56</v>
      </c>
      <c r="H148" t="str">
        <f t="shared" si="80"/>
        <v>bTurnedOff</v>
      </c>
      <c r="I148">
        <v>1</v>
      </c>
      <c r="K148">
        <v>0</v>
      </c>
      <c r="M148" t="str">
        <f t="shared" si="79"/>
        <v>ns=4;s=|var|PLC210 OPC-UA.Application.GVL.DataProg.Air.Fan1.bTurnedOff</v>
      </c>
      <c r="N148" t="s">
        <v>34</v>
      </c>
      <c r="O148" t="s">
        <v>27</v>
      </c>
      <c r="P148" t="str">
        <f>CONCATENATE(W$2,"GVL.DataProg.",B141,".",B148)</f>
        <v>ns=4;s=|var|PLC210 OPC-UA.Application.GVL.DataProg.Air.Fan1</v>
      </c>
      <c r="Q148" t="str">
        <f t="shared" si="83"/>
        <v>d1038</v>
      </c>
      <c r="R148" t="str">
        <f t="shared" si="81"/>
        <v>bTurnedOff</v>
      </c>
    </row>
    <row r="149" spans="1:22" x14ac:dyDescent="0.25">
      <c r="B149" t="str">
        <f t="shared" si="82"/>
        <v>Fan1</v>
      </c>
      <c r="G149" t="s">
        <v>57</v>
      </c>
      <c r="H149" t="str">
        <f t="shared" si="80"/>
        <v>bOnManual</v>
      </c>
      <c r="I149">
        <v>1</v>
      </c>
      <c r="K149">
        <v>1</v>
      </c>
      <c r="M149" t="str">
        <f t="shared" si="79"/>
        <v>ns=4;s=|var|PLC210 OPC-UA.Application.GVL.DataProg.Air.Fan1.bOnManual</v>
      </c>
      <c r="N149" t="s">
        <v>34</v>
      </c>
      <c r="O149" t="s">
        <v>27</v>
      </c>
      <c r="P149" t="str">
        <f>CONCATENATE(W$2,"GVL.DataProg.",B141,".",B149)</f>
        <v>ns=4;s=|var|PLC210 OPC-UA.Application.GVL.DataProg.Air.Fan1</v>
      </c>
      <c r="Q149" t="str">
        <f t="shared" si="83"/>
        <v>d1038</v>
      </c>
      <c r="R149" t="str">
        <f t="shared" si="81"/>
        <v>bOnManual</v>
      </c>
    </row>
    <row r="150" spans="1:22" x14ac:dyDescent="0.25">
      <c r="B150" t="str">
        <f t="shared" ref="B150" si="84">B149</f>
        <v>Fan1</v>
      </c>
      <c r="G150" t="s">
        <v>315</v>
      </c>
      <c r="H150" t="str">
        <f t="shared" si="80"/>
        <v>bErrorCantControl</v>
      </c>
      <c r="I150">
        <v>1</v>
      </c>
      <c r="K150">
        <v>1</v>
      </c>
      <c r="M150" t="str">
        <f t="shared" ref="M150" si="85">CONCATENATE(P150,".",H150)</f>
        <v>ns=4;s=|var|PLC210 OPC-UA.Application.GVL.DataProg.Air.Fan1.bErrorCantControl</v>
      </c>
      <c r="N150" t="s">
        <v>34</v>
      </c>
      <c r="O150" t="s">
        <v>27</v>
      </c>
      <c r="P150" t="str">
        <f>CONCATENATE(W$2,"GVL.DataProg.",B141,".",B150)</f>
        <v>ns=4;s=|var|PLC210 OPC-UA.Application.GVL.DataProg.Air.Fan1</v>
      </c>
      <c r="Q150" t="str">
        <f t="shared" ref="Q150" si="86">Q149</f>
        <v>d1038</v>
      </c>
      <c r="R150" t="str">
        <f t="shared" ref="R150" si="87">G150</f>
        <v>bErrorCantControl</v>
      </c>
    </row>
    <row r="151" spans="1:22" x14ac:dyDescent="0.25">
      <c r="B151" t="str">
        <f>B150</f>
        <v>Fan1</v>
      </c>
      <c r="G151" t="s">
        <v>402</v>
      </c>
      <c r="H151" t="str">
        <f t="shared" si="80"/>
        <v>byBlock</v>
      </c>
      <c r="I151">
        <v>1</v>
      </c>
      <c r="K151">
        <v>0</v>
      </c>
      <c r="M151" t="str">
        <f t="shared" ref="M151:M152" si="88">CONCATENATE(P151,".",G151)</f>
        <v>ns=4;s=|var|PLC210 OPC-UA.Application.GVL.DataProg.Air.Fan1.stBlocksOn.byBlock</v>
      </c>
      <c r="N151" t="s">
        <v>403</v>
      </c>
      <c r="O151" t="s">
        <v>27</v>
      </c>
      <c r="P151" t="str">
        <f>CONCATENATE(P150,".stBlocksOn")</f>
        <v>ns=4;s=|var|PLC210 OPC-UA.Application.GVL.DataProg.Air.Fan1.stBlocksOn</v>
      </c>
      <c r="Q151" t="str">
        <f>Q150</f>
        <v>d1038</v>
      </c>
      <c r="R151" t="str">
        <f>CONCATENATE(G151,"Open")</f>
        <v>byBlockOpen</v>
      </c>
    </row>
    <row r="152" spans="1:22" x14ac:dyDescent="0.25">
      <c r="B152" t="str">
        <f>B151</f>
        <v>Fan1</v>
      </c>
      <c r="G152" t="s">
        <v>402</v>
      </c>
      <c r="H152" t="str">
        <f t="shared" si="80"/>
        <v>byBlock</v>
      </c>
      <c r="I152">
        <v>1</v>
      </c>
      <c r="K152">
        <v>0</v>
      </c>
      <c r="M152" t="str">
        <f t="shared" si="88"/>
        <v>ns=4;s=|var|PLC210 OPC-UA.Application.GVL.DataProg.Air.Fan1.stBlocksOff.byBlock</v>
      </c>
      <c r="N152" t="s">
        <v>403</v>
      </c>
      <c r="O152" t="s">
        <v>27</v>
      </c>
      <c r="P152" t="str">
        <f>CONCATENATE(P150,".stBlocksOff")</f>
        <v>ns=4;s=|var|PLC210 OPC-UA.Application.GVL.DataProg.Air.Fan1.stBlocksOff</v>
      </c>
      <c r="Q152" t="str">
        <f>Q151</f>
        <v>d1038</v>
      </c>
      <c r="R152" t="str">
        <f>CONCATENATE(G152,"Close")</f>
        <v>byBlockClose</v>
      </c>
    </row>
    <row r="153" spans="1:22" x14ac:dyDescent="0.25">
      <c r="A153" t="s">
        <v>58</v>
      </c>
      <c r="B153" t="s">
        <v>22</v>
      </c>
      <c r="V153" t="s">
        <v>59</v>
      </c>
    </row>
    <row r="154" spans="1:22" x14ac:dyDescent="0.25">
      <c r="B154" t="str">
        <f>A153</f>
        <v>Fan2</v>
      </c>
      <c r="G154" t="s">
        <v>50</v>
      </c>
      <c r="H154" t="str">
        <f>G154</f>
        <v>bTurnedOn</v>
      </c>
      <c r="I154">
        <v>1</v>
      </c>
      <c r="K154">
        <v>0</v>
      </c>
      <c r="M154" t="str">
        <f t="shared" ref="M154:M167" si="89">CONCATENATE(P154,".",H154)</f>
        <v>ns=4;s=|var|PLC210 OPC-UA.Application.GVL.DataProg.Air.Fan2.bTurnedOn</v>
      </c>
      <c r="N154" t="s">
        <v>34</v>
      </c>
      <c r="O154" t="s">
        <v>27</v>
      </c>
      <c r="P154" t="str">
        <f>CONCATENATE(W$2,"GVL.DataProg.",B153,".",B154)</f>
        <v>ns=4;s=|var|PLC210 OPC-UA.Application.GVL.DataProg.Air.Fan2</v>
      </c>
      <c r="Q154" t="str">
        <f>V153</f>
        <v>d0152</v>
      </c>
      <c r="R154" t="str">
        <f>G154</f>
        <v>bTurnedOn</v>
      </c>
    </row>
    <row r="155" spans="1:22" x14ac:dyDescent="0.25">
      <c r="B155" t="str">
        <f>B154</f>
        <v>Fan2</v>
      </c>
      <c r="G155" t="s">
        <v>52</v>
      </c>
      <c r="H155" t="str">
        <f t="shared" ref="H155:H164" si="90">G155</f>
        <v>bStart</v>
      </c>
      <c r="I155">
        <v>1</v>
      </c>
      <c r="K155">
        <v>0</v>
      </c>
      <c r="M155" t="str">
        <f t="shared" si="89"/>
        <v>ns=4;s=|var|PLC210 OPC-UA.Application.GVL.DataProg.Air.Fan2.bStart</v>
      </c>
      <c r="N155" t="s">
        <v>34</v>
      </c>
      <c r="O155" t="s">
        <v>27</v>
      </c>
      <c r="P155" t="str">
        <f>CONCATENATE(W$2,"GVL.DataProg.",B153,".",B155)</f>
        <v>ns=4;s=|var|PLC210 OPC-UA.Application.GVL.DataProg.Air.Fan2</v>
      </c>
      <c r="Q155" t="str">
        <f>Q154</f>
        <v>d0152</v>
      </c>
      <c r="R155" t="str">
        <f t="shared" ref="R155:R162" si="91">G155</f>
        <v>bStart</v>
      </c>
    </row>
    <row r="156" spans="1:22" x14ac:dyDescent="0.25">
      <c r="B156" t="str">
        <f t="shared" ref="B156:B162" si="92">B155</f>
        <v>Fan2</v>
      </c>
      <c r="G156" t="s">
        <v>53</v>
      </c>
      <c r="H156" t="str">
        <f t="shared" si="90"/>
        <v>bOffManual</v>
      </c>
      <c r="I156">
        <v>1</v>
      </c>
      <c r="K156">
        <v>1</v>
      </c>
      <c r="M156" t="str">
        <f t="shared" si="89"/>
        <v>ns=4;s=|var|PLC210 OPC-UA.Application.GVL.DataProg.Air.Fan2.bOffManual</v>
      </c>
      <c r="N156" t="s">
        <v>34</v>
      </c>
      <c r="O156" t="s">
        <v>27</v>
      </c>
      <c r="P156" t="str">
        <f>CONCATENATE(W$2,"GVL.DataProg.",B153,".",B156)</f>
        <v>ns=4;s=|var|PLC210 OPC-UA.Application.GVL.DataProg.Air.Fan2</v>
      </c>
      <c r="Q156" t="str">
        <f t="shared" ref="Q156:Q162" si="93">Q155</f>
        <v>d0152</v>
      </c>
      <c r="R156" t="str">
        <f t="shared" si="91"/>
        <v>bOffManual</v>
      </c>
    </row>
    <row r="157" spans="1:22" x14ac:dyDescent="0.25">
      <c r="B157" t="str">
        <f t="shared" si="92"/>
        <v>Fan2</v>
      </c>
      <c r="G157" t="s">
        <v>54</v>
      </c>
      <c r="H157" t="str">
        <f t="shared" si="90"/>
        <v>bBlockOffOut</v>
      </c>
      <c r="I157">
        <v>1</v>
      </c>
      <c r="K157">
        <v>0</v>
      </c>
      <c r="M157" t="str">
        <f t="shared" si="89"/>
        <v>ns=4;s=|var|PLC210 OPC-UA.Application.GVL.DataProg.Air.Fan2.bBlockOffOut</v>
      </c>
      <c r="N157" t="s">
        <v>34</v>
      </c>
      <c r="O157" t="s">
        <v>27</v>
      </c>
      <c r="P157" t="str">
        <f>CONCATENATE(W$2,"GVL.DataProg.",B153,".",B157)</f>
        <v>ns=4;s=|var|PLC210 OPC-UA.Application.GVL.DataProg.Air.Fan2</v>
      </c>
      <c r="Q157" t="str">
        <f t="shared" si="93"/>
        <v>d0152</v>
      </c>
      <c r="R157" t="str">
        <f t="shared" si="91"/>
        <v>bBlockOffOut</v>
      </c>
    </row>
    <row r="158" spans="1:22" x14ac:dyDescent="0.25">
      <c r="B158" t="str">
        <f t="shared" si="92"/>
        <v>Fan2</v>
      </c>
      <c r="G158" t="s">
        <v>41</v>
      </c>
      <c r="H158" t="str">
        <f t="shared" si="90"/>
        <v>bAuto</v>
      </c>
      <c r="I158">
        <v>1</v>
      </c>
      <c r="K158">
        <v>1</v>
      </c>
      <c r="M158" t="str">
        <f t="shared" si="89"/>
        <v>ns=4;s=|var|PLC210 OPC-UA.Application.GVL.DataProg.Air.Fan2.bAuto</v>
      </c>
      <c r="N158" t="s">
        <v>34</v>
      </c>
      <c r="O158" t="s">
        <v>27</v>
      </c>
      <c r="P158" t="str">
        <f>CONCATENATE(W$2,"GVL.DataProg.",B153,".",B158)</f>
        <v>ns=4;s=|var|PLC210 OPC-UA.Application.GVL.DataProg.Air.Fan2</v>
      </c>
      <c r="Q158" t="str">
        <f t="shared" si="93"/>
        <v>d0152</v>
      </c>
      <c r="R158" t="str">
        <f t="shared" si="91"/>
        <v>bAuto</v>
      </c>
    </row>
    <row r="159" spans="1:22" x14ac:dyDescent="0.25">
      <c r="B159" t="str">
        <f t="shared" si="92"/>
        <v>Fan2</v>
      </c>
      <c r="G159" t="s">
        <v>55</v>
      </c>
      <c r="H159" t="str">
        <f t="shared" si="90"/>
        <v>bBlockOnOut</v>
      </c>
      <c r="I159">
        <v>1</v>
      </c>
      <c r="K159">
        <v>0</v>
      </c>
      <c r="M159" t="str">
        <f t="shared" si="89"/>
        <v>ns=4;s=|var|PLC210 OPC-UA.Application.GVL.DataProg.Air.Fan2.bBlockOnOut</v>
      </c>
      <c r="N159" t="s">
        <v>34</v>
      </c>
      <c r="O159" t="s">
        <v>27</v>
      </c>
      <c r="P159" t="str">
        <f>CONCATENATE(W$2,"GVL.DataProg.",B153,".",B159)</f>
        <v>ns=4;s=|var|PLC210 OPC-UA.Application.GVL.DataProg.Air.Fan2</v>
      </c>
      <c r="Q159" t="str">
        <f t="shared" si="93"/>
        <v>d0152</v>
      </c>
      <c r="R159" t="str">
        <f t="shared" si="91"/>
        <v>bBlockOnOut</v>
      </c>
    </row>
    <row r="160" spans="1:22" x14ac:dyDescent="0.25">
      <c r="B160" t="str">
        <f t="shared" si="92"/>
        <v>Fan2</v>
      </c>
      <c r="G160" t="s">
        <v>56</v>
      </c>
      <c r="H160" t="str">
        <f t="shared" si="90"/>
        <v>bTurnedOff</v>
      </c>
      <c r="I160">
        <v>1</v>
      </c>
      <c r="K160">
        <v>0</v>
      </c>
      <c r="M160" t="str">
        <f t="shared" si="89"/>
        <v>ns=4;s=|var|PLC210 OPC-UA.Application.GVL.DataProg.Air.Fan2.bTurnedOff</v>
      </c>
      <c r="N160" t="s">
        <v>34</v>
      </c>
      <c r="O160" t="s">
        <v>27</v>
      </c>
      <c r="P160" t="str">
        <f>CONCATENATE(W$2,"GVL.DataProg.",B153,".",B160)</f>
        <v>ns=4;s=|var|PLC210 OPC-UA.Application.GVL.DataProg.Air.Fan2</v>
      </c>
      <c r="Q160" t="str">
        <f t="shared" si="93"/>
        <v>d0152</v>
      </c>
      <c r="R160" t="str">
        <f t="shared" si="91"/>
        <v>bTurnedOff</v>
      </c>
    </row>
    <row r="161" spans="1:22" x14ac:dyDescent="0.25">
      <c r="B161" t="str">
        <f t="shared" si="92"/>
        <v>Fan2</v>
      </c>
      <c r="G161" t="s">
        <v>57</v>
      </c>
      <c r="H161" t="str">
        <f t="shared" si="90"/>
        <v>bOnManual</v>
      </c>
      <c r="I161">
        <v>1</v>
      </c>
      <c r="K161">
        <v>1</v>
      </c>
      <c r="M161" t="str">
        <f t="shared" si="89"/>
        <v>ns=4;s=|var|PLC210 OPC-UA.Application.GVL.DataProg.Air.Fan2.bOnManual</v>
      </c>
      <c r="N161" t="s">
        <v>34</v>
      </c>
      <c r="O161" t="s">
        <v>27</v>
      </c>
      <c r="P161" t="str">
        <f>CONCATENATE(W$2,"GVL.DataProg.",B153,".",B161)</f>
        <v>ns=4;s=|var|PLC210 OPC-UA.Application.GVL.DataProg.Air.Fan2</v>
      </c>
      <c r="Q161" t="str">
        <f t="shared" si="93"/>
        <v>d0152</v>
      </c>
      <c r="R161" t="str">
        <f t="shared" si="91"/>
        <v>bOnManual</v>
      </c>
    </row>
    <row r="162" spans="1:22" x14ac:dyDescent="0.25">
      <c r="B162" t="str">
        <f t="shared" si="92"/>
        <v>Fan2</v>
      </c>
      <c r="G162" t="s">
        <v>315</v>
      </c>
      <c r="H162" t="str">
        <f t="shared" si="90"/>
        <v>bErrorCantControl</v>
      </c>
      <c r="I162">
        <v>1</v>
      </c>
      <c r="K162">
        <v>1</v>
      </c>
      <c r="M162" t="str">
        <f t="shared" si="89"/>
        <v>ns=4;s=|var|PLC210 OPC-UA.Application.GVL.DataProg.Air.Fan2.bErrorCantControl</v>
      </c>
      <c r="N162" t="s">
        <v>34</v>
      </c>
      <c r="O162" t="s">
        <v>27</v>
      </c>
      <c r="P162" t="str">
        <f>CONCATENATE(W$2,"GVL.DataProg.",B141,".",B162)</f>
        <v>ns=4;s=|var|PLC210 OPC-UA.Application.GVL.DataProg.Air.Fan2</v>
      </c>
      <c r="Q162" t="str">
        <f t="shared" si="93"/>
        <v>d0152</v>
      </c>
      <c r="R162" t="str">
        <f t="shared" si="91"/>
        <v>bErrorCantControl</v>
      </c>
    </row>
    <row r="163" spans="1:22" x14ac:dyDescent="0.25">
      <c r="B163" t="str">
        <f>B162</f>
        <v>Fan2</v>
      </c>
      <c r="G163" t="s">
        <v>402</v>
      </c>
      <c r="H163" t="str">
        <f t="shared" si="90"/>
        <v>byBlock</v>
      </c>
      <c r="I163">
        <v>1</v>
      </c>
      <c r="K163">
        <v>0</v>
      </c>
      <c r="M163" t="str">
        <f t="shared" ref="M163:M164" si="94">CONCATENATE(P163,".",G163)</f>
        <v>ns=4;s=|var|PLC210 OPC-UA.Application.GVL.DataProg.Air.Fan2.stBlocksOn.byBlock</v>
      </c>
      <c r="N163" t="s">
        <v>403</v>
      </c>
      <c r="O163" t="s">
        <v>27</v>
      </c>
      <c r="P163" t="str">
        <f>CONCATENATE(P162,".stBlocksOn")</f>
        <v>ns=4;s=|var|PLC210 OPC-UA.Application.GVL.DataProg.Air.Fan2.stBlocksOn</v>
      </c>
      <c r="Q163" t="str">
        <f>Q162</f>
        <v>d0152</v>
      </c>
      <c r="R163" t="str">
        <f>CONCATENATE(G163,"Open")</f>
        <v>byBlockOpen</v>
      </c>
    </row>
    <row r="164" spans="1:22" x14ac:dyDescent="0.25">
      <c r="B164" t="str">
        <f>B163</f>
        <v>Fan2</v>
      </c>
      <c r="G164" t="s">
        <v>402</v>
      </c>
      <c r="H164" t="str">
        <f t="shared" si="90"/>
        <v>byBlock</v>
      </c>
      <c r="I164">
        <v>1</v>
      </c>
      <c r="K164">
        <v>0</v>
      </c>
      <c r="M164" t="str">
        <f t="shared" si="94"/>
        <v>ns=4;s=|var|PLC210 OPC-UA.Application.GVL.DataProg.Air.Fan2.stBlocksOff.byBlock</v>
      </c>
      <c r="N164" t="s">
        <v>403</v>
      </c>
      <c r="O164" t="s">
        <v>27</v>
      </c>
      <c r="P164" t="str">
        <f>CONCATENATE(P162,".stBlocksOff")</f>
        <v>ns=4;s=|var|PLC210 OPC-UA.Application.GVL.DataProg.Air.Fan2.stBlocksOff</v>
      </c>
      <c r="Q164" t="str">
        <f>Q163</f>
        <v>d0152</v>
      </c>
      <c r="R164" t="str">
        <f>CONCATENATE(G164,"Close")</f>
        <v>byBlockClose</v>
      </c>
    </row>
    <row r="165" spans="1:22" x14ac:dyDescent="0.25">
      <c r="A165" t="s">
        <v>60</v>
      </c>
      <c r="B165" t="s">
        <v>21</v>
      </c>
    </row>
    <row r="166" spans="1:22" x14ac:dyDescent="0.25">
      <c r="B166" t="s">
        <v>60</v>
      </c>
      <c r="G166" t="s">
        <v>90</v>
      </c>
      <c r="H166" t="str">
        <f>G166</f>
        <v>bP_HH</v>
      </c>
      <c r="I166">
        <v>1</v>
      </c>
      <c r="K166">
        <v>0</v>
      </c>
      <c r="M166" t="str">
        <f t="shared" si="89"/>
        <v>ns=4;s=|var|PLC210 OPC-UA.Application.GVL.DataProg.Gas.bP_HH</v>
      </c>
      <c r="N166" t="s">
        <v>34</v>
      </c>
      <c r="O166" t="s">
        <v>27</v>
      </c>
      <c r="P166" t="str">
        <f>CONCATENATE(W$2,"GVL.DataProg.",B166)</f>
        <v>ns=4;s=|var|PLC210 OPC-UA.Application.GVL.DataProg.Gas</v>
      </c>
      <c r="Q166" t="str">
        <f>V166</f>
        <v>d1172</v>
      </c>
      <c r="R166" t="str">
        <f>G166</f>
        <v>bP_HH</v>
      </c>
      <c r="V166" t="s">
        <v>91</v>
      </c>
    </row>
    <row r="167" spans="1:22" x14ac:dyDescent="0.25">
      <c r="B167" t="s">
        <v>60</v>
      </c>
      <c r="G167" t="s">
        <v>93</v>
      </c>
      <c r="H167" t="str">
        <f>G167</f>
        <v>bP_LL</v>
      </c>
      <c r="I167">
        <v>1</v>
      </c>
      <c r="K167">
        <v>0</v>
      </c>
      <c r="M167" t="str">
        <f t="shared" si="89"/>
        <v>ns=4;s=|var|PLC210 OPC-UA.Application.GVL.DataProg.Gas.bP_LL</v>
      </c>
      <c r="N167" t="s">
        <v>34</v>
      </c>
      <c r="O167" t="s">
        <v>27</v>
      </c>
      <c r="P167" t="str">
        <f>CONCATENATE(W$2,"GVL.DataProg.",B167)</f>
        <v>ns=4;s=|var|PLC210 OPC-UA.Application.GVL.DataProg.Gas</v>
      </c>
      <c r="Q167" t="str">
        <f>V167</f>
        <v>d1173</v>
      </c>
      <c r="R167" t="str">
        <f>G167</f>
        <v>bP_LL</v>
      </c>
      <c r="V167" t="s">
        <v>94</v>
      </c>
    </row>
    <row r="168" spans="1:22" x14ac:dyDescent="0.25">
      <c r="A168" t="s">
        <v>61</v>
      </c>
      <c r="B168" t="s">
        <v>60</v>
      </c>
      <c r="V168" t="s">
        <v>62</v>
      </c>
    </row>
    <row r="169" spans="1:22" x14ac:dyDescent="0.25">
      <c r="B169" t="str">
        <f>A168</f>
        <v>_PAfterReg</v>
      </c>
      <c r="G169" t="s">
        <v>31</v>
      </c>
      <c r="H169" t="str">
        <f>G169</f>
        <v>fNormValue</v>
      </c>
      <c r="I169">
        <v>1</v>
      </c>
      <c r="K169">
        <v>0</v>
      </c>
      <c r="M169" t="str">
        <f t="shared" ref="M169:M170" si="95">CONCATENATE(P169,".",H169)</f>
        <v>ns=4;s=|var|PLC210 OPC-UA.Application.GVL.DataProg.Gas._PAfterReg.fNormValue</v>
      </c>
      <c r="N169" t="s">
        <v>26</v>
      </c>
      <c r="O169" t="s">
        <v>27</v>
      </c>
      <c r="P169" t="str">
        <f>CONCATENATE(W$2,"GVL.DataProg.",B168,".",B169)</f>
        <v>ns=4;s=|var|PLC210 OPC-UA.Application.GVL.DataProg.Gas._PAfterReg</v>
      </c>
      <c r="Q169" t="str">
        <f>V168</f>
        <v>d0009</v>
      </c>
      <c r="R169" t="str">
        <f>G169</f>
        <v>fNormValue</v>
      </c>
    </row>
    <row r="170" spans="1:22" x14ac:dyDescent="0.25">
      <c r="B170" t="str">
        <f>B169</f>
        <v>_PAfterReg</v>
      </c>
      <c r="G170" t="s">
        <v>32</v>
      </c>
      <c r="H170" t="str">
        <f>G170</f>
        <v>fInValue</v>
      </c>
      <c r="I170">
        <v>1</v>
      </c>
      <c r="K170">
        <v>0</v>
      </c>
      <c r="M170" t="str">
        <f t="shared" si="95"/>
        <v>ns=4;s=|var|PLC210 OPC-UA.Application.GVL.DataProg.Gas._PAfterReg.fInValue</v>
      </c>
      <c r="N170" t="s">
        <v>26</v>
      </c>
      <c r="O170" t="s">
        <v>27</v>
      </c>
      <c r="P170" t="str">
        <f>CONCATENATE(W$2,"GVL.DataProg.",B168,".",B170)</f>
        <v>ns=4;s=|var|PLC210 OPC-UA.Application.GVL.DataProg.Gas._PAfterReg</v>
      </c>
      <c r="Q170" t="str">
        <f>Q169</f>
        <v>d0009</v>
      </c>
      <c r="R170" t="str">
        <f t="shared" ref="R170:R173" si="96">G170</f>
        <v>fInValue</v>
      </c>
    </row>
    <row r="171" spans="1:22" x14ac:dyDescent="0.25">
      <c r="B171" t="str">
        <f t="shared" ref="B171:B173" si="97">B170</f>
        <v>_PAfterReg</v>
      </c>
      <c r="G171" t="s">
        <v>30</v>
      </c>
      <c r="H171" t="str">
        <f>G171</f>
        <v>fNormL</v>
      </c>
      <c r="I171">
        <v>1</v>
      </c>
      <c r="K171">
        <v>1</v>
      </c>
      <c r="M171" t="str">
        <f>CONCATENATE(P171,".",H171)</f>
        <v>ns=4;s=|var|PLC210 OPC-UA.Application.PersistentVars.stAllAiChannelParams.Gas_fPAfterReg.fNormL</v>
      </c>
      <c r="N171" t="s">
        <v>26</v>
      </c>
      <c r="O171" t="s">
        <v>27</v>
      </c>
      <c r="P171" t="str">
        <f>CONCATENATE(W$2,"PersistentVars.stAllAiChannelParams.",B168,"_f",SUBSTITUTE(B171,"_",""))</f>
        <v>ns=4;s=|var|PLC210 OPC-UA.Application.PersistentVars.stAllAiChannelParams.Gas_fPAfterReg</v>
      </c>
      <c r="Q171" t="str">
        <f t="shared" ref="Q171:Q173" si="98">Q170</f>
        <v>d0009</v>
      </c>
      <c r="R171" t="str">
        <f t="shared" si="96"/>
        <v>fNormL</v>
      </c>
    </row>
    <row r="172" spans="1:22" x14ac:dyDescent="0.25">
      <c r="B172" t="str">
        <f t="shared" si="97"/>
        <v>_PAfterReg</v>
      </c>
      <c r="G172" t="s">
        <v>29</v>
      </c>
      <c r="H172" t="str">
        <f t="shared" ref="H172:H173" si="99">G172</f>
        <v>fNormH</v>
      </c>
      <c r="I172">
        <v>1</v>
      </c>
      <c r="K172">
        <v>1</v>
      </c>
      <c r="M172" t="str">
        <f t="shared" ref="M172:M175" si="100">CONCATENATE(P172,".",H172)</f>
        <v>ns=4;s=|var|PLC210 OPC-UA.Application.PersistentVars.stAllAiChannelParams.Gas_fPAfterReg.fNormH</v>
      </c>
      <c r="N172" t="s">
        <v>26</v>
      </c>
      <c r="O172" t="s">
        <v>27</v>
      </c>
      <c r="P172" t="str">
        <f>CONCATENATE(W$2,"PersistentVars.stAllAiChannelParams.",B168,"_f",SUBSTITUTE(B172,"_",""))</f>
        <v>ns=4;s=|var|PLC210 OPC-UA.Application.PersistentVars.stAllAiChannelParams.Gas_fPAfterReg</v>
      </c>
      <c r="Q172" t="str">
        <f t="shared" si="98"/>
        <v>d0009</v>
      </c>
      <c r="R172" t="str">
        <f t="shared" si="96"/>
        <v>fNormH</v>
      </c>
    </row>
    <row r="173" spans="1:22" x14ac:dyDescent="0.25">
      <c r="B173" t="str">
        <f t="shared" si="97"/>
        <v>_PAfterReg</v>
      </c>
      <c r="G173" t="s">
        <v>25</v>
      </c>
      <c r="H173" t="str">
        <f t="shared" si="99"/>
        <v>fTFilter</v>
      </c>
      <c r="I173">
        <v>1</v>
      </c>
      <c r="K173">
        <v>1</v>
      </c>
      <c r="M173" t="str">
        <f t="shared" si="100"/>
        <v>ns=4;s=|var|PLC210 OPC-UA.Application.PersistentVars.stAllAiChannelParams.Gas_fPAfterReg.fTFilter</v>
      </c>
      <c r="N173" t="s">
        <v>26</v>
      </c>
      <c r="O173" t="s">
        <v>27</v>
      </c>
      <c r="P173" t="str">
        <f>CONCATENATE(W$2,"PersistentVars.stAllAiChannelParams.",B168,"_f",SUBSTITUTE(B173,"_",""))</f>
        <v>ns=4;s=|var|PLC210 OPC-UA.Application.PersistentVars.stAllAiChannelParams.Gas_fPAfterReg</v>
      </c>
      <c r="Q173" t="str">
        <f t="shared" si="98"/>
        <v>d0009</v>
      </c>
      <c r="R173" t="str">
        <f t="shared" si="96"/>
        <v>fTFilter</v>
      </c>
    </row>
    <row r="174" spans="1:22" x14ac:dyDescent="0.25">
      <c r="B174" t="str">
        <f>B173</f>
        <v>_PAfterReg</v>
      </c>
      <c r="G174" t="s">
        <v>376</v>
      </c>
      <c r="H174" t="str">
        <f>G174</f>
        <v>bSimulation</v>
      </c>
      <c r="I174">
        <v>1</v>
      </c>
      <c r="K174">
        <v>1</v>
      </c>
      <c r="M174" t="str">
        <f t="shared" si="100"/>
        <v>ns=4;s=|var|PLC210 OPC-UA.Application.GVL.DataProg.Gas._PAfterReg.bSimulation</v>
      </c>
      <c r="N174" t="s">
        <v>34</v>
      </c>
      <c r="O174" t="s">
        <v>27</v>
      </c>
      <c r="P174" t="str">
        <f>CONCATENATE(W$2,"GVL.DataProg.",B168,".",B174)</f>
        <v>ns=4;s=|var|PLC210 OPC-UA.Application.GVL.DataProg.Gas._PAfterReg</v>
      </c>
      <c r="Q174" t="str">
        <f>Q173</f>
        <v>d0009</v>
      </c>
      <c r="R174" t="str">
        <f>G174</f>
        <v>bSimulation</v>
      </c>
    </row>
    <row r="175" spans="1:22" x14ac:dyDescent="0.25">
      <c r="B175" t="str">
        <f>B174</f>
        <v>_PAfterReg</v>
      </c>
      <c r="G175" t="s">
        <v>377</v>
      </c>
      <c r="H175" t="str">
        <f>G175</f>
        <v>fSimulValue</v>
      </c>
      <c r="I175">
        <v>1</v>
      </c>
      <c r="K175">
        <v>1</v>
      </c>
      <c r="M175" t="str">
        <f t="shared" si="100"/>
        <v>ns=4;s=|var|PLC210 OPC-UA.Application.GVL.DataProg.Gas._PAfterReg.fSimulValue</v>
      </c>
      <c r="N175" t="s">
        <v>26</v>
      </c>
      <c r="O175" t="s">
        <v>27</v>
      </c>
      <c r="P175" t="str">
        <f>CONCATENATE(W$2,"GVL.DataProg.",B168,".",B175)</f>
        <v>ns=4;s=|var|PLC210 OPC-UA.Application.GVL.DataProg.Gas._PAfterReg</v>
      </c>
      <c r="Q175" t="str">
        <f>Q174</f>
        <v>d0009</v>
      </c>
      <c r="R175" t="str">
        <f t="shared" ref="R175" si="101">G175</f>
        <v>fSimulValue</v>
      </c>
    </row>
    <row r="176" spans="1:22" x14ac:dyDescent="0.25">
      <c r="A176" t="s">
        <v>63</v>
      </c>
      <c r="B176" t="s">
        <v>60</v>
      </c>
      <c r="V176" t="s">
        <v>64</v>
      </c>
    </row>
    <row r="177" spans="1:22" x14ac:dyDescent="0.25">
      <c r="B177" t="str">
        <f>A176</f>
        <v>_PD</v>
      </c>
      <c r="G177" t="s">
        <v>31</v>
      </c>
      <c r="H177" t="str">
        <f>G177</f>
        <v>fNormValue</v>
      </c>
      <c r="I177">
        <v>1</v>
      </c>
      <c r="K177">
        <v>0</v>
      </c>
      <c r="M177" t="str">
        <f t="shared" ref="M177:M178" si="102">CONCATENATE(P177,".",H177)</f>
        <v>ns=4;s=|var|PLC210 OPC-UA.Application.GVL.DataProg.Gas._PD.fNormValue</v>
      </c>
      <c r="N177" t="s">
        <v>26</v>
      </c>
      <c r="O177" t="s">
        <v>27</v>
      </c>
      <c r="P177" t="str">
        <f>CONCATENATE(W$2,"GVL.DataProg.",B176,".",B177)</f>
        <v>ns=4;s=|var|PLC210 OPC-UA.Application.GVL.DataProg.Gas._PD</v>
      </c>
      <c r="Q177" t="str">
        <f>V176</f>
        <v>d0013</v>
      </c>
      <c r="R177" t="str">
        <f>G177</f>
        <v>fNormValue</v>
      </c>
    </row>
    <row r="178" spans="1:22" x14ac:dyDescent="0.25">
      <c r="B178" t="str">
        <f>B177</f>
        <v>_PD</v>
      </c>
      <c r="G178" t="s">
        <v>32</v>
      </c>
      <c r="H178" t="str">
        <f>G178</f>
        <v>fInValue</v>
      </c>
      <c r="I178">
        <v>1</v>
      </c>
      <c r="K178">
        <v>0</v>
      </c>
      <c r="M178" t="str">
        <f t="shared" si="102"/>
        <v>ns=4;s=|var|PLC210 OPC-UA.Application.GVL.DataProg.Gas._PD.fInValue</v>
      </c>
      <c r="N178" t="s">
        <v>26</v>
      </c>
      <c r="O178" t="s">
        <v>27</v>
      </c>
      <c r="P178" t="str">
        <f>CONCATENATE(W$2,"GVL.DataProg.",B176,".",B178)</f>
        <v>ns=4;s=|var|PLC210 OPC-UA.Application.GVL.DataProg.Gas._PD</v>
      </c>
      <c r="Q178" t="str">
        <f>Q177</f>
        <v>d0013</v>
      </c>
      <c r="R178" t="str">
        <f t="shared" ref="R178:R181" si="103">G178</f>
        <v>fInValue</v>
      </c>
    </row>
    <row r="179" spans="1:22" x14ac:dyDescent="0.25">
      <c r="B179" t="str">
        <f t="shared" ref="B179:B181" si="104">B178</f>
        <v>_PD</v>
      </c>
      <c r="G179" t="s">
        <v>30</v>
      </c>
      <c r="H179" t="str">
        <f>G179</f>
        <v>fNormL</v>
      </c>
      <c r="I179">
        <v>1</v>
      </c>
      <c r="K179">
        <v>1</v>
      </c>
      <c r="M179" t="str">
        <f>CONCATENATE(P179,".",H179)</f>
        <v>ns=4;s=|var|PLC210 OPC-UA.Application.PersistentVars.stAllAiChannelParams.Gas_fPD.fNormL</v>
      </c>
      <c r="N179" t="s">
        <v>26</v>
      </c>
      <c r="O179" t="s">
        <v>27</v>
      </c>
      <c r="P179" t="str">
        <f>CONCATENATE(W$2,"PersistentVars.stAllAiChannelParams.",B176,"_f",SUBSTITUTE(B179,"_",""))</f>
        <v>ns=4;s=|var|PLC210 OPC-UA.Application.PersistentVars.stAllAiChannelParams.Gas_fPD</v>
      </c>
      <c r="Q179" t="str">
        <f t="shared" ref="Q179:Q181" si="105">Q178</f>
        <v>d0013</v>
      </c>
      <c r="R179" t="str">
        <f t="shared" si="103"/>
        <v>fNormL</v>
      </c>
    </row>
    <row r="180" spans="1:22" x14ac:dyDescent="0.25">
      <c r="B180" t="str">
        <f t="shared" si="104"/>
        <v>_PD</v>
      </c>
      <c r="G180" t="s">
        <v>29</v>
      </c>
      <c r="H180" t="str">
        <f t="shared" ref="H180:H181" si="106">G180</f>
        <v>fNormH</v>
      </c>
      <c r="I180">
        <v>1</v>
      </c>
      <c r="K180">
        <v>1</v>
      </c>
      <c r="M180" t="str">
        <f t="shared" ref="M180:M183" si="107">CONCATENATE(P180,".",H180)</f>
        <v>ns=4;s=|var|PLC210 OPC-UA.Application.PersistentVars.stAllAiChannelParams.Gas_fPD.fNormH</v>
      </c>
      <c r="N180" t="s">
        <v>26</v>
      </c>
      <c r="O180" t="s">
        <v>27</v>
      </c>
      <c r="P180" t="str">
        <f>CONCATENATE(W$2,"PersistentVars.stAllAiChannelParams.",B176,"_f",SUBSTITUTE(B180,"_",""))</f>
        <v>ns=4;s=|var|PLC210 OPC-UA.Application.PersistentVars.stAllAiChannelParams.Gas_fPD</v>
      </c>
      <c r="Q180" t="str">
        <f t="shared" si="105"/>
        <v>d0013</v>
      </c>
      <c r="R180" t="str">
        <f t="shared" si="103"/>
        <v>fNormH</v>
      </c>
    </row>
    <row r="181" spans="1:22" x14ac:dyDescent="0.25">
      <c r="B181" t="str">
        <f t="shared" si="104"/>
        <v>_PD</v>
      </c>
      <c r="G181" t="s">
        <v>25</v>
      </c>
      <c r="H181" t="str">
        <f t="shared" si="106"/>
        <v>fTFilter</v>
      </c>
      <c r="I181">
        <v>1</v>
      </c>
      <c r="K181">
        <v>1</v>
      </c>
      <c r="M181" t="str">
        <f t="shared" si="107"/>
        <v>ns=4;s=|var|PLC210 OPC-UA.Application.PersistentVars.stAllAiChannelParams.Gas_fPD.fTFilter</v>
      </c>
      <c r="N181" t="s">
        <v>26</v>
      </c>
      <c r="O181" t="s">
        <v>27</v>
      </c>
      <c r="P181" t="str">
        <f>CONCATENATE(W$2,"PersistentVars.stAllAiChannelParams.",B176,"_f",SUBSTITUTE(B181,"_",""))</f>
        <v>ns=4;s=|var|PLC210 OPC-UA.Application.PersistentVars.stAllAiChannelParams.Gas_fPD</v>
      </c>
      <c r="Q181" t="str">
        <f t="shared" si="105"/>
        <v>d0013</v>
      </c>
      <c r="R181" t="str">
        <f t="shared" si="103"/>
        <v>fTFilter</v>
      </c>
    </row>
    <row r="182" spans="1:22" x14ac:dyDescent="0.25">
      <c r="B182" t="str">
        <f>B181</f>
        <v>_PD</v>
      </c>
      <c r="G182" t="s">
        <v>376</v>
      </c>
      <c r="H182" t="str">
        <f>G182</f>
        <v>bSimulation</v>
      </c>
      <c r="I182">
        <v>1</v>
      </c>
      <c r="K182">
        <v>1</v>
      </c>
      <c r="M182" t="str">
        <f t="shared" si="107"/>
        <v>ns=4;s=|var|PLC210 OPC-UA.Application.GVL.DataProg.Gas._PD.bSimulation</v>
      </c>
      <c r="N182" t="s">
        <v>34</v>
      </c>
      <c r="O182" t="s">
        <v>27</v>
      </c>
      <c r="P182" t="str">
        <f>CONCATENATE(W$2,"GVL.DataProg.",B176,".",B182)</f>
        <v>ns=4;s=|var|PLC210 OPC-UA.Application.GVL.DataProg.Gas._PD</v>
      </c>
      <c r="Q182" t="str">
        <f>Q181</f>
        <v>d0013</v>
      </c>
      <c r="R182" t="str">
        <f>G182</f>
        <v>bSimulation</v>
      </c>
    </row>
    <row r="183" spans="1:22" x14ac:dyDescent="0.25">
      <c r="B183" t="str">
        <f>B182</f>
        <v>_PD</v>
      </c>
      <c r="G183" t="s">
        <v>377</v>
      </c>
      <c r="H183" t="str">
        <f>G183</f>
        <v>fSimulValue</v>
      </c>
      <c r="I183">
        <v>1</v>
      </c>
      <c r="K183">
        <v>1</v>
      </c>
      <c r="M183" t="str">
        <f t="shared" si="107"/>
        <v>ns=4;s=|var|PLC210 OPC-UA.Application.GVL.DataProg.Gas._PD.fSimulValue</v>
      </c>
      <c r="N183" t="s">
        <v>26</v>
      </c>
      <c r="O183" t="s">
        <v>27</v>
      </c>
      <c r="P183" t="str">
        <f>CONCATENATE(W$2,"GVL.DataProg.",B176,".",B183)</f>
        <v>ns=4;s=|var|PLC210 OPC-UA.Application.GVL.DataProg.Gas._PD</v>
      </c>
      <c r="Q183" t="str">
        <f>Q182</f>
        <v>d0013</v>
      </c>
      <c r="R183" t="str">
        <f t="shared" ref="R183" si="108">G183</f>
        <v>fSimulValue</v>
      </c>
    </row>
    <row r="184" spans="1:22" x14ac:dyDescent="0.25">
      <c r="A184" t="s">
        <v>65</v>
      </c>
      <c r="B184" t="s">
        <v>60</v>
      </c>
      <c r="V184" t="s">
        <v>66</v>
      </c>
    </row>
    <row r="185" spans="1:22" x14ac:dyDescent="0.25">
      <c r="B185" t="str">
        <f>A184</f>
        <v>_PBeforeReg</v>
      </c>
      <c r="G185" t="s">
        <v>31</v>
      </c>
      <c r="H185" t="str">
        <f>G185</f>
        <v>fNormValue</v>
      </c>
      <c r="I185">
        <v>1</v>
      </c>
      <c r="K185">
        <v>0</v>
      </c>
      <c r="M185" t="str">
        <f t="shared" ref="M185:M186" si="109">CONCATENATE(P185,".",H185)</f>
        <v>ns=4;s=|var|PLC210 OPC-UA.Application.GVL.DataProg.Gas._PBeforeReg.fNormValue</v>
      </c>
      <c r="N185" t="s">
        <v>26</v>
      </c>
      <c r="O185" t="s">
        <v>27</v>
      </c>
      <c r="P185" t="str">
        <f>CONCATENATE(W$2,"GVL.DataProg.",B184,".",B185)</f>
        <v>ns=4;s=|var|PLC210 OPC-UA.Application.GVL.DataProg.Gas._PBeforeReg</v>
      </c>
      <c r="Q185" t="str">
        <f>V184</f>
        <v>d0014</v>
      </c>
      <c r="R185" t="str">
        <f>G185</f>
        <v>fNormValue</v>
      </c>
    </row>
    <row r="186" spans="1:22" x14ac:dyDescent="0.25">
      <c r="B186" t="str">
        <f>B185</f>
        <v>_PBeforeReg</v>
      </c>
      <c r="G186" t="s">
        <v>32</v>
      </c>
      <c r="H186" t="str">
        <f>G186</f>
        <v>fInValue</v>
      </c>
      <c r="I186">
        <v>1</v>
      </c>
      <c r="K186">
        <v>0</v>
      </c>
      <c r="M186" t="str">
        <f t="shared" si="109"/>
        <v>ns=4;s=|var|PLC210 OPC-UA.Application.GVL.DataProg.Gas._PBeforeReg.fInValue</v>
      </c>
      <c r="N186" t="s">
        <v>26</v>
      </c>
      <c r="O186" t="s">
        <v>27</v>
      </c>
      <c r="P186" t="str">
        <f>CONCATENATE(W$2,"GVL.DataProg.",B184,".",B186)</f>
        <v>ns=4;s=|var|PLC210 OPC-UA.Application.GVL.DataProg.Gas._PBeforeReg</v>
      </c>
      <c r="Q186" t="str">
        <f>Q185</f>
        <v>d0014</v>
      </c>
      <c r="R186" t="str">
        <f t="shared" ref="R186:R189" si="110">G186</f>
        <v>fInValue</v>
      </c>
    </row>
    <row r="187" spans="1:22" x14ac:dyDescent="0.25">
      <c r="B187" t="str">
        <f t="shared" ref="B187:B189" si="111">B186</f>
        <v>_PBeforeReg</v>
      </c>
      <c r="G187" t="s">
        <v>30</v>
      </c>
      <c r="H187" t="str">
        <f>G187</f>
        <v>fNormL</v>
      </c>
      <c r="I187">
        <v>1</v>
      </c>
      <c r="K187">
        <v>1</v>
      </c>
      <c r="M187" t="str">
        <f>CONCATENATE(P187,".",H187)</f>
        <v>ns=4;s=|var|PLC210 OPC-UA.Application.PersistentVars.stAllAiChannelParams.Gas_fPBeforeReg.fNormL</v>
      </c>
      <c r="N187" t="s">
        <v>26</v>
      </c>
      <c r="O187" t="s">
        <v>27</v>
      </c>
      <c r="P187" t="str">
        <f>CONCATENATE(W$2,"PersistentVars.stAllAiChannelParams.",B184,"_f",SUBSTITUTE(B187,"_",""))</f>
        <v>ns=4;s=|var|PLC210 OPC-UA.Application.PersistentVars.stAllAiChannelParams.Gas_fPBeforeReg</v>
      </c>
      <c r="Q187" t="str">
        <f t="shared" ref="Q187:Q189" si="112">Q186</f>
        <v>d0014</v>
      </c>
      <c r="R187" t="str">
        <f t="shared" si="110"/>
        <v>fNormL</v>
      </c>
    </row>
    <row r="188" spans="1:22" x14ac:dyDescent="0.25">
      <c r="B188" t="str">
        <f t="shared" si="111"/>
        <v>_PBeforeReg</v>
      </c>
      <c r="G188" t="s">
        <v>29</v>
      </c>
      <c r="H188" t="str">
        <f t="shared" ref="H188:H189" si="113">G188</f>
        <v>fNormH</v>
      </c>
      <c r="I188">
        <v>1</v>
      </c>
      <c r="K188">
        <v>1</v>
      </c>
      <c r="M188" t="str">
        <f t="shared" ref="M188:M193" si="114">CONCATENATE(P188,".",H188)</f>
        <v>ns=4;s=|var|PLC210 OPC-UA.Application.PersistentVars.stAllAiChannelParams.Gas_fPBeforeReg.fNormH</v>
      </c>
      <c r="N188" t="s">
        <v>26</v>
      </c>
      <c r="O188" t="s">
        <v>27</v>
      </c>
      <c r="P188" t="str">
        <f>CONCATENATE(W$2,"PersistentVars.stAllAiChannelParams.",B184,"_f",SUBSTITUTE(B188,"_",""))</f>
        <v>ns=4;s=|var|PLC210 OPC-UA.Application.PersistentVars.stAllAiChannelParams.Gas_fPBeforeReg</v>
      </c>
      <c r="Q188" t="str">
        <f t="shared" si="112"/>
        <v>d0014</v>
      </c>
      <c r="R188" t="str">
        <f t="shared" si="110"/>
        <v>fNormH</v>
      </c>
    </row>
    <row r="189" spans="1:22" x14ac:dyDescent="0.25">
      <c r="B189" t="str">
        <f t="shared" si="111"/>
        <v>_PBeforeReg</v>
      </c>
      <c r="G189" t="s">
        <v>25</v>
      </c>
      <c r="H189" t="str">
        <f t="shared" si="113"/>
        <v>fTFilter</v>
      </c>
      <c r="I189">
        <v>1</v>
      </c>
      <c r="K189">
        <v>1</v>
      </c>
      <c r="M189" t="str">
        <f t="shared" si="114"/>
        <v>ns=4;s=|var|PLC210 OPC-UA.Application.PersistentVars.stAllAiChannelParams.Gas_fPBeforeReg.fTFilter</v>
      </c>
      <c r="N189" t="s">
        <v>26</v>
      </c>
      <c r="O189" t="s">
        <v>27</v>
      </c>
      <c r="P189" t="str">
        <f>CONCATENATE(W$2,"PersistentVars.stAllAiChannelParams.",B184,"_f",SUBSTITUTE(B189,"_",""))</f>
        <v>ns=4;s=|var|PLC210 OPC-UA.Application.PersistentVars.stAllAiChannelParams.Gas_fPBeforeReg</v>
      </c>
      <c r="Q189" t="str">
        <f t="shared" si="112"/>
        <v>d0014</v>
      </c>
      <c r="R189" t="str">
        <f t="shared" si="110"/>
        <v>fTFilter</v>
      </c>
    </row>
    <row r="190" spans="1:22" x14ac:dyDescent="0.25">
      <c r="B190" t="str">
        <f>B189</f>
        <v>_PBeforeReg</v>
      </c>
      <c r="G190" t="s">
        <v>376</v>
      </c>
      <c r="H190" t="str">
        <f>G190</f>
        <v>bSimulation</v>
      </c>
      <c r="I190">
        <v>1</v>
      </c>
      <c r="K190">
        <v>1</v>
      </c>
      <c r="M190" t="str">
        <f t="shared" si="114"/>
        <v>ns=4;s=|var|PLC210 OPC-UA.Application.GVL.DataProg.Gas._PBeforeReg.bSimulation</v>
      </c>
      <c r="N190" t="s">
        <v>34</v>
      </c>
      <c r="O190" t="s">
        <v>27</v>
      </c>
      <c r="P190" t="str">
        <f>CONCATENATE(W$2,"GVL.DataProg.",B184,".",B190)</f>
        <v>ns=4;s=|var|PLC210 OPC-UA.Application.GVL.DataProg.Gas._PBeforeReg</v>
      </c>
      <c r="Q190" t="str">
        <f>Q189</f>
        <v>d0014</v>
      </c>
      <c r="R190" t="str">
        <f>G190</f>
        <v>bSimulation</v>
      </c>
    </row>
    <row r="191" spans="1:22" x14ac:dyDescent="0.25">
      <c r="B191" t="str">
        <f>B190</f>
        <v>_PBeforeReg</v>
      </c>
      <c r="G191" t="s">
        <v>377</v>
      </c>
      <c r="H191" t="str">
        <f>G191</f>
        <v>fSimulValue</v>
      </c>
      <c r="I191">
        <v>1</v>
      </c>
      <c r="K191">
        <v>1</v>
      </c>
      <c r="M191" t="str">
        <f t="shared" si="114"/>
        <v>ns=4;s=|var|PLC210 OPC-UA.Application.GVL.DataProg.Gas._PBeforeReg.fSimulValue</v>
      </c>
      <c r="N191" t="s">
        <v>26</v>
      </c>
      <c r="O191" t="s">
        <v>27</v>
      </c>
      <c r="P191" t="str">
        <f>CONCATENATE(W$2,"GVL.DataProg.",B184,".",B191)</f>
        <v>ns=4;s=|var|PLC210 OPC-UA.Application.GVL.DataProg.Gas._PBeforeReg</v>
      </c>
      <c r="Q191" t="str">
        <f>Q190</f>
        <v>d0014</v>
      </c>
      <c r="R191" t="str">
        <f t="shared" ref="R191" si="115">G191</f>
        <v>fSimulValue</v>
      </c>
    </row>
    <row r="192" spans="1:22" x14ac:dyDescent="0.25">
      <c r="B192" t="str">
        <f>B191</f>
        <v>_PBeforeReg</v>
      </c>
      <c r="G192" t="s">
        <v>376</v>
      </c>
      <c r="H192" t="str">
        <f>G192</f>
        <v>bSimulation</v>
      </c>
      <c r="I192">
        <v>1</v>
      </c>
      <c r="K192">
        <v>1</v>
      </c>
      <c r="M192" t="str">
        <f t="shared" si="114"/>
        <v>ns=4;s=|var|PLC210 OPC-UA.Application.GVL.DataProg._PBeforeReg._PBeforeReg.bSimulation</v>
      </c>
      <c r="N192" t="s">
        <v>34</v>
      </c>
      <c r="O192" t="s">
        <v>27</v>
      </c>
      <c r="P192" t="str">
        <f>CONCATENATE(W$2,"GVL.DataProg.",B186,".",B192)</f>
        <v>ns=4;s=|var|PLC210 OPC-UA.Application.GVL.DataProg._PBeforeReg._PBeforeReg</v>
      </c>
      <c r="Q192" t="str">
        <f>Q191</f>
        <v>d0014</v>
      </c>
      <c r="R192" t="str">
        <f>G192</f>
        <v>bSimulation</v>
      </c>
    </row>
    <row r="193" spans="1:22" x14ac:dyDescent="0.25">
      <c r="B193" t="str">
        <f>B192</f>
        <v>_PBeforeReg</v>
      </c>
      <c r="G193" t="s">
        <v>377</v>
      </c>
      <c r="H193" t="str">
        <f>G193</f>
        <v>fSimulValue</v>
      </c>
      <c r="I193">
        <v>1</v>
      </c>
      <c r="K193">
        <v>1</v>
      </c>
      <c r="M193" t="str">
        <f t="shared" si="114"/>
        <v>ns=4;s=|var|PLC210 OPC-UA.Application.GVL.DataProg._PBeforeReg._PBeforeReg.fSimulValue</v>
      </c>
      <c r="N193" t="s">
        <v>26</v>
      </c>
      <c r="O193" t="s">
        <v>27</v>
      </c>
      <c r="P193" t="str">
        <f>CONCATENATE(W$2,"GVL.DataProg.",B186,".",B193)</f>
        <v>ns=4;s=|var|PLC210 OPC-UA.Application.GVL.DataProg._PBeforeReg._PBeforeReg</v>
      </c>
      <c r="Q193" t="str">
        <f>Q192</f>
        <v>d0014</v>
      </c>
      <c r="R193" t="str">
        <f t="shared" ref="R193" si="116">G193</f>
        <v>fSimulValue</v>
      </c>
    </row>
    <row r="194" spans="1:22" x14ac:dyDescent="0.25">
      <c r="A194" t="s">
        <v>67</v>
      </c>
      <c r="B194" t="s">
        <v>60</v>
      </c>
      <c r="V194" t="s">
        <v>68</v>
      </c>
    </row>
    <row r="195" spans="1:22" x14ac:dyDescent="0.25">
      <c r="B195" t="str">
        <f>A194</f>
        <v>_CH4</v>
      </c>
      <c r="G195" t="s">
        <v>31</v>
      </c>
      <c r="H195" t="str">
        <f>G195</f>
        <v>fNormValue</v>
      </c>
      <c r="I195">
        <v>1</v>
      </c>
      <c r="K195">
        <v>0</v>
      </c>
      <c r="M195" t="str">
        <f t="shared" ref="M195:M196" si="117">CONCATENATE(P195,".",H195)</f>
        <v>ns=4;s=|var|PLC210 OPC-UA.Application.GVL.DataProg.Gas._CH4.fNormValue</v>
      </c>
      <c r="N195" t="s">
        <v>26</v>
      </c>
      <c r="O195" t="s">
        <v>27</v>
      </c>
      <c r="P195" t="str">
        <f>CONCATENATE(W$2,"GVL.DataProg.",B194,".",B195)</f>
        <v>ns=4;s=|var|PLC210 OPC-UA.Application.GVL.DataProg.Gas._CH4</v>
      </c>
      <c r="Q195" t="str">
        <f>V194</f>
        <v>d0017</v>
      </c>
      <c r="R195" t="str">
        <f>G195</f>
        <v>fNormValue</v>
      </c>
    </row>
    <row r="196" spans="1:22" x14ac:dyDescent="0.25">
      <c r="B196" t="str">
        <f>B195</f>
        <v>_CH4</v>
      </c>
      <c r="G196" t="s">
        <v>32</v>
      </c>
      <c r="H196" t="str">
        <f>G196</f>
        <v>fInValue</v>
      </c>
      <c r="I196">
        <v>1</v>
      </c>
      <c r="K196">
        <v>0</v>
      </c>
      <c r="M196" t="str">
        <f t="shared" si="117"/>
        <v>ns=4;s=|var|PLC210 OPC-UA.Application.GVL.DataProg.Gas._CH4.fInValue</v>
      </c>
      <c r="N196" t="s">
        <v>26</v>
      </c>
      <c r="O196" t="s">
        <v>27</v>
      </c>
      <c r="P196" t="str">
        <f>CONCATENATE(W$2,"GVL.DataProg.",B194,".",B196)</f>
        <v>ns=4;s=|var|PLC210 OPC-UA.Application.GVL.DataProg.Gas._CH4</v>
      </c>
      <c r="Q196" t="str">
        <f>Q195</f>
        <v>d0017</v>
      </c>
      <c r="R196" t="str">
        <f t="shared" ref="R196:R203" si="118">G196</f>
        <v>fInValue</v>
      </c>
    </row>
    <row r="197" spans="1:22" x14ac:dyDescent="0.25">
      <c r="B197" t="str">
        <f t="shared" ref="B197:B199" si="119">B196</f>
        <v>_CH4</v>
      </c>
      <c r="G197" t="s">
        <v>30</v>
      </c>
      <c r="H197" t="str">
        <f>G197</f>
        <v>fNormL</v>
      </c>
      <c r="I197">
        <v>1</v>
      </c>
      <c r="K197">
        <v>1</v>
      </c>
      <c r="M197" t="str">
        <f>CONCATENATE(P197,".",H197)</f>
        <v>ns=4;s=|var|PLC210 OPC-UA.Application.PersistentVars.stAllAiChannelParams.Gas_fCH4.fNormL</v>
      </c>
      <c r="N197" t="s">
        <v>26</v>
      </c>
      <c r="O197" t="s">
        <v>27</v>
      </c>
      <c r="P197" t="str">
        <f>CONCATENATE(W$2,"PersistentVars.stAllAiChannelParams.",B194,"_f",SUBSTITUTE(B197,"_",""))</f>
        <v>ns=4;s=|var|PLC210 OPC-UA.Application.PersistentVars.stAllAiChannelParams.Gas_fCH4</v>
      </c>
      <c r="Q197" t="str">
        <f t="shared" ref="Q197:Q199" si="120">Q196</f>
        <v>d0017</v>
      </c>
      <c r="R197" t="str">
        <f t="shared" si="118"/>
        <v>fNormL</v>
      </c>
    </row>
    <row r="198" spans="1:22" x14ac:dyDescent="0.25">
      <c r="B198" t="str">
        <f t="shared" si="119"/>
        <v>_CH4</v>
      </c>
      <c r="G198" t="s">
        <v>29</v>
      </c>
      <c r="H198" t="str">
        <f t="shared" ref="H198:H203" si="121">G198</f>
        <v>fNormH</v>
      </c>
      <c r="I198">
        <v>1</v>
      </c>
      <c r="K198">
        <v>1</v>
      </c>
      <c r="M198" t="str">
        <f t="shared" ref="M198:M205" si="122">CONCATENATE(P198,".",H198)</f>
        <v>ns=4;s=|var|PLC210 OPC-UA.Application.PersistentVars.stAllAiChannelParams.Gas_fCH4.fNormH</v>
      </c>
      <c r="N198" t="s">
        <v>26</v>
      </c>
      <c r="O198" t="s">
        <v>27</v>
      </c>
      <c r="P198" t="str">
        <f>CONCATENATE(W$2,"PersistentVars.stAllAiChannelParams.",B194,"_f",SUBSTITUTE(B198,"_",""))</f>
        <v>ns=4;s=|var|PLC210 OPC-UA.Application.PersistentVars.stAllAiChannelParams.Gas_fCH4</v>
      </c>
      <c r="Q198" t="str">
        <f t="shared" si="120"/>
        <v>d0017</v>
      </c>
      <c r="R198" t="str">
        <f t="shared" si="118"/>
        <v>fNormH</v>
      </c>
    </row>
    <row r="199" spans="1:22" x14ac:dyDescent="0.25">
      <c r="B199" t="str">
        <f t="shared" si="119"/>
        <v>_CH4</v>
      </c>
      <c r="G199" t="s">
        <v>25</v>
      </c>
      <c r="H199" t="str">
        <f t="shared" si="121"/>
        <v>fTFilter</v>
      </c>
      <c r="I199">
        <v>1</v>
      </c>
      <c r="K199">
        <v>1</v>
      </c>
      <c r="M199" t="str">
        <f t="shared" si="122"/>
        <v>ns=4;s=|var|PLC210 OPC-UA.Application.PersistentVars.stAllAiChannelParams.Gas_fCH4.fTFilter</v>
      </c>
      <c r="N199" t="s">
        <v>26</v>
      </c>
      <c r="O199" t="s">
        <v>27</v>
      </c>
      <c r="P199" t="str">
        <f>CONCATENATE(W$2,"PersistentVars.stAllAiChannelParams.",B194,"_f",SUBSTITUTE(B199,"_",""))</f>
        <v>ns=4;s=|var|PLC210 OPC-UA.Application.PersistentVars.stAllAiChannelParams.Gas_fCH4</v>
      </c>
      <c r="Q199" t="str">
        <f t="shared" si="120"/>
        <v>d0017</v>
      </c>
      <c r="R199" t="str">
        <f t="shared" si="118"/>
        <v>fTFilter</v>
      </c>
    </row>
    <row r="200" spans="1:22" x14ac:dyDescent="0.25">
      <c r="B200" t="str">
        <f>B199</f>
        <v>_CH4</v>
      </c>
      <c r="G200" t="s">
        <v>376</v>
      </c>
      <c r="H200" t="str">
        <f>G200</f>
        <v>bSimulation</v>
      </c>
      <c r="I200">
        <v>1</v>
      </c>
      <c r="K200">
        <v>1</v>
      </c>
      <c r="M200" t="str">
        <f t="shared" si="122"/>
        <v>ns=4;s=|var|PLC210 OPC-UA.Application.GVL.DataProg.Gas._CH4.bSimulation</v>
      </c>
      <c r="N200" t="s">
        <v>34</v>
      </c>
      <c r="O200" t="s">
        <v>27</v>
      </c>
      <c r="P200" t="str">
        <f>CONCATENATE(W$2,"GVL.DataProg.",B194,".",B200)</f>
        <v>ns=4;s=|var|PLC210 OPC-UA.Application.GVL.DataProg.Gas._CH4</v>
      </c>
      <c r="Q200" t="str">
        <f>Q199</f>
        <v>d0017</v>
      </c>
      <c r="R200" t="str">
        <f>G200</f>
        <v>bSimulation</v>
      </c>
    </row>
    <row r="201" spans="1:22" x14ac:dyDescent="0.25">
      <c r="B201" t="str">
        <f>B200</f>
        <v>_CH4</v>
      </c>
      <c r="G201" t="s">
        <v>377</v>
      </c>
      <c r="H201" t="str">
        <f>G201</f>
        <v>fSimulValue</v>
      </c>
      <c r="I201">
        <v>1</v>
      </c>
      <c r="K201">
        <v>1</v>
      </c>
      <c r="M201" t="str">
        <f t="shared" si="122"/>
        <v>ns=4;s=|var|PLC210 OPC-UA.Application.GVL.DataProg.Gas._CH4.fSimulValue</v>
      </c>
      <c r="N201" t="s">
        <v>26</v>
      </c>
      <c r="O201" t="s">
        <v>27</v>
      </c>
      <c r="P201" t="str">
        <f>CONCATENATE(W$2,"GVL.DataProg.",B194,".",B201)</f>
        <v>ns=4;s=|var|PLC210 OPC-UA.Application.GVL.DataProg.Gas._CH4</v>
      </c>
      <c r="Q201" t="str">
        <f>Q200</f>
        <v>d0017</v>
      </c>
      <c r="R201" t="str">
        <f t="shared" ref="R201" si="123">G201</f>
        <v>fSimulValue</v>
      </c>
    </row>
    <row r="202" spans="1:22" x14ac:dyDescent="0.25">
      <c r="A202" t="s">
        <v>47</v>
      </c>
      <c r="B202" t="s">
        <v>60</v>
      </c>
      <c r="V202" t="s">
        <v>69</v>
      </c>
    </row>
    <row r="203" spans="1:22" x14ac:dyDescent="0.25">
      <c r="B203" t="str">
        <f>A202</f>
        <v>_T</v>
      </c>
      <c r="G203" t="s">
        <v>31</v>
      </c>
      <c r="H203" t="str">
        <f t="shared" si="121"/>
        <v>fNormValue</v>
      </c>
      <c r="I203">
        <v>1</v>
      </c>
      <c r="K203">
        <v>0</v>
      </c>
      <c r="M203" t="str">
        <f t="shared" si="122"/>
        <v>ns=4;s=|var|PLC210 OPC-UA.Application.GVL.DataProg.Gas._T.fNormValue</v>
      </c>
      <c r="N203" t="s">
        <v>26</v>
      </c>
      <c r="O203" t="s">
        <v>27</v>
      </c>
      <c r="P203" t="str">
        <f>CONCATENATE(W$2,"GVL.DataProg.",B202,".",B203)</f>
        <v>ns=4;s=|var|PLC210 OPC-UA.Application.GVL.DataProg.Gas._T</v>
      </c>
      <c r="Q203" t="str">
        <f>V202</f>
        <v>d0021</v>
      </c>
      <c r="R203" t="str">
        <f t="shared" si="118"/>
        <v>fNormValue</v>
      </c>
    </row>
    <row r="204" spans="1:22" x14ac:dyDescent="0.25">
      <c r="B204" t="str">
        <f>B203</f>
        <v>_T</v>
      </c>
      <c r="G204" t="s">
        <v>376</v>
      </c>
      <c r="H204" t="str">
        <f>G204</f>
        <v>bSimulation</v>
      </c>
      <c r="I204">
        <v>1</v>
      </c>
      <c r="K204">
        <v>1</v>
      </c>
      <c r="M204" t="str">
        <f t="shared" si="122"/>
        <v>ns=4;s=|var|PLC210 OPC-UA.Application.GVL.DataProg.Gas._T.bSimulation</v>
      </c>
      <c r="N204" t="s">
        <v>34</v>
      </c>
      <c r="O204" t="s">
        <v>27</v>
      </c>
      <c r="P204" t="str">
        <f>CONCATENATE(W$2,"GVL.DataProg.",B202,".",B204)</f>
        <v>ns=4;s=|var|PLC210 OPC-UA.Application.GVL.DataProg.Gas._T</v>
      </c>
      <c r="Q204" t="str">
        <f>Q203</f>
        <v>d0021</v>
      </c>
      <c r="R204" t="str">
        <f>G204</f>
        <v>bSimulation</v>
      </c>
    </row>
    <row r="205" spans="1:22" x14ac:dyDescent="0.25">
      <c r="B205" t="str">
        <f>B204</f>
        <v>_T</v>
      </c>
      <c r="G205" t="s">
        <v>377</v>
      </c>
      <c r="H205" t="str">
        <f>G205</f>
        <v>fSimulValue</v>
      </c>
      <c r="I205">
        <v>1</v>
      </c>
      <c r="K205">
        <v>1</v>
      </c>
      <c r="M205" t="str">
        <f t="shared" si="122"/>
        <v>ns=4;s=|var|PLC210 OPC-UA.Application.GVL.DataProg.Gas._T.fSimulValue</v>
      </c>
      <c r="N205" t="s">
        <v>26</v>
      </c>
      <c r="O205" t="s">
        <v>27</v>
      </c>
      <c r="P205" t="str">
        <f>CONCATENATE(W$2,"GVL.DataProg.",B202,".",B205)</f>
        <v>ns=4;s=|var|PLC210 OPC-UA.Application.GVL.DataProg.Gas._T</v>
      </c>
      <c r="Q205" t="str">
        <f>Q204</f>
        <v>d0021</v>
      </c>
      <c r="R205" t="str">
        <f t="shared" ref="R205" si="124">G205</f>
        <v>fSimulValue</v>
      </c>
    </row>
    <row r="206" spans="1:22" x14ac:dyDescent="0.25">
      <c r="A206" t="s">
        <v>380</v>
      </c>
      <c r="B206" t="s">
        <v>60</v>
      </c>
      <c r="V206" t="s">
        <v>320</v>
      </c>
    </row>
    <row r="207" spans="1:22" x14ac:dyDescent="0.25">
      <c r="B207" t="str">
        <f>A206</f>
        <v>_F</v>
      </c>
      <c r="G207" t="s">
        <v>31</v>
      </c>
      <c r="H207" t="str">
        <f t="shared" ref="H207" si="125">G207</f>
        <v>fNormValue</v>
      </c>
      <c r="I207">
        <v>1</v>
      </c>
      <c r="K207">
        <v>0</v>
      </c>
      <c r="M207" t="str">
        <f t="shared" ref="M207:M209" si="126">CONCATENATE(P207,".",H207)</f>
        <v>ns=4;s=|var|PLC210 OPC-UA.Application.GVL.DataProg.Gas._F.fNormValue</v>
      </c>
      <c r="N207" t="s">
        <v>26</v>
      </c>
      <c r="O207" t="s">
        <v>27</v>
      </c>
      <c r="P207" t="str">
        <f>CONCATENATE(W$2,"GVL.DataProg.",B206,".",B207)</f>
        <v>ns=4;s=|var|PLC210 OPC-UA.Application.GVL.DataProg.Gas._F</v>
      </c>
      <c r="Q207" t="str">
        <f>V206</f>
        <v>d1203</v>
      </c>
      <c r="R207" t="str">
        <f t="shared" ref="R207" si="127">G207</f>
        <v>fNormValue</v>
      </c>
    </row>
    <row r="208" spans="1:22" x14ac:dyDescent="0.25">
      <c r="B208" t="str">
        <f>B207</f>
        <v>_F</v>
      </c>
      <c r="G208" t="s">
        <v>376</v>
      </c>
      <c r="H208" t="str">
        <f>G208</f>
        <v>bSimulation</v>
      </c>
      <c r="I208">
        <v>1</v>
      </c>
      <c r="K208">
        <v>1</v>
      </c>
      <c r="M208" t="str">
        <f t="shared" si="126"/>
        <v>ns=4;s=|var|PLC210 OPC-UA.Application.GVL.DataProg.Gas._F.bSimulation</v>
      </c>
      <c r="N208" t="s">
        <v>34</v>
      </c>
      <c r="O208" t="s">
        <v>27</v>
      </c>
      <c r="P208" t="str">
        <f>CONCATENATE(W$2,"GVL.DataProg.",B206,".",B208)</f>
        <v>ns=4;s=|var|PLC210 OPC-UA.Application.GVL.DataProg.Gas._F</v>
      </c>
      <c r="Q208" t="str">
        <f>Q207</f>
        <v>d1203</v>
      </c>
      <c r="R208" t="str">
        <f>G208</f>
        <v>bSimulation</v>
      </c>
    </row>
    <row r="209" spans="1:22" x14ac:dyDescent="0.25">
      <c r="B209" t="str">
        <f>B208</f>
        <v>_F</v>
      </c>
      <c r="G209" t="s">
        <v>377</v>
      </c>
      <c r="H209" t="str">
        <f>G209</f>
        <v>fSimulValue</v>
      </c>
      <c r="I209">
        <v>1</v>
      </c>
      <c r="K209">
        <v>1</v>
      </c>
      <c r="M209" t="str">
        <f t="shared" si="126"/>
        <v>ns=4;s=|var|PLC210 OPC-UA.Application.GVL.DataProg.Gas._F.fSimulValue</v>
      </c>
      <c r="N209" t="s">
        <v>26</v>
      </c>
      <c r="O209" t="s">
        <v>27</v>
      </c>
      <c r="P209" t="str">
        <f>CONCATENATE(W$2,"GVL.DataProg.",B206,".",B209)</f>
        <v>ns=4;s=|var|PLC210 OPC-UA.Application.GVL.DataProg.Gas._F</v>
      </c>
      <c r="Q209" t="str">
        <f>Q208</f>
        <v>d1203</v>
      </c>
      <c r="R209" t="str">
        <f t="shared" ref="R209" si="128">G209</f>
        <v>fSimulValue</v>
      </c>
    </row>
    <row r="210" spans="1:22" x14ac:dyDescent="0.25">
      <c r="A210" t="s">
        <v>70</v>
      </c>
      <c r="B210" t="s">
        <v>60</v>
      </c>
      <c r="V210" t="s">
        <v>72</v>
      </c>
    </row>
    <row r="211" spans="1:22" x14ac:dyDescent="0.25">
      <c r="B211" t="str">
        <f>A210</f>
        <v>DamperReg</v>
      </c>
      <c r="G211" t="s">
        <v>33</v>
      </c>
      <c r="H211" t="str">
        <f>G211</f>
        <v>bH</v>
      </c>
      <c r="I211">
        <v>1</v>
      </c>
      <c r="K211">
        <v>0</v>
      </c>
      <c r="M211" t="str">
        <f>CONCATENATE(P211,".",G211)</f>
        <v>ns=4;s=|var|PLC210 OPC-UA.Application.GVL.DataProg.Gas.DamperReg.bH</v>
      </c>
      <c r="N211" t="s">
        <v>34</v>
      </c>
      <c r="O211" t="s">
        <v>27</v>
      </c>
      <c r="P211" t="str">
        <f>CONCATENATE(W$2,"GVL.DataProg.",B210,".",B211)</f>
        <v>ns=4;s=|var|PLC210 OPC-UA.Application.GVL.DataProg.Gas.DamperReg</v>
      </c>
      <c r="Q211" t="str">
        <f>V210</f>
        <v>d1030</v>
      </c>
      <c r="R211" t="str">
        <f>G211</f>
        <v>bH</v>
      </c>
    </row>
    <row r="212" spans="1:22" x14ac:dyDescent="0.25">
      <c r="B212" t="str">
        <f>B211</f>
        <v>DamperReg</v>
      </c>
      <c r="G212" t="s">
        <v>36</v>
      </c>
      <c r="H212" t="str">
        <f t="shared" ref="H212:H243" si="129">G212</f>
        <v>bL</v>
      </c>
      <c r="I212">
        <v>1</v>
      </c>
      <c r="K212">
        <v>0</v>
      </c>
      <c r="M212" t="str">
        <f t="shared" ref="M212:M226" si="130">CONCATENATE(P212,".",G212)</f>
        <v>ns=4;s=|var|PLC210 OPC-UA.Application.GVL.DataProg.Gas.DamperReg.bL</v>
      </c>
      <c r="N212" t="s">
        <v>34</v>
      </c>
      <c r="O212" t="s">
        <v>27</v>
      </c>
      <c r="P212" t="str">
        <f>CONCATENATE(W$2,"GVL.DataProg.",B210,".",B212)</f>
        <v>ns=4;s=|var|PLC210 OPC-UA.Application.GVL.DataProg.Gas.DamperReg</v>
      </c>
      <c r="Q212" t="str">
        <f>Q211</f>
        <v>d1030</v>
      </c>
      <c r="R212" t="str">
        <f t="shared" ref="R212:R216" si="131">G212</f>
        <v>bL</v>
      </c>
    </row>
    <row r="213" spans="1:22" x14ac:dyDescent="0.25">
      <c r="B213" t="str">
        <f t="shared" ref="B213:B220" si="132">B212</f>
        <v>DamperReg</v>
      </c>
      <c r="G213" t="s">
        <v>37</v>
      </c>
      <c r="H213" t="str">
        <f t="shared" si="129"/>
        <v>bClose</v>
      </c>
      <c r="I213">
        <v>1</v>
      </c>
      <c r="K213">
        <v>0</v>
      </c>
      <c r="M213" t="str">
        <f t="shared" si="130"/>
        <v>ns=4;s=|var|PLC210 OPC-UA.Application.GVL.DataProg.Gas.DamperReg.bClose</v>
      </c>
      <c r="N213" t="s">
        <v>34</v>
      </c>
      <c r="O213" t="s">
        <v>27</v>
      </c>
      <c r="P213" t="str">
        <f>CONCATENATE(W$2,"GVL.DataProg.",B210,".",B213)</f>
        <v>ns=4;s=|var|PLC210 OPC-UA.Application.GVL.DataProg.Gas.DamperReg</v>
      </c>
      <c r="Q213" t="str">
        <f t="shared" ref="Q213:Q220" si="133">Q212</f>
        <v>d1030</v>
      </c>
      <c r="R213" t="str">
        <f t="shared" si="131"/>
        <v>bClose</v>
      </c>
    </row>
    <row r="214" spans="1:22" x14ac:dyDescent="0.25">
      <c r="B214" t="str">
        <f t="shared" si="132"/>
        <v>DamperReg</v>
      </c>
      <c r="G214" t="s">
        <v>38</v>
      </c>
      <c r="H214" t="str">
        <f t="shared" si="129"/>
        <v>bOpen</v>
      </c>
      <c r="I214">
        <v>1</v>
      </c>
      <c r="K214">
        <v>0</v>
      </c>
      <c r="M214" t="str">
        <f t="shared" si="130"/>
        <v>ns=4;s=|var|PLC210 OPC-UA.Application.GVL.DataProg.Gas.DamperReg.bOpen</v>
      </c>
      <c r="N214" t="s">
        <v>34</v>
      </c>
      <c r="O214" t="s">
        <v>27</v>
      </c>
      <c r="P214" t="str">
        <f>CONCATENATE(W$2,"GVL.DataProg.",B210,".",B214)</f>
        <v>ns=4;s=|var|PLC210 OPC-UA.Application.GVL.DataProg.Gas.DamperReg</v>
      </c>
      <c r="Q214" t="str">
        <f t="shared" si="133"/>
        <v>d1030</v>
      </c>
      <c r="R214" t="str">
        <f t="shared" si="131"/>
        <v>bOpen</v>
      </c>
    </row>
    <row r="215" spans="1:22" x14ac:dyDescent="0.25">
      <c r="B215" t="str">
        <f t="shared" si="132"/>
        <v>DamperReg</v>
      </c>
      <c r="G215" t="s">
        <v>39</v>
      </c>
      <c r="H215" t="str">
        <f t="shared" si="129"/>
        <v>bOpenManual</v>
      </c>
      <c r="I215">
        <v>1</v>
      </c>
      <c r="K215">
        <v>1</v>
      </c>
      <c r="M215" t="str">
        <f t="shared" si="130"/>
        <v>ns=4;s=|var|PLC210 OPC-UA.Application.GVL.DataProg.Gas.DamperReg.bOpenManual</v>
      </c>
      <c r="N215" t="s">
        <v>34</v>
      </c>
      <c r="O215" t="s">
        <v>27</v>
      </c>
      <c r="P215" t="str">
        <f>CONCATENATE(W$2,"GVL.DataProg.",B210,".",B215)</f>
        <v>ns=4;s=|var|PLC210 OPC-UA.Application.GVL.DataProg.Gas.DamperReg</v>
      </c>
      <c r="Q215" t="str">
        <f t="shared" si="133"/>
        <v>d1030</v>
      </c>
      <c r="R215" t="str">
        <f t="shared" si="131"/>
        <v>bOpenManual</v>
      </c>
    </row>
    <row r="216" spans="1:22" x14ac:dyDescent="0.25">
      <c r="B216" t="str">
        <f t="shared" si="132"/>
        <v>DamperReg</v>
      </c>
      <c r="G216" t="s">
        <v>40</v>
      </c>
      <c r="H216" t="str">
        <f t="shared" si="129"/>
        <v>bCloseManual</v>
      </c>
      <c r="I216">
        <v>1</v>
      </c>
      <c r="K216">
        <v>1</v>
      </c>
      <c r="M216" t="str">
        <f t="shared" si="130"/>
        <v>ns=4;s=|var|PLC210 OPC-UA.Application.GVL.DataProg.Gas.DamperReg.bCloseManual</v>
      </c>
      <c r="N216" t="s">
        <v>34</v>
      </c>
      <c r="O216" t="s">
        <v>27</v>
      </c>
      <c r="P216" t="str">
        <f>CONCATENATE(W$2,"GVL.DataProg.",B210,".",B216)</f>
        <v>ns=4;s=|var|PLC210 OPC-UA.Application.GVL.DataProg.Gas.DamperReg</v>
      </c>
      <c r="Q216" t="str">
        <f t="shared" si="133"/>
        <v>d1030</v>
      </c>
      <c r="R216" t="str">
        <f t="shared" si="131"/>
        <v>bCloseManual</v>
      </c>
    </row>
    <row r="217" spans="1:22" x14ac:dyDescent="0.25">
      <c r="B217" t="str">
        <f t="shared" si="132"/>
        <v>DamperReg</v>
      </c>
      <c r="G217" t="s">
        <v>41</v>
      </c>
      <c r="H217" t="str">
        <f t="shared" si="129"/>
        <v>bAuto</v>
      </c>
      <c r="I217">
        <v>1</v>
      </c>
      <c r="K217">
        <v>1</v>
      </c>
      <c r="M217" t="str">
        <f t="shared" si="130"/>
        <v>ns=4;s=|var|PLC210 OPC-UA.Application.GVL.DataProg.Gas.DamperReg.bAuto</v>
      </c>
      <c r="N217" t="s">
        <v>34</v>
      </c>
      <c r="O217" t="s">
        <v>27</v>
      </c>
      <c r="P217" t="str">
        <f>CONCATENATE(W$2,"GVL.DataProg.",B210,".",B217)</f>
        <v>ns=4;s=|var|PLC210 OPC-UA.Application.GVL.DataProg.Gas.DamperReg</v>
      </c>
      <c r="Q217" t="str">
        <f t="shared" si="133"/>
        <v>d1030</v>
      </c>
      <c r="R217" t="str">
        <f>G217</f>
        <v>bAuto</v>
      </c>
    </row>
    <row r="218" spans="1:22" x14ac:dyDescent="0.25">
      <c r="B218" t="str">
        <f t="shared" si="132"/>
        <v>DamperReg</v>
      </c>
      <c r="G218" t="s">
        <v>42</v>
      </c>
      <c r="H218" t="str">
        <f t="shared" si="129"/>
        <v>bBlockOpenOut</v>
      </c>
      <c r="I218">
        <v>1</v>
      </c>
      <c r="K218">
        <v>0</v>
      </c>
      <c r="M218" t="str">
        <f t="shared" si="130"/>
        <v>ns=4;s=|var|PLC210 OPC-UA.Application.GVL.DataProg.Gas.DamperReg.bBlockOpenOut</v>
      </c>
      <c r="N218" t="s">
        <v>34</v>
      </c>
      <c r="O218" t="s">
        <v>27</v>
      </c>
      <c r="P218" t="str">
        <f>CONCATENATE(W$2,"GVL.DataProg.",B210,".",B218)</f>
        <v>ns=4;s=|var|PLC210 OPC-UA.Application.GVL.DataProg.Gas.DamperReg</v>
      </c>
      <c r="Q218" t="str">
        <f t="shared" si="133"/>
        <v>d1030</v>
      </c>
      <c r="R218" t="str">
        <f t="shared" ref="R218:R222" si="134">G218</f>
        <v>bBlockOpenOut</v>
      </c>
    </row>
    <row r="219" spans="1:22" x14ac:dyDescent="0.25">
      <c r="B219" t="str">
        <f t="shared" si="132"/>
        <v>DamperReg</v>
      </c>
      <c r="G219" t="s">
        <v>43</v>
      </c>
      <c r="H219" t="str">
        <f t="shared" si="129"/>
        <v>bBlockCloseOut</v>
      </c>
      <c r="I219">
        <v>1</v>
      </c>
      <c r="K219">
        <v>0</v>
      </c>
      <c r="M219" t="str">
        <f t="shared" si="130"/>
        <v>ns=4;s=|var|PLC210 OPC-UA.Application.GVL.DataProg.Gas.DamperReg.bBlockCloseOut</v>
      </c>
      <c r="N219" t="s">
        <v>34</v>
      </c>
      <c r="O219" t="s">
        <v>27</v>
      </c>
      <c r="P219" t="str">
        <f>CONCATENATE(W$2,"GVL.DataProg.",B210,".",B219)</f>
        <v>ns=4;s=|var|PLC210 OPC-UA.Application.GVL.DataProg.Gas.DamperReg</v>
      </c>
      <c r="Q219" t="str">
        <f t="shared" si="133"/>
        <v>d1030</v>
      </c>
      <c r="R219" t="str">
        <f t="shared" si="134"/>
        <v>bBlockCloseOut</v>
      </c>
    </row>
    <row r="220" spans="1:22" x14ac:dyDescent="0.25">
      <c r="B220" t="str">
        <f t="shared" si="132"/>
        <v>DamperReg</v>
      </c>
      <c r="G220" t="s">
        <v>383</v>
      </c>
      <c r="H220" t="str">
        <f t="shared" si="129"/>
        <v>State</v>
      </c>
      <c r="I220">
        <v>1</v>
      </c>
      <c r="K220">
        <v>0</v>
      </c>
      <c r="M220" t="str">
        <f t="shared" si="130"/>
        <v>ns=4;s=|var|PLC210 OPC-UA.Application.GVL.DataProg.Gas.DamperReg.State</v>
      </c>
      <c r="N220" t="s">
        <v>154</v>
      </c>
      <c r="O220" t="s">
        <v>27</v>
      </c>
      <c r="P220" t="str">
        <f>P219</f>
        <v>ns=4;s=|var|PLC210 OPC-UA.Application.GVL.DataProg.Gas.DamperReg</v>
      </c>
      <c r="Q220" t="str">
        <f t="shared" si="133"/>
        <v>d1030</v>
      </c>
      <c r="R220" t="str">
        <f t="shared" si="134"/>
        <v>State</v>
      </c>
    </row>
    <row r="221" spans="1:22" x14ac:dyDescent="0.25">
      <c r="B221" t="str">
        <f t="shared" ref="B221:B226" si="135">B220</f>
        <v>DamperReg</v>
      </c>
      <c r="G221" t="s">
        <v>384</v>
      </c>
      <c r="H221" t="str">
        <f t="shared" si="129"/>
        <v>bAutoCorrect</v>
      </c>
      <c r="I221">
        <v>1</v>
      </c>
      <c r="K221">
        <v>1</v>
      </c>
      <c r="M221" t="str">
        <f t="shared" si="130"/>
        <v>ns=4;s=|var|PLC210 OPC-UA.Application.GVL.DataProg.Gas.DamperReg.bAutoCorrect</v>
      </c>
      <c r="N221" t="s">
        <v>34</v>
      </c>
      <c r="O221" t="s">
        <v>27</v>
      </c>
      <c r="P221" t="str">
        <f>P220</f>
        <v>ns=4;s=|var|PLC210 OPC-UA.Application.GVL.DataProg.Gas.DamperReg</v>
      </c>
      <c r="Q221" t="str">
        <f t="shared" ref="Q221:Q226" si="136">Q220</f>
        <v>d1030</v>
      </c>
      <c r="R221" t="str">
        <f t="shared" si="134"/>
        <v>bAutoCorrect</v>
      </c>
    </row>
    <row r="222" spans="1:22" x14ac:dyDescent="0.25">
      <c r="B222" t="str">
        <f t="shared" si="135"/>
        <v>DamperReg</v>
      </c>
      <c r="G222" t="s">
        <v>385</v>
      </c>
      <c r="H222" t="str">
        <f t="shared" si="129"/>
        <v>fMechTime</v>
      </c>
      <c r="I222">
        <v>1</v>
      </c>
      <c r="K222">
        <v>0</v>
      </c>
      <c r="M222" t="str">
        <f t="shared" si="130"/>
        <v>ns=4;s=|var|PLC210 OPC-UA.Application.GVL.DataProg.Gas.DamperReg.fMechTime</v>
      </c>
      <c r="N222" t="s">
        <v>26</v>
      </c>
      <c r="O222" t="s">
        <v>27</v>
      </c>
      <c r="P222" t="str">
        <f>P221</f>
        <v>ns=4;s=|var|PLC210 OPC-UA.Application.GVL.DataProg.Gas.DamperReg</v>
      </c>
      <c r="Q222" t="str">
        <f t="shared" si="136"/>
        <v>d1030</v>
      </c>
      <c r="R222" t="str">
        <f t="shared" si="134"/>
        <v>fMechTime</v>
      </c>
    </row>
    <row r="223" spans="1:22" x14ac:dyDescent="0.25">
      <c r="B223" t="str">
        <f t="shared" si="135"/>
        <v>DamperReg</v>
      </c>
      <c r="G223" t="s">
        <v>402</v>
      </c>
      <c r="H223" t="str">
        <f t="shared" si="129"/>
        <v>byBlock</v>
      </c>
      <c r="I223">
        <v>1</v>
      </c>
      <c r="K223">
        <v>0</v>
      </c>
      <c r="M223" t="str">
        <f t="shared" si="130"/>
        <v>ns=4;s=|var|PLC210 OPC-UA.Application.GVL.DataProg.Gas.DamperReg.stBlocksOpen.byBlock</v>
      </c>
      <c r="N223" t="s">
        <v>403</v>
      </c>
      <c r="O223" t="s">
        <v>27</v>
      </c>
      <c r="P223" t="str">
        <f>CONCATENATE(P222,".stBlocksOpen")</f>
        <v>ns=4;s=|var|PLC210 OPC-UA.Application.GVL.DataProg.Gas.DamperReg.stBlocksOpen</v>
      </c>
      <c r="Q223" t="str">
        <f t="shared" si="136"/>
        <v>d1030</v>
      </c>
      <c r="R223" t="str">
        <f>CONCATENATE(G223,"Open")</f>
        <v>byBlockOpen</v>
      </c>
    </row>
    <row r="224" spans="1:22" x14ac:dyDescent="0.25">
      <c r="B224" t="str">
        <f t="shared" si="135"/>
        <v>DamperReg</v>
      </c>
      <c r="G224" t="s">
        <v>402</v>
      </c>
      <c r="H224" t="str">
        <f t="shared" si="129"/>
        <v>byBlock</v>
      </c>
      <c r="I224">
        <v>1</v>
      </c>
      <c r="K224">
        <v>0</v>
      </c>
      <c r="M224" t="str">
        <f t="shared" si="130"/>
        <v>ns=4;s=|var|PLC210 OPC-UA.Application.GVL.DataProg.Gas.DamperReg.stBlocksClose.byBlock</v>
      </c>
      <c r="N224" t="s">
        <v>403</v>
      </c>
      <c r="O224" t="s">
        <v>27</v>
      </c>
      <c r="P224" t="str">
        <f>CONCATENATE(P222,".stBlocksClose")</f>
        <v>ns=4;s=|var|PLC210 OPC-UA.Application.GVL.DataProg.Gas.DamperReg.stBlocksClose</v>
      </c>
      <c r="Q224" t="str">
        <f t="shared" si="136"/>
        <v>d1030</v>
      </c>
      <c r="R224" t="str">
        <f>CONCATENATE(G224,"Close")</f>
        <v>byBlockClose</v>
      </c>
    </row>
    <row r="225" spans="2:18" x14ac:dyDescent="0.25">
      <c r="B225" t="str">
        <f t="shared" si="135"/>
        <v>DamperReg</v>
      </c>
      <c r="G225" t="s">
        <v>404</v>
      </c>
      <c r="H225" t="str">
        <f t="shared" si="129"/>
        <v>byBlockWork</v>
      </c>
      <c r="I225">
        <v>1</v>
      </c>
      <c r="K225">
        <v>1</v>
      </c>
      <c r="M225" t="str">
        <f t="shared" si="130"/>
        <v>ns=4;s=|var|PLC210 OPC-UA.Application.GVL.DataProg.Gas.DamperReg.stBlocksOpen.byBlockWork</v>
      </c>
      <c r="N225" t="s">
        <v>403</v>
      </c>
      <c r="O225" t="s">
        <v>27</v>
      </c>
      <c r="P225" t="str">
        <f>P223</f>
        <v>ns=4;s=|var|PLC210 OPC-UA.Application.GVL.DataProg.Gas.DamperReg.stBlocksOpen</v>
      </c>
      <c r="Q225" t="str">
        <f t="shared" si="136"/>
        <v>d1030</v>
      </c>
      <c r="R225" t="str">
        <f>CONCATENATE(G225,"Open")</f>
        <v>byBlockWorkOpen</v>
      </c>
    </row>
    <row r="226" spans="2:18" x14ac:dyDescent="0.25">
      <c r="B226" t="str">
        <f t="shared" si="135"/>
        <v>DamperReg</v>
      </c>
      <c r="G226" t="s">
        <v>404</v>
      </c>
      <c r="H226" t="str">
        <f t="shared" si="129"/>
        <v>byBlockWork</v>
      </c>
      <c r="I226">
        <v>1</v>
      </c>
      <c r="K226">
        <v>1</v>
      </c>
      <c r="M226" t="str">
        <f t="shared" si="130"/>
        <v>ns=4;s=|var|PLC210 OPC-UA.Application.GVL.DataProg.Gas.DamperReg.stBlocksClose.byBlockWork</v>
      </c>
      <c r="N226" t="s">
        <v>403</v>
      </c>
      <c r="O226" t="s">
        <v>27</v>
      </c>
      <c r="P226" t="str">
        <f>P224</f>
        <v>ns=4;s=|var|PLC210 OPC-UA.Application.GVL.DataProg.Gas.DamperReg.stBlocksClose</v>
      </c>
      <c r="Q226" t="str">
        <f t="shared" si="136"/>
        <v>d1030</v>
      </c>
      <c r="R226" t="str">
        <f>CONCATENATE(G226,"Close")</f>
        <v>byBlockWorkClose</v>
      </c>
    </row>
    <row r="227" spans="2:18" x14ac:dyDescent="0.25">
      <c r="B227" t="str">
        <f>B222</f>
        <v>DamperReg</v>
      </c>
      <c r="G227" t="s">
        <v>405</v>
      </c>
      <c r="H227" t="str">
        <f t="shared" si="129"/>
        <v>arwsBlockNames</v>
      </c>
      <c r="I227">
        <v>1</v>
      </c>
      <c r="K227">
        <v>0</v>
      </c>
      <c r="M227" t="str">
        <f>CONCATENATE(P227,".",G227,"[0]")</f>
        <v>ns=4;s=|var|PLC210 OPC-UA.Application.GVL.DataProg.Gas.DamperReg.stBlocksOpen.arwsBlockNames[0]</v>
      </c>
      <c r="N227" t="s">
        <v>154</v>
      </c>
      <c r="O227" t="s">
        <v>27</v>
      </c>
      <c r="P227" t="str">
        <f>P223</f>
        <v>ns=4;s=|var|PLC210 OPC-UA.Application.GVL.DataProg.Gas.DamperReg.stBlocksOpen</v>
      </c>
      <c r="Q227" t="str">
        <f>Q222</f>
        <v>d1030</v>
      </c>
      <c r="R227" t="str">
        <f>CONCATENATE(G227,"Open1")</f>
        <v>arwsBlockNamesOpen1</v>
      </c>
    </row>
    <row r="228" spans="2:18" x14ac:dyDescent="0.25">
      <c r="B228" t="str">
        <f>B227</f>
        <v>DamperReg</v>
      </c>
      <c r="G228" t="s">
        <v>405</v>
      </c>
      <c r="H228" t="str">
        <f t="shared" si="129"/>
        <v>arwsBlockNames</v>
      </c>
      <c r="I228">
        <v>1</v>
      </c>
      <c r="K228">
        <v>0</v>
      </c>
      <c r="M228" t="str">
        <f>CONCATENATE(P228,".",G228,"[1]")</f>
        <v>ns=4;s=|var|PLC210 OPC-UA.Application.GVL.DataProg.Gas.DamperReg.stBlocksOpen.arwsBlockNames[1]</v>
      </c>
      <c r="N228" t="s">
        <v>154</v>
      </c>
      <c r="O228" t="s">
        <v>27</v>
      </c>
      <c r="P228" t="str">
        <f>P227</f>
        <v>ns=4;s=|var|PLC210 OPC-UA.Application.GVL.DataProg.Gas.DamperReg.stBlocksOpen</v>
      </c>
      <c r="Q228" t="str">
        <f>Q227</f>
        <v>d1030</v>
      </c>
      <c r="R228" t="str">
        <f>CONCATENATE(G228,"Open2")</f>
        <v>arwsBlockNamesOpen2</v>
      </c>
    </row>
    <row r="229" spans="2:18" x14ac:dyDescent="0.25">
      <c r="B229" t="str">
        <f>B228</f>
        <v>DamperReg</v>
      </c>
      <c r="G229" t="s">
        <v>405</v>
      </c>
      <c r="H229" t="str">
        <f t="shared" si="129"/>
        <v>arwsBlockNames</v>
      </c>
      <c r="I229">
        <v>1</v>
      </c>
      <c r="K229">
        <v>0</v>
      </c>
      <c r="M229" t="str">
        <f>CONCATENATE(P229,".",G229,"[2]")</f>
        <v>ns=4;s=|var|PLC210 OPC-UA.Application.GVL.DataProg.Gas.DamperReg.stBlocksOpen.arwsBlockNames[2]</v>
      </c>
      <c r="N229" t="s">
        <v>154</v>
      </c>
      <c r="O229" t="s">
        <v>27</v>
      </c>
      <c r="P229" t="str">
        <f t="shared" ref="P229:P234" si="137">P228</f>
        <v>ns=4;s=|var|PLC210 OPC-UA.Application.GVL.DataProg.Gas.DamperReg.stBlocksOpen</v>
      </c>
      <c r="Q229" t="str">
        <f>Q228</f>
        <v>d1030</v>
      </c>
      <c r="R229" t="str">
        <f>CONCATENATE(G229,"Open3")</f>
        <v>arwsBlockNamesOpen3</v>
      </c>
    </row>
    <row r="230" spans="2:18" x14ac:dyDescent="0.25">
      <c r="B230" t="str">
        <f>B229</f>
        <v>DamperReg</v>
      </c>
      <c r="G230" t="s">
        <v>405</v>
      </c>
      <c r="H230" t="str">
        <f t="shared" si="129"/>
        <v>arwsBlockNames</v>
      </c>
      <c r="I230">
        <v>1</v>
      </c>
      <c r="K230">
        <v>0</v>
      </c>
      <c r="M230" t="str">
        <f>CONCATENATE(P230,".",G230,"[3]")</f>
        <v>ns=4;s=|var|PLC210 OPC-UA.Application.GVL.DataProg.Gas.DamperReg.stBlocksOpen.arwsBlockNames[3]</v>
      </c>
      <c r="N230" t="s">
        <v>154</v>
      </c>
      <c r="O230" t="s">
        <v>27</v>
      </c>
      <c r="P230" t="str">
        <f t="shared" si="137"/>
        <v>ns=4;s=|var|PLC210 OPC-UA.Application.GVL.DataProg.Gas.DamperReg.stBlocksOpen</v>
      </c>
      <c r="Q230" t="str">
        <f>Q229</f>
        <v>d1030</v>
      </c>
      <c r="R230" t="str">
        <f>CONCATENATE(G230,"Open4")</f>
        <v>arwsBlockNamesOpen4</v>
      </c>
    </row>
    <row r="231" spans="2:18" x14ac:dyDescent="0.25">
      <c r="B231" t="str">
        <f>B226</f>
        <v>DamperReg</v>
      </c>
      <c r="G231" t="s">
        <v>405</v>
      </c>
      <c r="H231" t="str">
        <f t="shared" si="129"/>
        <v>arwsBlockNames</v>
      </c>
      <c r="I231">
        <v>1</v>
      </c>
      <c r="K231">
        <v>0</v>
      </c>
      <c r="M231" t="str">
        <f>CONCATENATE(P231,".",G231,"[4]")</f>
        <v>ns=4;s=|var|PLC210 OPC-UA.Application.GVL.DataProg.Gas.DamperReg.stBlocksOpen.arwsBlockNames[4]</v>
      </c>
      <c r="N231" t="s">
        <v>154</v>
      </c>
      <c r="O231" t="s">
        <v>27</v>
      </c>
      <c r="P231" t="str">
        <f t="shared" si="137"/>
        <v>ns=4;s=|var|PLC210 OPC-UA.Application.GVL.DataProg.Gas.DamperReg.stBlocksOpen</v>
      </c>
      <c r="Q231" t="str">
        <f>Q226</f>
        <v>d1030</v>
      </c>
      <c r="R231" t="str">
        <f>CONCATENATE(G231,"Open5")</f>
        <v>arwsBlockNamesOpen5</v>
      </c>
    </row>
    <row r="232" spans="2:18" x14ac:dyDescent="0.25">
      <c r="B232" t="str">
        <f>B231</f>
        <v>DamperReg</v>
      </c>
      <c r="G232" t="s">
        <v>405</v>
      </c>
      <c r="H232" t="str">
        <f t="shared" si="129"/>
        <v>arwsBlockNames</v>
      </c>
      <c r="I232">
        <v>1</v>
      </c>
      <c r="K232">
        <v>0</v>
      </c>
      <c r="M232" t="str">
        <f>CONCATENATE(P232,".",G232,"[5]")</f>
        <v>ns=4;s=|var|PLC210 OPC-UA.Application.GVL.DataProg.Gas.DamperReg.stBlocksOpen.arwsBlockNames[5]</v>
      </c>
      <c r="N232" t="s">
        <v>154</v>
      </c>
      <c r="O232" t="s">
        <v>27</v>
      </c>
      <c r="P232" t="str">
        <f t="shared" si="137"/>
        <v>ns=4;s=|var|PLC210 OPC-UA.Application.GVL.DataProg.Gas.DamperReg.stBlocksOpen</v>
      </c>
      <c r="Q232" t="str">
        <f>Q231</f>
        <v>d1030</v>
      </c>
      <c r="R232" t="str">
        <f>CONCATENATE(G232,"Open6")</f>
        <v>arwsBlockNamesOpen6</v>
      </c>
    </row>
    <row r="233" spans="2:18" x14ac:dyDescent="0.25">
      <c r="B233" t="str">
        <f>B232</f>
        <v>DamperReg</v>
      </c>
      <c r="G233" t="s">
        <v>405</v>
      </c>
      <c r="H233" t="str">
        <f t="shared" si="129"/>
        <v>arwsBlockNames</v>
      </c>
      <c r="I233">
        <v>1</v>
      </c>
      <c r="K233">
        <v>0</v>
      </c>
      <c r="M233" t="str">
        <f>CONCATENATE(P233,".",G233,"[6]")</f>
        <v>ns=4;s=|var|PLC210 OPC-UA.Application.GVL.DataProg.Gas.DamperReg.stBlocksOpen.arwsBlockNames[6]</v>
      </c>
      <c r="N233" t="s">
        <v>154</v>
      </c>
      <c r="O233" t="s">
        <v>27</v>
      </c>
      <c r="P233" t="str">
        <f t="shared" si="137"/>
        <v>ns=4;s=|var|PLC210 OPC-UA.Application.GVL.DataProg.Gas.DamperReg.stBlocksOpen</v>
      </c>
      <c r="Q233" t="str">
        <f>Q232</f>
        <v>d1030</v>
      </c>
      <c r="R233" t="str">
        <f>CONCATENATE(G233,"Open7")</f>
        <v>arwsBlockNamesOpen7</v>
      </c>
    </row>
    <row r="234" spans="2:18" x14ac:dyDescent="0.25">
      <c r="B234" t="str">
        <f>B233</f>
        <v>DamperReg</v>
      </c>
      <c r="G234" t="s">
        <v>405</v>
      </c>
      <c r="H234" t="str">
        <f t="shared" si="129"/>
        <v>arwsBlockNames</v>
      </c>
      <c r="I234">
        <v>1</v>
      </c>
      <c r="K234">
        <v>0</v>
      </c>
      <c r="M234" t="str">
        <f>CONCATENATE(P234,".",G234,"[7]")</f>
        <v>ns=4;s=|var|PLC210 OPC-UA.Application.GVL.DataProg.Gas.DamperReg.stBlocksOpen.arwsBlockNames[7]</v>
      </c>
      <c r="N234" t="s">
        <v>154</v>
      </c>
      <c r="O234" t="s">
        <v>27</v>
      </c>
      <c r="P234" t="str">
        <f t="shared" si="137"/>
        <v>ns=4;s=|var|PLC210 OPC-UA.Application.GVL.DataProg.Gas.DamperReg.stBlocksOpen</v>
      </c>
      <c r="Q234" t="str">
        <f>Q233</f>
        <v>d1030</v>
      </c>
      <c r="R234" t="str">
        <f>CONCATENATE(G234,"Open8")</f>
        <v>arwsBlockNamesOpen8</v>
      </c>
    </row>
    <row r="235" spans="2:18" x14ac:dyDescent="0.25">
      <c r="B235" t="str">
        <f>B230</f>
        <v>DamperReg</v>
      </c>
      <c r="G235" t="s">
        <v>405</v>
      </c>
      <c r="H235" t="str">
        <f t="shared" si="129"/>
        <v>arwsBlockNames</v>
      </c>
      <c r="I235">
        <v>1</v>
      </c>
      <c r="K235">
        <v>0</v>
      </c>
      <c r="M235" t="str">
        <f>CONCATENATE(P235,".",G235,"[0]")</f>
        <v>ns=4;s=|var|PLC210 OPC-UA.Application.GVL.DataProg.Gas.DamperReg.stBlocksClose.arwsBlockNames[0]</v>
      </c>
      <c r="N235" t="s">
        <v>154</v>
      </c>
      <c r="O235" t="s">
        <v>27</v>
      </c>
      <c r="P235" t="str">
        <f>P224</f>
        <v>ns=4;s=|var|PLC210 OPC-UA.Application.GVL.DataProg.Gas.DamperReg.stBlocksClose</v>
      </c>
      <c r="Q235" t="str">
        <f>Q230</f>
        <v>d1030</v>
      </c>
      <c r="R235" t="str">
        <f>CONCATENATE(G235,"Close1")</f>
        <v>arwsBlockNamesClose1</v>
      </c>
    </row>
    <row r="236" spans="2:18" x14ac:dyDescent="0.25">
      <c r="B236" t="str">
        <f>B235</f>
        <v>DamperReg</v>
      </c>
      <c r="G236" t="s">
        <v>405</v>
      </c>
      <c r="H236" t="str">
        <f t="shared" si="129"/>
        <v>arwsBlockNames</v>
      </c>
      <c r="I236">
        <v>1</v>
      </c>
      <c r="K236">
        <v>0</v>
      </c>
      <c r="M236" t="str">
        <f>CONCATENATE(P236,".",G236,"[1]")</f>
        <v>ns=4;s=|var|PLC210 OPC-UA.Application.GVL.DataProg.Gas.DamperReg.stBlocksClose.arwsBlockNames[1]</v>
      </c>
      <c r="N236" t="s">
        <v>154</v>
      </c>
      <c r="O236" t="s">
        <v>27</v>
      </c>
      <c r="P236" t="str">
        <f>P235</f>
        <v>ns=4;s=|var|PLC210 OPC-UA.Application.GVL.DataProg.Gas.DamperReg.stBlocksClose</v>
      </c>
      <c r="Q236" t="str">
        <f>Q235</f>
        <v>d1030</v>
      </c>
      <c r="R236" t="str">
        <f>CONCATENATE(G236,"Close2")</f>
        <v>arwsBlockNamesClose2</v>
      </c>
    </row>
    <row r="237" spans="2:18" x14ac:dyDescent="0.25">
      <c r="B237" t="str">
        <f>B236</f>
        <v>DamperReg</v>
      </c>
      <c r="G237" t="s">
        <v>405</v>
      </c>
      <c r="H237" t="str">
        <f t="shared" si="129"/>
        <v>arwsBlockNames</v>
      </c>
      <c r="I237">
        <v>1</v>
      </c>
      <c r="K237">
        <v>0</v>
      </c>
      <c r="M237" t="str">
        <f>CONCATENATE(P237,".",G237,"[2]")</f>
        <v>ns=4;s=|var|PLC210 OPC-UA.Application.GVL.DataProg.Gas.DamperReg.stBlocksClose.arwsBlockNames[2]</v>
      </c>
      <c r="N237" t="s">
        <v>154</v>
      </c>
      <c r="O237" t="s">
        <v>27</v>
      </c>
      <c r="P237" t="str">
        <f t="shared" ref="P237:P242" si="138">P236</f>
        <v>ns=4;s=|var|PLC210 OPC-UA.Application.GVL.DataProg.Gas.DamperReg.stBlocksClose</v>
      </c>
      <c r="Q237" t="str">
        <f>Q236</f>
        <v>d1030</v>
      </c>
      <c r="R237" t="str">
        <f>CONCATENATE(G237,"Close3")</f>
        <v>arwsBlockNamesClose3</v>
      </c>
    </row>
    <row r="238" spans="2:18" x14ac:dyDescent="0.25">
      <c r="B238" t="str">
        <f>B237</f>
        <v>DamperReg</v>
      </c>
      <c r="G238" t="s">
        <v>405</v>
      </c>
      <c r="H238" t="str">
        <f t="shared" si="129"/>
        <v>arwsBlockNames</v>
      </c>
      <c r="I238">
        <v>1</v>
      </c>
      <c r="K238">
        <v>0</v>
      </c>
      <c r="M238" t="str">
        <f>CONCATENATE(P238,".",G238,"[3]")</f>
        <v>ns=4;s=|var|PLC210 OPC-UA.Application.GVL.DataProg.Gas.DamperReg.stBlocksClose.arwsBlockNames[3]</v>
      </c>
      <c r="N238" t="s">
        <v>154</v>
      </c>
      <c r="O238" t="s">
        <v>27</v>
      </c>
      <c r="P238" t="str">
        <f t="shared" si="138"/>
        <v>ns=4;s=|var|PLC210 OPC-UA.Application.GVL.DataProg.Gas.DamperReg.stBlocksClose</v>
      </c>
      <c r="Q238" t="str">
        <f>Q237</f>
        <v>d1030</v>
      </c>
      <c r="R238" t="str">
        <f>CONCATENATE(G238,"Close4")</f>
        <v>arwsBlockNamesClose4</v>
      </c>
    </row>
    <row r="239" spans="2:18" x14ac:dyDescent="0.25">
      <c r="B239" t="str">
        <f>B234</f>
        <v>DamperReg</v>
      </c>
      <c r="G239" t="s">
        <v>405</v>
      </c>
      <c r="H239" t="str">
        <f t="shared" si="129"/>
        <v>arwsBlockNames</v>
      </c>
      <c r="I239">
        <v>1</v>
      </c>
      <c r="K239">
        <v>0</v>
      </c>
      <c r="M239" t="str">
        <f>CONCATENATE(P239,".",G239,"[4]")</f>
        <v>ns=4;s=|var|PLC210 OPC-UA.Application.GVL.DataProg.Gas.DamperReg.stBlocksClose.arwsBlockNames[4]</v>
      </c>
      <c r="N239" t="s">
        <v>154</v>
      </c>
      <c r="O239" t="s">
        <v>27</v>
      </c>
      <c r="P239" t="str">
        <f t="shared" si="138"/>
        <v>ns=4;s=|var|PLC210 OPC-UA.Application.GVL.DataProg.Gas.DamperReg.stBlocksClose</v>
      </c>
      <c r="Q239" t="str">
        <f>Q234</f>
        <v>d1030</v>
      </c>
      <c r="R239" t="str">
        <f>CONCATENATE(G239,"Close5")</f>
        <v>arwsBlockNamesClose5</v>
      </c>
    </row>
    <row r="240" spans="2:18" x14ac:dyDescent="0.25">
      <c r="B240" t="str">
        <f>B239</f>
        <v>DamperReg</v>
      </c>
      <c r="G240" t="s">
        <v>405</v>
      </c>
      <c r="H240" t="str">
        <f t="shared" si="129"/>
        <v>arwsBlockNames</v>
      </c>
      <c r="I240">
        <v>1</v>
      </c>
      <c r="K240">
        <v>0</v>
      </c>
      <c r="M240" t="str">
        <f>CONCATENATE(P240,".",G240,"[5]")</f>
        <v>ns=4;s=|var|PLC210 OPC-UA.Application.GVL.DataProg.Gas.DamperReg.stBlocksClose.arwsBlockNames[5]</v>
      </c>
      <c r="N240" t="s">
        <v>154</v>
      </c>
      <c r="O240" t="s">
        <v>27</v>
      </c>
      <c r="P240" t="str">
        <f t="shared" si="138"/>
        <v>ns=4;s=|var|PLC210 OPC-UA.Application.GVL.DataProg.Gas.DamperReg.stBlocksClose</v>
      </c>
      <c r="Q240" t="str">
        <f>Q239</f>
        <v>d1030</v>
      </c>
      <c r="R240" t="str">
        <f>CONCATENATE(G240,"Close6")</f>
        <v>arwsBlockNamesClose6</v>
      </c>
    </row>
    <row r="241" spans="1:22" x14ac:dyDescent="0.25">
      <c r="B241" t="str">
        <f>B240</f>
        <v>DamperReg</v>
      </c>
      <c r="G241" t="s">
        <v>405</v>
      </c>
      <c r="H241" t="str">
        <f t="shared" si="129"/>
        <v>arwsBlockNames</v>
      </c>
      <c r="I241">
        <v>1</v>
      </c>
      <c r="K241">
        <v>0</v>
      </c>
      <c r="M241" t="str">
        <f>CONCATENATE(P241,".",G241,"[6]")</f>
        <v>ns=4;s=|var|PLC210 OPC-UA.Application.GVL.DataProg.Gas.DamperReg.stBlocksClose.arwsBlockNames[6]</v>
      </c>
      <c r="N241" t="s">
        <v>154</v>
      </c>
      <c r="O241" t="s">
        <v>27</v>
      </c>
      <c r="P241" t="str">
        <f t="shared" si="138"/>
        <v>ns=4;s=|var|PLC210 OPC-UA.Application.GVL.DataProg.Gas.DamperReg.stBlocksClose</v>
      </c>
      <c r="Q241" t="str">
        <f>Q240</f>
        <v>d1030</v>
      </c>
      <c r="R241" t="str">
        <f>CONCATENATE(G241,"Close7")</f>
        <v>arwsBlockNamesClose7</v>
      </c>
    </row>
    <row r="242" spans="1:22" x14ac:dyDescent="0.25">
      <c r="B242" t="str">
        <f>B241</f>
        <v>DamperReg</v>
      </c>
      <c r="G242" t="s">
        <v>405</v>
      </c>
      <c r="H242" t="str">
        <f t="shared" si="129"/>
        <v>arwsBlockNames</v>
      </c>
      <c r="I242">
        <v>1</v>
      </c>
      <c r="K242">
        <v>0</v>
      </c>
      <c r="M242" t="str">
        <f>CONCATENATE(P242,".",G242,"[7]")</f>
        <v>ns=4;s=|var|PLC210 OPC-UA.Application.GVL.DataProg.Gas.DamperReg.stBlocksClose.arwsBlockNames[7]</v>
      </c>
      <c r="N242" t="s">
        <v>154</v>
      </c>
      <c r="O242" t="s">
        <v>27</v>
      </c>
      <c r="P242" t="str">
        <f t="shared" si="138"/>
        <v>ns=4;s=|var|PLC210 OPC-UA.Application.GVL.DataProg.Gas.DamperReg.stBlocksClose</v>
      </c>
      <c r="Q242" t="str">
        <f>Q241</f>
        <v>d1030</v>
      </c>
      <c r="R242" t="str">
        <f>CONCATENATE(G242,"Close8")</f>
        <v>arwsBlockNamesClose8</v>
      </c>
    </row>
    <row r="243" spans="1:22" x14ac:dyDescent="0.25">
      <c r="B243" t="str">
        <f>B242</f>
        <v>DamperReg</v>
      </c>
      <c r="G243" t="s">
        <v>408</v>
      </c>
      <c r="H243" t="str">
        <f t="shared" si="129"/>
        <v>fGasDamperRegTask</v>
      </c>
      <c r="I243">
        <v>1</v>
      </c>
      <c r="K243">
        <v>1</v>
      </c>
      <c r="M243" t="str">
        <f>CONCATENATE(P243,".",G243)</f>
        <v>ns=4;s=|var|PLC210 OPC-UA.Application.GVL.fGasDamperRegTask</v>
      </c>
      <c r="N243" t="s">
        <v>26</v>
      </c>
      <c r="O243" t="s">
        <v>27</v>
      </c>
      <c r="P243" t="str">
        <f>CONCATENATE(W$2,"GVL")</f>
        <v>ns=4;s=|var|PLC210 OPC-UA.Application.GVL</v>
      </c>
      <c r="Q243" t="str">
        <f>Q242</f>
        <v>d1030</v>
      </c>
      <c r="R243" t="s">
        <v>406</v>
      </c>
    </row>
    <row r="244" spans="1:22" x14ac:dyDescent="0.25">
      <c r="A244" t="s">
        <v>24</v>
      </c>
      <c r="B244" t="str">
        <f>B219</f>
        <v>DamperReg</v>
      </c>
      <c r="V244" t="s">
        <v>71</v>
      </c>
    </row>
    <row r="245" spans="1:22" x14ac:dyDescent="0.25">
      <c r="B245" t="str">
        <f>A244</f>
        <v>fPosition</v>
      </c>
      <c r="G245" t="s">
        <v>31</v>
      </c>
      <c r="H245" t="str">
        <f>G245</f>
        <v>fNormValue</v>
      </c>
      <c r="I245">
        <v>1</v>
      </c>
      <c r="K245">
        <v>0</v>
      </c>
      <c r="M245" t="str">
        <f>CONCATENATE(P245,".",H245)</f>
        <v>ns=4;s=|var|PLC210 OPC-UA.Application.GVL.DataProg.Gas.DamperReg.fPosition.fNormValue</v>
      </c>
      <c r="N245" t="s">
        <v>26</v>
      </c>
      <c r="O245" t="s">
        <v>27</v>
      </c>
      <c r="P245" t="str">
        <f>CONCATENATE(W$2,"GVL.DataProg.",B210,".",B244,".",B245)</f>
        <v>ns=4;s=|var|PLC210 OPC-UA.Application.GVL.DataProg.Gas.DamperReg.fPosition</v>
      </c>
      <c r="Q245" t="str">
        <f>V244</f>
        <v>d0010</v>
      </c>
      <c r="R245" t="str">
        <f>G245</f>
        <v>fNormValue</v>
      </c>
    </row>
    <row r="246" spans="1:22" x14ac:dyDescent="0.25">
      <c r="B246" t="str">
        <f>B245</f>
        <v>fPosition</v>
      </c>
      <c r="G246" t="s">
        <v>32</v>
      </c>
      <c r="H246" t="str">
        <f t="shared" ref="H246:H249" si="139">G246</f>
        <v>fInValue</v>
      </c>
      <c r="I246">
        <v>1</v>
      </c>
      <c r="K246">
        <v>0</v>
      </c>
      <c r="M246" t="str">
        <f>CONCATENATE(P246,".",H246)</f>
        <v>ns=4;s=|var|PLC210 OPC-UA.Application.GVL.DataProg.Gas.DamperReg.fPosition.fInValue</v>
      </c>
      <c r="N246" t="s">
        <v>26</v>
      </c>
      <c r="O246" t="s">
        <v>27</v>
      </c>
      <c r="P246" t="str">
        <f>CONCATENATE(W$2,"GVL.DataProg.",B210,".",B244,".",B246)</f>
        <v>ns=4;s=|var|PLC210 OPC-UA.Application.GVL.DataProg.Gas.DamperReg.fPosition</v>
      </c>
      <c r="Q246" t="str">
        <f>Q245</f>
        <v>d0010</v>
      </c>
      <c r="R246" t="str">
        <f t="shared" ref="R246:R249" si="140">G246</f>
        <v>fInValue</v>
      </c>
    </row>
    <row r="247" spans="1:22" x14ac:dyDescent="0.25">
      <c r="B247" t="str">
        <f>B246</f>
        <v>fPosition</v>
      </c>
      <c r="G247" t="s">
        <v>30</v>
      </c>
      <c r="H247" t="str">
        <f t="shared" si="139"/>
        <v>fNormL</v>
      </c>
      <c r="I247">
        <v>1</v>
      </c>
      <c r="K247">
        <v>1</v>
      </c>
      <c r="M247" t="str">
        <f>CONCATENATE(P247,".",G247)</f>
        <v>ns=4;s=|var|PLC210 OPC-UA.Application.PersistentVars.stAllAiChannelParams.Gas_DamperReg_fPosition.fNormL</v>
      </c>
      <c r="N247" t="s">
        <v>26</v>
      </c>
      <c r="O247" t="s">
        <v>27</v>
      </c>
      <c r="P247" t="str">
        <f>CONCATENATE(W$2,"PersistentVars.stAllAiChannelParams.",B210,"_",B244,"_",B247)</f>
        <v>ns=4;s=|var|PLC210 OPC-UA.Application.PersistentVars.stAllAiChannelParams.Gas_DamperReg_fPosition</v>
      </c>
      <c r="Q247" t="str">
        <f t="shared" ref="Q247:Q249" si="141">Q246</f>
        <v>d0010</v>
      </c>
      <c r="R247" t="str">
        <f t="shared" si="140"/>
        <v>fNormL</v>
      </c>
    </row>
    <row r="248" spans="1:22" x14ac:dyDescent="0.25">
      <c r="B248" t="str">
        <f t="shared" ref="B248:B249" si="142">B247</f>
        <v>fPosition</v>
      </c>
      <c r="G248" t="s">
        <v>29</v>
      </c>
      <c r="H248" t="str">
        <f t="shared" si="139"/>
        <v>fNormH</v>
      </c>
      <c r="I248">
        <v>1</v>
      </c>
      <c r="K248">
        <v>1</v>
      </c>
      <c r="M248" t="str">
        <f t="shared" ref="M248:M249" si="143">CONCATENATE(P248,".",G248)</f>
        <v>ns=4;s=|var|PLC210 OPC-UA.Application.PersistentVars.stAllAiChannelParams.Gas_DamperReg_fPosition.fNormH</v>
      </c>
      <c r="N248" t="s">
        <v>26</v>
      </c>
      <c r="O248" t="s">
        <v>27</v>
      </c>
      <c r="P248" t="str">
        <f>CONCATENATE(W$2,"PersistentVars.stAllAiChannelParams.",B210,"_",B244,"_",B248)</f>
        <v>ns=4;s=|var|PLC210 OPC-UA.Application.PersistentVars.stAllAiChannelParams.Gas_DamperReg_fPosition</v>
      </c>
      <c r="Q248" t="str">
        <f t="shared" si="141"/>
        <v>d0010</v>
      </c>
      <c r="R248" t="str">
        <f t="shared" si="140"/>
        <v>fNormH</v>
      </c>
    </row>
    <row r="249" spans="1:22" x14ac:dyDescent="0.25">
      <c r="B249" t="str">
        <f t="shared" si="142"/>
        <v>fPosition</v>
      </c>
      <c r="G249" t="s">
        <v>25</v>
      </c>
      <c r="H249" t="str">
        <f t="shared" si="139"/>
        <v>fTFilter</v>
      </c>
      <c r="I249">
        <v>1</v>
      </c>
      <c r="K249">
        <v>1</v>
      </c>
      <c r="M249" t="str">
        <f t="shared" si="143"/>
        <v>ns=4;s=|var|PLC210 OPC-UA.Application.PersistentVars.stAllAiChannelParams.Gas_DamperReg_fPosition.fTFilter</v>
      </c>
      <c r="N249" t="s">
        <v>26</v>
      </c>
      <c r="O249" t="s">
        <v>27</v>
      </c>
      <c r="P249" t="str">
        <f>CONCATENATE(W$2,"PersistentVars.stAllAiChannelParams.",B210,"_",B244,"_",B249)</f>
        <v>ns=4;s=|var|PLC210 OPC-UA.Application.PersistentVars.stAllAiChannelParams.Gas_DamperReg_fPosition</v>
      </c>
      <c r="Q249" t="str">
        <f t="shared" si="141"/>
        <v>d0010</v>
      </c>
      <c r="R249" t="str">
        <f t="shared" si="140"/>
        <v>fTFilter</v>
      </c>
    </row>
    <row r="250" spans="1:22" x14ac:dyDescent="0.25">
      <c r="A250" t="s">
        <v>73</v>
      </c>
      <c r="B250" t="s">
        <v>60</v>
      </c>
      <c r="V250" t="s">
        <v>75</v>
      </c>
    </row>
    <row r="251" spans="1:22" x14ac:dyDescent="0.25">
      <c r="B251" t="str">
        <f>A250</f>
        <v>Gate</v>
      </c>
      <c r="G251" t="s">
        <v>74</v>
      </c>
      <c r="H251" t="str">
        <f>G251</f>
        <v>bMoving</v>
      </c>
      <c r="I251">
        <v>1</v>
      </c>
      <c r="K251">
        <v>0</v>
      </c>
      <c r="M251" t="str">
        <f t="shared" ref="M251:M293" si="144">CONCATENATE(P251,".",G251)</f>
        <v>ns=4;s=|var|PLC210 OPC-UA.Application.GVL.DataProg.Gas.Gate.bMoving</v>
      </c>
      <c r="N251" t="s">
        <v>34</v>
      </c>
      <c r="O251" t="s">
        <v>27</v>
      </c>
      <c r="P251" t="str">
        <f>CONCATENATE(W$2,"GVL.DataProg.",B250,".",B251)</f>
        <v>ns=4;s=|var|PLC210 OPC-UA.Application.GVL.DataProg.Gas.Gate</v>
      </c>
      <c r="Q251" t="str">
        <f>V250</f>
        <v>d1026</v>
      </c>
      <c r="R251" t="str">
        <f>G251</f>
        <v>bMoving</v>
      </c>
    </row>
    <row r="252" spans="1:22" x14ac:dyDescent="0.25">
      <c r="B252" t="str">
        <f>B251</f>
        <v>Gate</v>
      </c>
      <c r="G252" t="s">
        <v>37</v>
      </c>
      <c r="H252" t="str">
        <f t="shared" ref="H252:H284" si="145">G252</f>
        <v>bClose</v>
      </c>
      <c r="I252">
        <v>1</v>
      </c>
      <c r="K252">
        <v>0</v>
      </c>
      <c r="M252" t="str">
        <f t="shared" si="144"/>
        <v>ns=4;s=|var|PLC210 OPC-UA.Application.GVL.DataProg.Gas.Gate.bClose</v>
      </c>
      <c r="N252" t="s">
        <v>34</v>
      </c>
      <c r="O252" t="s">
        <v>27</v>
      </c>
      <c r="P252" t="str">
        <f>CONCATENATE(W$2,"GVL.DataProg.",B250,".",B252)</f>
        <v>ns=4;s=|var|PLC210 OPC-UA.Application.GVL.DataProg.Gas.Gate</v>
      </c>
      <c r="Q252" t="str">
        <f>Q251</f>
        <v>d1026</v>
      </c>
      <c r="R252" t="str">
        <f t="shared" ref="R252:R264" si="146">G252</f>
        <v>bClose</v>
      </c>
    </row>
    <row r="253" spans="1:22" x14ac:dyDescent="0.25">
      <c r="B253" t="str">
        <f t="shared" ref="B253:B264" si="147">B252</f>
        <v>Gate</v>
      </c>
      <c r="G253" t="s">
        <v>38</v>
      </c>
      <c r="H253" t="str">
        <f t="shared" si="145"/>
        <v>bOpen</v>
      </c>
      <c r="I253">
        <v>1</v>
      </c>
      <c r="K253">
        <v>0</v>
      </c>
      <c r="M253" t="str">
        <f t="shared" si="144"/>
        <v>ns=4;s=|var|PLC210 OPC-UA.Application.GVL.DataProg.Gas.Gate.bOpen</v>
      </c>
      <c r="N253" t="s">
        <v>34</v>
      </c>
      <c r="O253" t="s">
        <v>27</v>
      </c>
      <c r="P253" t="str">
        <f>CONCATENATE(W$2,"GVL.DataProg.",B250,".",B253)</f>
        <v>ns=4;s=|var|PLC210 OPC-UA.Application.GVL.DataProg.Gas.Gate</v>
      </c>
      <c r="Q253" t="str">
        <f t="shared" ref="Q253:Q264" si="148">Q252</f>
        <v>d1026</v>
      </c>
      <c r="R253" t="str">
        <f t="shared" si="146"/>
        <v>bOpen</v>
      </c>
    </row>
    <row r="254" spans="1:22" x14ac:dyDescent="0.25">
      <c r="B254" t="str">
        <f t="shared" si="147"/>
        <v>Gate</v>
      </c>
      <c r="G254" t="s">
        <v>76</v>
      </c>
      <c r="H254" t="str">
        <f t="shared" si="145"/>
        <v>bOpenPermission</v>
      </c>
      <c r="I254">
        <v>1</v>
      </c>
      <c r="K254">
        <v>1</v>
      </c>
      <c r="M254" t="str">
        <f t="shared" si="144"/>
        <v>ns=4;s=|var|PLC210 OPC-UA.Application.GVL.DataProg.Gas.Gate.bOpenPermission</v>
      </c>
      <c r="N254" t="s">
        <v>34</v>
      </c>
      <c r="O254" t="s">
        <v>27</v>
      </c>
      <c r="P254" t="str">
        <f>CONCATENATE(W$2,"GVL.DataProg.",B250,".",B254)</f>
        <v>ns=4;s=|var|PLC210 OPC-UA.Application.GVL.DataProg.Gas.Gate</v>
      </c>
      <c r="Q254" t="str">
        <f t="shared" si="148"/>
        <v>d1026</v>
      </c>
      <c r="R254" t="str">
        <f t="shared" si="146"/>
        <v>bOpenPermission</v>
      </c>
    </row>
    <row r="255" spans="1:22" x14ac:dyDescent="0.25">
      <c r="B255" t="str">
        <f t="shared" si="147"/>
        <v>Gate</v>
      </c>
      <c r="G255" t="s">
        <v>77</v>
      </c>
      <c r="H255" t="str">
        <f t="shared" si="145"/>
        <v>bNH</v>
      </c>
      <c r="I255">
        <v>1</v>
      </c>
      <c r="K255">
        <v>0</v>
      </c>
      <c r="M255" t="str">
        <f t="shared" si="144"/>
        <v>ns=4;s=|var|PLC210 OPC-UA.Application.GVL.DataProg.Gas.Gate.bNH</v>
      </c>
      <c r="N255" t="s">
        <v>34</v>
      </c>
      <c r="O255" t="s">
        <v>27</v>
      </c>
      <c r="P255" t="str">
        <f>CONCATENATE(W$2,"GVL.DataProg.",B250,".",B255)</f>
        <v>ns=4;s=|var|PLC210 OPC-UA.Application.GVL.DataProg.Gas.Gate</v>
      </c>
      <c r="Q255" t="str">
        <f t="shared" si="148"/>
        <v>d1026</v>
      </c>
      <c r="R255" t="str">
        <f t="shared" si="146"/>
        <v>bNH</v>
      </c>
    </row>
    <row r="256" spans="1:22" x14ac:dyDescent="0.25">
      <c r="B256" t="str">
        <f t="shared" si="147"/>
        <v>Gate</v>
      </c>
      <c r="G256" t="s">
        <v>78</v>
      </c>
      <c r="H256" t="str">
        <f t="shared" si="145"/>
        <v>bNL</v>
      </c>
      <c r="I256">
        <v>1</v>
      </c>
      <c r="K256">
        <v>0</v>
      </c>
      <c r="M256" t="str">
        <f t="shared" si="144"/>
        <v>ns=4;s=|var|PLC210 OPC-UA.Application.GVL.DataProg.Gas.Gate.bNL</v>
      </c>
      <c r="N256" t="s">
        <v>34</v>
      </c>
      <c r="O256" t="s">
        <v>27</v>
      </c>
      <c r="P256" t="str">
        <f>CONCATENATE(W$2,"GVL.DataProg.",B250,".",B256)</f>
        <v>ns=4;s=|var|PLC210 OPC-UA.Application.GVL.DataProg.Gas.Gate</v>
      </c>
      <c r="Q256" t="str">
        <f t="shared" si="148"/>
        <v>d1026</v>
      </c>
      <c r="R256" t="str">
        <f t="shared" si="146"/>
        <v>bNL</v>
      </c>
    </row>
    <row r="257" spans="2:18" x14ac:dyDescent="0.25">
      <c r="B257" t="str">
        <f t="shared" si="147"/>
        <v>Gate</v>
      </c>
      <c r="G257" t="s">
        <v>39</v>
      </c>
      <c r="H257" t="str">
        <f t="shared" si="145"/>
        <v>bOpenManual</v>
      </c>
      <c r="I257">
        <v>1</v>
      </c>
      <c r="K257">
        <v>1</v>
      </c>
      <c r="M257" t="str">
        <f t="shared" si="144"/>
        <v>ns=4;s=|var|PLC210 OPC-UA.Application.GVL.DataProg.Gas.Gate.bOpenManual</v>
      </c>
      <c r="N257" t="s">
        <v>34</v>
      </c>
      <c r="O257" t="s">
        <v>27</v>
      </c>
      <c r="P257" t="str">
        <f>CONCATENATE(W$2,"GVL.DataProg.",B250,".",B257)</f>
        <v>ns=4;s=|var|PLC210 OPC-UA.Application.GVL.DataProg.Gas.Gate</v>
      </c>
      <c r="Q257" t="str">
        <f t="shared" si="148"/>
        <v>d1026</v>
      </c>
      <c r="R257" t="str">
        <f t="shared" si="146"/>
        <v>bOpenManual</v>
      </c>
    </row>
    <row r="258" spans="2:18" x14ac:dyDescent="0.25">
      <c r="B258" t="str">
        <f t="shared" si="147"/>
        <v>Gate</v>
      </c>
      <c r="G258" t="s">
        <v>40</v>
      </c>
      <c r="H258" t="str">
        <f t="shared" si="145"/>
        <v>bCloseManual</v>
      </c>
      <c r="I258">
        <v>1</v>
      </c>
      <c r="K258">
        <v>1</v>
      </c>
      <c r="M258" t="str">
        <f t="shared" si="144"/>
        <v>ns=4;s=|var|PLC210 OPC-UA.Application.GVL.DataProg.Gas.Gate.bCloseManual</v>
      </c>
      <c r="N258" t="s">
        <v>34</v>
      </c>
      <c r="O258" t="s">
        <v>27</v>
      </c>
      <c r="P258" t="str">
        <f>CONCATENATE(W$2,"GVL.DataProg.",B250,".",B258)</f>
        <v>ns=4;s=|var|PLC210 OPC-UA.Application.GVL.DataProg.Gas.Gate</v>
      </c>
      <c r="Q258" t="str">
        <f t="shared" si="148"/>
        <v>d1026</v>
      </c>
      <c r="R258" t="str">
        <f t="shared" si="146"/>
        <v>bCloseManual</v>
      </c>
    </row>
    <row r="259" spans="2:18" x14ac:dyDescent="0.25">
      <c r="B259" t="str">
        <f t="shared" si="147"/>
        <v>Gate</v>
      </c>
      <c r="G259" t="s">
        <v>79</v>
      </c>
      <c r="H259" t="str">
        <f t="shared" si="145"/>
        <v>bStopManual</v>
      </c>
      <c r="I259">
        <v>1</v>
      </c>
      <c r="K259">
        <v>1</v>
      </c>
      <c r="M259" t="str">
        <f t="shared" si="144"/>
        <v>ns=4;s=|var|PLC210 OPC-UA.Application.GVL.DataProg.Gas.Gate.bStopManual</v>
      </c>
      <c r="N259" t="s">
        <v>34</v>
      </c>
      <c r="O259" t="s">
        <v>27</v>
      </c>
      <c r="P259" t="str">
        <f>CONCATENATE(W$2,"GVL.DataProg.",B250,".",B259)</f>
        <v>ns=4;s=|var|PLC210 OPC-UA.Application.GVL.DataProg.Gas.Gate</v>
      </c>
      <c r="Q259" t="str">
        <f t="shared" si="148"/>
        <v>d1026</v>
      </c>
      <c r="R259" t="str">
        <f t="shared" si="146"/>
        <v>bStopManual</v>
      </c>
    </row>
    <row r="260" spans="2:18" x14ac:dyDescent="0.25">
      <c r="B260" t="str">
        <f t="shared" si="147"/>
        <v>Gate</v>
      </c>
      <c r="G260" t="s">
        <v>80</v>
      </c>
      <c r="H260" t="str">
        <f t="shared" si="145"/>
        <v>bErrorEndCaps</v>
      </c>
      <c r="I260">
        <v>1</v>
      </c>
      <c r="K260">
        <v>0</v>
      </c>
      <c r="M260" t="str">
        <f t="shared" si="144"/>
        <v>ns=4;s=|var|PLC210 OPC-UA.Application.GVL.DataProg.Gas.Gate.bErrorEndCaps</v>
      </c>
      <c r="N260" t="s">
        <v>34</v>
      </c>
      <c r="O260" t="s">
        <v>27</v>
      </c>
      <c r="P260" t="str">
        <f>CONCATENATE(W$2,"GVL.DataProg.",B250,".",B260)</f>
        <v>ns=4;s=|var|PLC210 OPC-UA.Application.GVL.DataProg.Gas.Gate</v>
      </c>
      <c r="Q260" t="str">
        <f t="shared" si="148"/>
        <v>d1026</v>
      </c>
      <c r="R260" t="str">
        <f t="shared" si="146"/>
        <v>bErrorEndCaps</v>
      </c>
    </row>
    <row r="261" spans="2:18" x14ac:dyDescent="0.25">
      <c r="B261" t="str">
        <f t="shared" si="147"/>
        <v>Gate</v>
      </c>
      <c r="G261" t="s">
        <v>41</v>
      </c>
      <c r="H261" t="str">
        <f t="shared" si="145"/>
        <v>bAuto</v>
      </c>
      <c r="I261">
        <v>1</v>
      </c>
      <c r="K261">
        <v>1</v>
      </c>
      <c r="M261" t="str">
        <f t="shared" si="144"/>
        <v>ns=4;s=|var|PLC210 OPC-UA.Application.GVL.DataProg.Gas.Gate.bAuto</v>
      </c>
      <c r="N261" t="s">
        <v>34</v>
      </c>
      <c r="O261" t="s">
        <v>27</v>
      </c>
      <c r="P261" t="str">
        <f>CONCATENATE(W$2,"GVL.DataProg.",B250,".",B261)</f>
        <v>ns=4;s=|var|PLC210 OPC-UA.Application.GVL.DataProg.Gas.Gate</v>
      </c>
      <c r="Q261" t="str">
        <f t="shared" si="148"/>
        <v>d1026</v>
      </c>
      <c r="R261" t="str">
        <f t="shared" si="146"/>
        <v>bAuto</v>
      </c>
    </row>
    <row r="262" spans="2:18" x14ac:dyDescent="0.25">
      <c r="B262" t="str">
        <f t="shared" si="147"/>
        <v>Gate</v>
      </c>
      <c r="G262" t="s">
        <v>42</v>
      </c>
      <c r="H262" t="str">
        <f t="shared" si="145"/>
        <v>bBlockOpenOut</v>
      </c>
      <c r="I262">
        <v>1</v>
      </c>
      <c r="K262">
        <v>0</v>
      </c>
      <c r="M262" t="str">
        <f t="shared" si="144"/>
        <v>ns=4;s=|var|PLC210 OPC-UA.Application.GVL.DataProg.Gas.Gate.bBlockOpenOut</v>
      </c>
      <c r="N262" t="s">
        <v>34</v>
      </c>
      <c r="O262" t="s">
        <v>27</v>
      </c>
      <c r="P262" t="str">
        <f>CONCATENATE(W$2,"GVL.DataProg.",B250,".",B262)</f>
        <v>ns=4;s=|var|PLC210 OPC-UA.Application.GVL.DataProg.Gas.Gate</v>
      </c>
      <c r="Q262" t="str">
        <f t="shared" si="148"/>
        <v>d1026</v>
      </c>
      <c r="R262" t="str">
        <f t="shared" si="146"/>
        <v>bBlockOpenOut</v>
      </c>
    </row>
    <row r="263" spans="2:18" x14ac:dyDescent="0.25">
      <c r="B263" t="str">
        <f t="shared" si="147"/>
        <v>Gate</v>
      </c>
      <c r="G263" t="s">
        <v>43</v>
      </c>
      <c r="H263" t="str">
        <f t="shared" si="145"/>
        <v>bBlockCloseOut</v>
      </c>
      <c r="I263">
        <v>1</v>
      </c>
      <c r="K263">
        <v>0</v>
      </c>
      <c r="M263" t="str">
        <f t="shared" si="144"/>
        <v>ns=4;s=|var|PLC210 OPC-UA.Application.GVL.DataProg.Gas.Gate.bBlockCloseOut</v>
      </c>
      <c r="N263" t="s">
        <v>34</v>
      </c>
      <c r="O263" t="s">
        <v>27</v>
      </c>
      <c r="P263" t="str">
        <f>CONCATENATE(W$2,"GVL.DataProg.",B250,".",B263)</f>
        <v>ns=4;s=|var|PLC210 OPC-UA.Application.GVL.DataProg.Gas.Gate</v>
      </c>
      <c r="Q263" t="str">
        <f t="shared" si="148"/>
        <v>d1026</v>
      </c>
      <c r="R263" t="str">
        <f t="shared" si="146"/>
        <v>bBlockCloseOut</v>
      </c>
    </row>
    <row r="264" spans="2:18" x14ac:dyDescent="0.25">
      <c r="B264" t="str">
        <f t="shared" si="147"/>
        <v>Gate</v>
      </c>
      <c r="G264" t="s">
        <v>383</v>
      </c>
      <c r="H264" t="str">
        <f t="shared" si="145"/>
        <v>State</v>
      </c>
      <c r="I264">
        <v>1</v>
      </c>
      <c r="K264">
        <v>0</v>
      </c>
      <c r="M264" t="str">
        <f t="shared" si="144"/>
        <v>ns=4;s=|var|PLC210 OPC-UA.Application.GVL.DataProg.Gas.Gate.State</v>
      </c>
      <c r="N264" t="s">
        <v>154</v>
      </c>
      <c r="O264" t="s">
        <v>27</v>
      </c>
      <c r="P264" t="str">
        <f>P263</f>
        <v>ns=4;s=|var|PLC210 OPC-UA.Application.GVL.DataProg.Gas.Gate</v>
      </c>
      <c r="Q264" t="str">
        <f t="shared" si="148"/>
        <v>d1026</v>
      </c>
      <c r="R264" t="str">
        <f t="shared" si="146"/>
        <v>State</v>
      </c>
    </row>
    <row r="265" spans="2:18" x14ac:dyDescent="0.25">
      <c r="B265" t="str">
        <f>B264</f>
        <v>Gate</v>
      </c>
      <c r="G265" t="s">
        <v>402</v>
      </c>
      <c r="H265" t="str">
        <f t="shared" si="145"/>
        <v>byBlock</v>
      </c>
      <c r="I265">
        <v>1</v>
      </c>
      <c r="K265">
        <v>0</v>
      </c>
      <c r="M265" t="str">
        <f t="shared" si="144"/>
        <v>ns=4;s=|var|PLC210 OPC-UA.Application.GVL.DataProg.Gas.Gate.stBlocksOpen.byBlock</v>
      </c>
      <c r="N265" t="s">
        <v>403</v>
      </c>
      <c r="O265" t="s">
        <v>27</v>
      </c>
      <c r="P265" t="str">
        <f>CONCATENATE(P264,".stBlocksOpen")</f>
        <v>ns=4;s=|var|PLC210 OPC-UA.Application.GVL.DataProg.Gas.Gate.stBlocksOpen</v>
      </c>
      <c r="Q265" t="str">
        <f>Q264</f>
        <v>d1026</v>
      </c>
      <c r="R265" t="str">
        <f>CONCATENATE(G265,"Open")</f>
        <v>byBlockOpen</v>
      </c>
    </row>
    <row r="266" spans="2:18" x14ac:dyDescent="0.25">
      <c r="B266" t="str">
        <f>B265</f>
        <v>Gate</v>
      </c>
      <c r="G266" t="s">
        <v>402</v>
      </c>
      <c r="H266" t="str">
        <f t="shared" si="145"/>
        <v>byBlock</v>
      </c>
      <c r="I266">
        <v>1</v>
      </c>
      <c r="K266">
        <v>0</v>
      </c>
      <c r="M266" t="str">
        <f t="shared" si="144"/>
        <v>ns=4;s=|var|PLC210 OPC-UA.Application.GVL.DataProg.Gas.Gate.stBlocksClose.byBlock</v>
      </c>
      <c r="N266" t="s">
        <v>403</v>
      </c>
      <c r="O266" t="s">
        <v>27</v>
      </c>
      <c r="P266" t="str">
        <f>CONCATENATE(P264,".stBlocksClose")</f>
        <v>ns=4;s=|var|PLC210 OPC-UA.Application.GVL.DataProg.Gas.Gate.stBlocksClose</v>
      </c>
      <c r="Q266" t="str">
        <f>Q265</f>
        <v>d1026</v>
      </c>
      <c r="R266" t="str">
        <f>CONCATENATE(G266,"Close")</f>
        <v>byBlockClose</v>
      </c>
    </row>
    <row r="267" spans="2:18" x14ac:dyDescent="0.25">
      <c r="B267" t="str">
        <f>B266</f>
        <v>Gate</v>
      </c>
      <c r="G267" t="s">
        <v>404</v>
      </c>
      <c r="H267" t="str">
        <f t="shared" si="145"/>
        <v>byBlockWork</v>
      </c>
      <c r="I267">
        <v>1</v>
      </c>
      <c r="K267">
        <v>1</v>
      </c>
      <c r="M267" t="str">
        <f t="shared" si="144"/>
        <v>ns=4;s=|var|PLC210 OPC-UA.Application.GVL.DataProg.Gas.Gate.stBlocksOpen.byBlockWork</v>
      </c>
      <c r="N267" t="s">
        <v>403</v>
      </c>
      <c r="O267" t="s">
        <v>27</v>
      </c>
      <c r="P267" t="str">
        <f>P265</f>
        <v>ns=4;s=|var|PLC210 OPC-UA.Application.GVL.DataProg.Gas.Gate.stBlocksOpen</v>
      </c>
      <c r="Q267" t="str">
        <f>Q266</f>
        <v>d1026</v>
      </c>
      <c r="R267" t="str">
        <f>CONCATENATE(G267,"Open")</f>
        <v>byBlockWorkOpen</v>
      </c>
    </row>
    <row r="268" spans="2:18" x14ac:dyDescent="0.25">
      <c r="B268" t="str">
        <f>B267</f>
        <v>Gate</v>
      </c>
      <c r="G268" t="s">
        <v>404</v>
      </c>
      <c r="H268" t="str">
        <f t="shared" si="145"/>
        <v>byBlockWork</v>
      </c>
      <c r="I268">
        <v>1</v>
      </c>
      <c r="K268">
        <v>1</v>
      </c>
      <c r="M268" t="str">
        <f t="shared" si="144"/>
        <v>ns=4;s=|var|PLC210 OPC-UA.Application.GVL.DataProg.Gas.Gate.stBlocksClose.byBlockWork</v>
      </c>
      <c r="N268" t="s">
        <v>403</v>
      </c>
      <c r="O268" t="s">
        <v>27</v>
      </c>
      <c r="P268" t="str">
        <f>P266</f>
        <v>ns=4;s=|var|PLC210 OPC-UA.Application.GVL.DataProg.Gas.Gate.stBlocksClose</v>
      </c>
      <c r="Q268" t="str">
        <f>Q267</f>
        <v>d1026</v>
      </c>
      <c r="R268" t="str">
        <f>CONCATENATE(G268,"Close")</f>
        <v>byBlockWorkClose</v>
      </c>
    </row>
    <row r="269" spans="2:18" x14ac:dyDescent="0.25">
      <c r="B269" t="str">
        <f>B264</f>
        <v>Gate</v>
      </c>
      <c r="G269" t="s">
        <v>405</v>
      </c>
      <c r="H269" t="str">
        <f t="shared" si="145"/>
        <v>arwsBlockNames</v>
      </c>
      <c r="I269">
        <v>1</v>
      </c>
      <c r="K269">
        <v>0</v>
      </c>
      <c r="M269" t="str">
        <f>CONCATENATE(P269,".",G269,"[0]")</f>
        <v>ns=4;s=|var|PLC210 OPC-UA.Application.GVL.DataProg.Gas.Gate.stBlocksOpen.arwsBlockNames[0]</v>
      </c>
      <c r="N269" t="s">
        <v>154</v>
      </c>
      <c r="O269" t="s">
        <v>27</v>
      </c>
      <c r="P269" t="str">
        <f>P265</f>
        <v>ns=4;s=|var|PLC210 OPC-UA.Application.GVL.DataProg.Gas.Gate.stBlocksOpen</v>
      </c>
      <c r="Q269" t="str">
        <f>Q264</f>
        <v>d1026</v>
      </c>
      <c r="R269" t="str">
        <f>CONCATENATE(G269,"Open1")</f>
        <v>arwsBlockNamesOpen1</v>
      </c>
    </row>
    <row r="270" spans="2:18" x14ac:dyDescent="0.25">
      <c r="B270" t="str">
        <f>B269</f>
        <v>Gate</v>
      </c>
      <c r="G270" t="s">
        <v>405</v>
      </c>
      <c r="H270" t="str">
        <f t="shared" si="145"/>
        <v>arwsBlockNames</v>
      </c>
      <c r="I270">
        <v>1</v>
      </c>
      <c r="K270">
        <v>0</v>
      </c>
      <c r="M270" t="str">
        <f>CONCATENATE(P270,".",G270,"[1]")</f>
        <v>ns=4;s=|var|PLC210 OPC-UA.Application.GVL.DataProg.Gas.Gate.stBlocksOpen.arwsBlockNames[1]</v>
      </c>
      <c r="N270" t="s">
        <v>154</v>
      </c>
      <c r="O270" t="s">
        <v>27</v>
      </c>
      <c r="P270" t="str">
        <f>P269</f>
        <v>ns=4;s=|var|PLC210 OPC-UA.Application.GVL.DataProg.Gas.Gate.stBlocksOpen</v>
      </c>
      <c r="Q270" t="str">
        <f>Q269</f>
        <v>d1026</v>
      </c>
      <c r="R270" t="str">
        <f>CONCATENATE(G270,"Open2")</f>
        <v>arwsBlockNamesOpen2</v>
      </c>
    </row>
    <row r="271" spans="2:18" x14ac:dyDescent="0.25">
      <c r="B271" t="str">
        <f>B270</f>
        <v>Gate</v>
      </c>
      <c r="G271" t="s">
        <v>405</v>
      </c>
      <c r="H271" t="str">
        <f t="shared" si="145"/>
        <v>arwsBlockNames</v>
      </c>
      <c r="I271">
        <v>1</v>
      </c>
      <c r="K271">
        <v>0</v>
      </c>
      <c r="M271" t="str">
        <f>CONCATENATE(P271,".",G271,"[2]")</f>
        <v>ns=4;s=|var|PLC210 OPC-UA.Application.GVL.DataProg.Gas.Gate.stBlocksOpen.arwsBlockNames[2]</v>
      </c>
      <c r="N271" t="s">
        <v>154</v>
      </c>
      <c r="O271" t="s">
        <v>27</v>
      </c>
      <c r="P271" t="str">
        <f t="shared" ref="P271:P276" si="149">P270</f>
        <v>ns=4;s=|var|PLC210 OPC-UA.Application.GVL.DataProg.Gas.Gate.stBlocksOpen</v>
      </c>
      <c r="Q271" t="str">
        <f>Q270</f>
        <v>d1026</v>
      </c>
      <c r="R271" t="str">
        <f>CONCATENATE(G271,"Open3")</f>
        <v>arwsBlockNamesOpen3</v>
      </c>
    </row>
    <row r="272" spans="2:18" x14ac:dyDescent="0.25">
      <c r="B272" t="str">
        <f>B271</f>
        <v>Gate</v>
      </c>
      <c r="G272" t="s">
        <v>405</v>
      </c>
      <c r="H272" t="str">
        <f t="shared" si="145"/>
        <v>arwsBlockNames</v>
      </c>
      <c r="I272">
        <v>1</v>
      </c>
      <c r="K272">
        <v>0</v>
      </c>
      <c r="M272" t="str">
        <f>CONCATENATE(P272,".",G272,"[3]")</f>
        <v>ns=4;s=|var|PLC210 OPC-UA.Application.GVL.DataProg.Gas.Gate.stBlocksOpen.arwsBlockNames[3]</v>
      </c>
      <c r="N272" t="s">
        <v>154</v>
      </c>
      <c r="O272" t="s">
        <v>27</v>
      </c>
      <c r="P272" t="str">
        <f t="shared" si="149"/>
        <v>ns=4;s=|var|PLC210 OPC-UA.Application.GVL.DataProg.Gas.Gate.stBlocksOpen</v>
      </c>
      <c r="Q272" t="str">
        <f>Q271</f>
        <v>d1026</v>
      </c>
      <c r="R272" t="str">
        <f>CONCATENATE(G272,"Open4")</f>
        <v>arwsBlockNamesOpen4</v>
      </c>
    </row>
    <row r="273" spans="1:22" x14ac:dyDescent="0.25">
      <c r="B273" t="str">
        <f>B268</f>
        <v>Gate</v>
      </c>
      <c r="G273" t="s">
        <v>405</v>
      </c>
      <c r="H273" t="str">
        <f t="shared" si="145"/>
        <v>arwsBlockNames</v>
      </c>
      <c r="I273">
        <v>1</v>
      </c>
      <c r="K273">
        <v>0</v>
      </c>
      <c r="M273" t="str">
        <f>CONCATENATE(P273,".",G273,"[4]")</f>
        <v>ns=4;s=|var|PLC210 OPC-UA.Application.GVL.DataProg.Gas.Gate.stBlocksOpen.arwsBlockNames[4]</v>
      </c>
      <c r="N273" t="s">
        <v>154</v>
      </c>
      <c r="O273" t="s">
        <v>27</v>
      </c>
      <c r="P273" t="str">
        <f t="shared" si="149"/>
        <v>ns=4;s=|var|PLC210 OPC-UA.Application.GVL.DataProg.Gas.Gate.stBlocksOpen</v>
      </c>
      <c r="Q273" t="str">
        <f>Q268</f>
        <v>d1026</v>
      </c>
      <c r="R273" t="str">
        <f>CONCATENATE(G273,"Open5")</f>
        <v>arwsBlockNamesOpen5</v>
      </c>
    </row>
    <row r="274" spans="1:22" x14ac:dyDescent="0.25">
      <c r="B274" t="str">
        <f>B273</f>
        <v>Gate</v>
      </c>
      <c r="G274" t="s">
        <v>405</v>
      </c>
      <c r="H274" t="str">
        <f t="shared" si="145"/>
        <v>arwsBlockNames</v>
      </c>
      <c r="I274">
        <v>1</v>
      </c>
      <c r="K274">
        <v>0</v>
      </c>
      <c r="M274" t="str">
        <f>CONCATENATE(P274,".",G274,"[5]")</f>
        <v>ns=4;s=|var|PLC210 OPC-UA.Application.GVL.DataProg.Gas.Gate.stBlocksOpen.arwsBlockNames[5]</v>
      </c>
      <c r="N274" t="s">
        <v>154</v>
      </c>
      <c r="O274" t="s">
        <v>27</v>
      </c>
      <c r="P274" t="str">
        <f t="shared" si="149"/>
        <v>ns=4;s=|var|PLC210 OPC-UA.Application.GVL.DataProg.Gas.Gate.stBlocksOpen</v>
      </c>
      <c r="Q274" t="str">
        <f>Q273</f>
        <v>d1026</v>
      </c>
      <c r="R274" t="str">
        <f>CONCATENATE(G274,"Open6")</f>
        <v>arwsBlockNamesOpen6</v>
      </c>
    </row>
    <row r="275" spans="1:22" x14ac:dyDescent="0.25">
      <c r="B275" t="str">
        <f>B274</f>
        <v>Gate</v>
      </c>
      <c r="G275" t="s">
        <v>405</v>
      </c>
      <c r="H275" t="str">
        <f t="shared" si="145"/>
        <v>arwsBlockNames</v>
      </c>
      <c r="I275">
        <v>1</v>
      </c>
      <c r="K275">
        <v>0</v>
      </c>
      <c r="M275" t="str">
        <f>CONCATENATE(P275,".",G275,"[6]")</f>
        <v>ns=4;s=|var|PLC210 OPC-UA.Application.GVL.DataProg.Gas.Gate.stBlocksOpen.arwsBlockNames[6]</v>
      </c>
      <c r="N275" t="s">
        <v>154</v>
      </c>
      <c r="O275" t="s">
        <v>27</v>
      </c>
      <c r="P275" t="str">
        <f t="shared" si="149"/>
        <v>ns=4;s=|var|PLC210 OPC-UA.Application.GVL.DataProg.Gas.Gate.stBlocksOpen</v>
      </c>
      <c r="Q275" t="str">
        <f>Q274</f>
        <v>d1026</v>
      </c>
      <c r="R275" t="str">
        <f>CONCATENATE(G275,"Open7")</f>
        <v>arwsBlockNamesOpen7</v>
      </c>
    </row>
    <row r="276" spans="1:22" x14ac:dyDescent="0.25">
      <c r="B276" t="str">
        <f>B275</f>
        <v>Gate</v>
      </c>
      <c r="G276" t="s">
        <v>405</v>
      </c>
      <c r="H276" t="str">
        <f t="shared" si="145"/>
        <v>arwsBlockNames</v>
      </c>
      <c r="I276">
        <v>1</v>
      </c>
      <c r="K276">
        <v>0</v>
      </c>
      <c r="M276" t="str">
        <f>CONCATENATE(P276,".",G276,"[7]")</f>
        <v>ns=4;s=|var|PLC210 OPC-UA.Application.GVL.DataProg.Gas.Gate.stBlocksOpen.arwsBlockNames[7]</v>
      </c>
      <c r="N276" t="s">
        <v>154</v>
      </c>
      <c r="O276" t="s">
        <v>27</v>
      </c>
      <c r="P276" t="str">
        <f t="shared" si="149"/>
        <v>ns=4;s=|var|PLC210 OPC-UA.Application.GVL.DataProg.Gas.Gate.stBlocksOpen</v>
      </c>
      <c r="Q276" t="str">
        <f>Q275</f>
        <v>d1026</v>
      </c>
      <c r="R276" t="str">
        <f>CONCATENATE(G276,"Open8")</f>
        <v>arwsBlockNamesOpen8</v>
      </c>
    </row>
    <row r="277" spans="1:22" x14ac:dyDescent="0.25">
      <c r="B277" t="str">
        <f>B272</f>
        <v>Gate</v>
      </c>
      <c r="G277" t="s">
        <v>405</v>
      </c>
      <c r="H277" t="str">
        <f t="shared" si="145"/>
        <v>arwsBlockNames</v>
      </c>
      <c r="I277">
        <v>1</v>
      </c>
      <c r="K277">
        <v>0</v>
      </c>
      <c r="M277" t="str">
        <f>CONCATENATE(P277,".",G277,"[0]")</f>
        <v>ns=4;s=|var|PLC210 OPC-UA.Application.GVL.DataProg.Gas.Gate.stBlocksClose.arwsBlockNames[0]</v>
      </c>
      <c r="N277" t="s">
        <v>154</v>
      </c>
      <c r="O277" t="s">
        <v>27</v>
      </c>
      <c r="P277" t="str">
        <f>P266</f>
        <v>ns=4;s=|var|PLC210 OPC-UA.Application.GVL.DataProg.Gas.Gate.stBlocksClose</v>
      </c>
      <c r="Q277" t="str">
        <f>Q272</f>
        <v>d1026</v>
      </c>
      <c r="R277" t="str">
        <f>CONCATENATE(G277,"Close1")</f>
        <v>arwsBlockNamesClose1</v>
      </c>
    </row>
    <row r="278" spans="1:22" x14ac:dyDescent="0.25">
      <c r="B278" t="str">
        <f>B277</f>
        <v>Gate</v>
      </c>
      <c r="G278" t="s">
        <v>405</v>
      </c>
      <c r="H278" t="str">
        <f t="shared" si="145"/>
        <v>arwsBlockNames</v>
      </c>
      <c r="I278">
        <v>1</v>
      </c>
      <c r="K278">
        <v>0</v>
      </c>
      <c r="M278" t="str">
        <f>CONCATENATE(P278,".",G278,"[1]")</f>
        <v>ns=4;s=|var|PLC210 OPC-UA.Application.GVL.DataProg.Gas.Gate.stBlocksClose.arwsBlockNames[1]</v>
      </c>
      <c r="N278" t="s">
        <v>154</v>
      </c>
      <c r="O278" t="s">
        <v>27</v>
      </c>
      <c r="P278" t="str">
        <f>P277</f>
        <v>ns=4;s=|var|PLC210 OPC-UA.Application.GVL.DataProg.Gas.Gate.stBlocksClose</v>
      </c>
      <c r="Q278" t="str">
        <f>Q277</f>
        <v>d1026</v>
      </c>
      <c r="R278" t="str">
        <f>CONCATENATE(G278,"Close2")</f>
        <v>arwsBlockNamesClose2</v>
      </c>
    </row>
    <row r="279" spans="1:22" x14ac:dyDescent="0.25">
      <c r="B279" t="str">
        <f>B278</f>
        <v>Gate</v>
      </c>
      <c r="G279" t="s">
        <v>405</v>
      </c>
      <c r="H279" t="str">
        <f t="shared" si="145"/>
        <v>arwsBlockNames</v>
      </c>
      <c r="I279">
        <v>1</v>
      </c>
      <c r="K279">
        <v>0</v>
      </c>
      <c r="M279" t="str">
        <f>CONCATENATE(P279,".",G279,"[2]")</f>
        <v>ns=4;s=|var|PLC210 OPC-UA.Application.GVL.DataProg.Gas.Gate.stBlocksClose.arwsBlockNames[2]</v>
      </c>
      <c r="N279" t="s">
        <v>154</v>
      </c>
      <c r="O279" t="s">
        <v>27</v>
      </c>
      <c r="P279" t="str">
        <f t="shared" ref="P279:P284" si="150">P278</f>
        <v>ns=4;s=|var|PLC210 OPC-UA.Application.GVL.DataProg.Gas.Gate.stBlocksClose</v>
      </c>
      <c r="Q279" t="str">
        <f>Q278</f>
        <v>d1026</v>
      </c>
      <c r="R279" t="str">
        <f>CONCATENATE(G279,"Close3")</f>
        <v>arwsBlockNamesClose3</v>
      </c>
    </row>
    <row r="280" spans="1:22" x14ac:dyDescent="0.25">
      <c r="B280" t="str">
        <f>B279</f>
        <v>Gate</v>
      </c>
      <c r="G280" t="s">
        <v>405</v>
      </c>
      <c r="H280" t="str">
        <f t="shared" si="145"/>
        <v>arwsBlockNames</v>
      </c>
      <c r="I280">
        <v>1</v>
      </c>
      <c r="K280">
        <v>0</v>
      </c>
      <c r="M280" t="str">
        <f>CONCATENATE(P280,".",G280,"[3]")</f>
        <v>ns=4;s=|var|PLC210 OPC-UA.Application.GVL.DataProg.Gas.Gate.stBlocksClose.arwsBlockNames[3]</v>
      </c>
      <c r="N280" t="s">
        <v>154</v>
      </c>
      <c r="O280" t="s">
        <v>27</v>
      </c>
      <c r="P280" t="str">
        <f t="shared" si="150"/>
        <v>ns=4;s=|var|PLC210 OPC-UA.Application.GVL.DataProg.Gas.Gate.stBlocksClose</v>
      </c>
      <c r="Q280" t="str">
        <f>Q279</f>
        <v>d1026</v>
      </c>
      <c r="R280" t="str">
        <f>CONCATENATE(G280,"Close4")</f>
        <v>arwsBlockNamesClose4</v>
      </c>
    </row>
    <row r="281" spans="1:22" x14ac:dyDescent="0.25">
      <c r="B281" t="str">
        <f>B276</f>
        <v>Gate</v>
      </c>
      <c r="G281" t="s">
        <v>405</v>
      </c>
      <c r="H281" t="str">
        <f t="shared" si="145"/>
        <v>arwsBlockNames</v>
      </c>
      <c r="I281">
        <v>1</v>
      </c>
      <c r="K281">
        <v>0</v>
      </c>
      <c r="M281" t="str">
        <f>CONCATENATE(P281,".",G281,"[4]")</f>
        <v>ns=4;s=|var|PLC210 OPC-UA.Application.GVL.DataProg.Gas.Gate.stBlocksClose.arwsBlockNames[4]</v>
      </c>
      <c r="N281" t="s">
        <v>154</v>
      </c>
      <c r="O281" t="s">
        <v>27</v>
      </c>
      <c r="P281" t="str">
        <f t="shared" si="150"/>
        <v>ns=4;s=|var|PLC210 OPC-UA.Application.GVL.DataProg.Gas.Gate.stBlocksClose</v>
      </c>
      <c r="Q281" t="str">
        <f>Q276</f>
        <v>d1026</v>
      </c>
      <c r="R281" t="str">
        <f>CONCATENATE(G281,"Close5")</f>
        <v>arwsBlockNamesClose5</v>
      </c>
    </row>
    <row r="282" spans="1:22" x14ac:dyDescent="0.25">
      <c r="B282" t="str">
        <f>B281</f>
        <v>Gate</v>
      </c>
      <c r="G282" t="s">
        <v>405</v>
      </c>
      <c r="H282" t="str">
        <f t="shared" si="145"/>
        <v>arwsBlockNames</v>
      </c>
      <c r="I282">
        <v>1</v>
      </c>
      <c r="K282">
        <v>0</v>
      </c>
      <c r="M282" t="str">
        <f>CONCATENATE(P282,".",G282,"[5]")</f>
        <v>ns=4;s=|var|PLC210 OPC-UA.Application.GVL.DataProg.Gas.Gate.stBlocksClose.arwsBlockNames[5]</v>
      </c>
      <c r="N282" t="s">
        <v>154</v>
      </c>
      <c r="O282" t="s">
        <v>27</v>
      </c>
      <c r="P282" t="str">
        <f t="shared" si="150"/>
        <v>ns=4;s=|var|PLC210 OPC-UA.Application.GVL.DataProg.Gas.Gate.stBlocksClose</v>
      </c>
      <c r="Q282" t="str">
        <f>Q281</f>
        <v>d1026</v>
      </c>
      <c r="R282" t="str">
        <f>CONCATENATE(G282,"Close6")</f>
        <v>arwsBlockNamesClose6</v>
      </c>
    </row>
    <row r="283" spans="1:22" x14ac:dyDescent="0.25">
      <c r="B283" t="str">
        <f>B282</f>
        <v>Gate</v>
      </c>
      <c r="G283" t="s">
        <v>405</v>
      </c>
      <c r="H283" t="str">
        <f t="shared" si="145"/>
        <v>arwsBlockNames</v>
      </c>
      <c r="I283">
        <v>1</v>
      </c>
      <c r="K283">
        <v>0</v>
      </c>
      <c r="M283" t="str">
        <f>CONCATENATE(P283,".",G283,"[6]")</f>
        <v>ns=4;s=|var|PLC210 OPC-UA.Application.GVL.DataProg.Gas.Gate.stBlocksClose.arwsBlockNames[6]</v>
      </c>
      <c r="N283" t="s">
        <v>154</v>
      </c>
      <c r="O283" t="s">
        <v>27</v>
      </c>
      <c r="P283" t="str">
        <f t="shared" si="150"/>
        <v>ns=4;s=|var|PLC210 OPC-UA.Application.GVL.DataProg.Gas.Gate.stBlocksClose</v>
      </c>
      <c r="Q283" t="str">
        <f>Q282</f>
        <v>d1026</v>
      </c>
      <c r="R283" t="str">
        <f>CONCATENATE(G283,"Close7")</f>
        <v>arwsBlockNamesClose7</v>
      </c>
    </row>
    <row r="284" spans="1:22" x14ac:dyDescent="0.25">
      <c r="B284" t="str">
        <f>B283</f>
        <v>Gate</v>
      </c>
      <c r="G284" t="s">
        <v>405</v>
      </c>
      <c r="H284" t="str">
        <f t="shared" si="145"/>
        <v>arwsBlockNames</v>
      </c>
      <c r="I284">
        <v>1</v>
      </c>
      <c r="K284">
        <v>0</v>
      </c>
      <c r="M284" t="str">
        <f>CONCATENATE(P284,".",G284,"[7]")</f>
        <v>ns=4;s=|var|PLC210 OPC-UA.Application.GVL.DataProg.Gas.Gate.stBlocksClose.arwsBlockNames[7]</v>
      </c>
      <c r="N284" t="s">
        <v>154</v>
      </c>
      <c r="O284" t="s">
        <v>27</v>
      </c>
      <c r="P284" t="str">
        <f t="shared" si="150"/>
        <v>ns=4;s=|var|PLC210 OPC-UA.Application.GVL.DataProg.Gas.Gate.stBlocksClose</v>
      </c>
      <c r="Q284" t="str">
        <f>Q283</f>
        <v>d1026</v>
      </c>
      <c r="R284" t="str">
        <f>CONCATENATE(G284,"Close8")</f>
        <v>arwsBlockNamesClose8</v>
      </c>
    </row>
    <row r="285" spans="1:22" x14ac:dyDescent="0.25">
      <c r="A285" t="s">
        <v>81</v>
      </c>
      <c r="B285" t="s">
        <v>60</v>
      </c>
      <c r="V285" t="s">
        <v>82</v>
      </c>
    </row>
    <row r="286" spans="1:22" x14ac:dyDescent="0.25">
      <c r="B286" t="str">
        <f>A285</f>
        <v>ValveMain</v>
      </c>
      <c r="G286" t="s">
        <v>33</v>
      </c>
      <c r="H286" t="str">
        <f>G286</f>
        <v>bH</v>
      </c>
      <c r="I286">
        <v>1</v>
      </c>
      <c r="K286">
        <v>0</v>
      </c>
      <c r="M286" t="str">
        <f t="shared" si="144"/>
        <v>ns=4;s=|var|PLC210 OPC-UA.Application.GVL.DataProg.Gas.ValveMain.bH</v>
      </c>
      <c r="N286" t="s">
        <v>34</v>
      </c>
      <c r="O286" t="s">
        <v>27</v>
      </c>
      <c r="P286" t="str">
        <f>CONCATENATE(W$2,"GVL.DataProg.",B285,".",B286)</f>
        <v>ns=4;s=|var|PLC210 OPC-UA.Application.GVL.DataProg.Gas.ValveMain</v>
      </c>
      <c r="Q286" t="str">
        <f>V285</f>
        <v>d1031</v>
      </c>
      <c r="R286" t="str">
        <f>G286</f>
        <v>bH</v>
      </c>
    </row>
    <row r="287" spans="1:22" x14ac:dyDescent="0.25">
      <c r="B287" t="str">
        <f>B286</f>
        <v>ValveMain</v>
      </c>
      <c r="G287" t="s">
        <v>36</v>
      </c>
      <c r="H287" t="str">
        <f t="shared" ref="H287:H295" si="151">G287</f>
        <v>bL</v>
      </c>
      <c r="I287">
        <v>1</v>
      </c>
      <c r="K287">
        <v>0</v>
      </c>
      <c r="M287" t="str">
        <f t="shared" si="144"/>
        <v>ns=4;s=|var|PLC210 OPC-UA.Application.GVL.DataProg.Gas.ValveMain.bL</v>
      </c>
      <c r="N287" t="s">
        <v>34</v>
      </c>
      <c r="O287" t="s">
        <v>27</v>
      </c>
      <c r="P287" t="str">
        <f>CONCATENATE(W$2,"GVL.DataProg.",B285,".",B287)</f>
        <v>ns=4;s=|var|PLC210 OPC-UA.Application.GVL.DataProg.Gas.ValveMain</v>
      </c>
      <c r="Q287" t="str">
        <f>Q286</f>
        <v>d1031</v>
      </c>
      <c r="R287" t="str">
        <f t="shared" ref="R287:R293" si="152">G287</f>
        <v>bL</v>
      </c>
    </row>
    <row r="288" spans="1:22" x14ac:dyDescent="0.25">
      <c r="B288" t="str">
        <f t="shared" ref="B288:B293" si="153">B287</f>
        <v>ValveMain</v>
      </c>
      <c r="G288" t="s">
        <v>83</v>
      </c>
      <c r="H288" t="str">
        <f t="shared" si="151"/>
        <v>bCtrl</v>
      </c>
      <c r="I288">
        <v>1</v>
      </c>
      <c r="K288">
        <v>0</v>
      </c>
      <c r="M288" t="str">
        <f t="shared" si="144"/>
        <v>ns=4;s=|var|PLC210 OPC-UA.Application.GVL.DataProg.Gas.ValveMain.bCtrl</v>
      </c>
      <c r="N288" t="s">
        <v>34</v>
      </c>
      <c r="O288" t="s">
        <v>27</v>
      </c>
      <c r="P288" t="str">
        <f>CONCATENATE(W$2,"GVL.DataProg.",B285,".",B288)</f>
        <v>ns=4;s=|var|PLC210 OPC-UA.Application.GVL.DataProg.Gas.ValveMain</v>
      </c>
      <c r="Q288" t="str">
        <f t="shared" ref="Q288:Q293" si="154">Q287</f>
        <v>d1031</v>
      </c>
      <c r="R288" t="str">
        <f t="shared" si="152"/>
        <v>bCtrl</v>
      </c>
    </row>
    <row r="289" spans="2:18" x14ac:dyDescent="0.25">
      <c r="B289" t="str">
        <f t="shared" si="153"/>
        <v>ValveMain</v>
      </c>
      <c r="G289" t="s">
        <v>39</v>
      </c>
      <c r="H289" t="str">
        <f t="shared" si="151"/>
        <v>bOpenManual</v>
      </c>
      <c r="I289">
        <v>1</v>
      </c>
      <c r="K289">
        <v>1</v>
      </c>
      <c r="M289" t="str">
        <f t="shared" si="144"/>
        <v>ns=4;s=|var|PLC210 OPC-UA.Application.GVL.DataProg.Gas.ValveMain.bOpenManual</v>
      </c>
      <c r="N289" t="s">
        <v>34</v>
      </c>
      <c r="O289" t="s">
        <v>27</v>
      </c>
      <c r="P289" t="str">
        <f>CONCATENATE(W$2,"GVL.DataProg.",B285,".",B289)</f>
        <v>ns=4;s=|var|PLC210 OPC-UA.Application.GVL.DataProg.Gas.ValveMain</v>
      </c>
      <c r="Q289" t="str">
        <f t="shared" si="154"/>
        <v>d1031</v>
      </c>
      <c r="R289" t="str">
        <f t="shared" si="152"/>
        <v>bOpenManual</v>
      </c>
    </row>
    <row r="290" spans="2:18" x14ac:dyDescent="0.25">
      <c r="B290" t="str">
        <f t="shared" si="153"/>
        <v>ValveMain</v>
      </c>
      <c r="G290" t="s">
        <v>40</v>
      </c>
      <c r="H290" t="str">
        <f t="shared" si="151"/>
        <v>bCloseManual</v>
      </c>
      <c r="I290">
        <v>1</v>
      </c>
      <c r="K290">
        <v>1</v>
      </c>
      <c r="M290" t="str">
        <f t="shared" si="144"/>
        <v>ns=4;s=|var|PLC210 OPC-UA.Application.GVL.DataProg.Gas.ValveMain.bCloseManual</v>
      </c>
      <c r="N290" t="s">
        <v>34</v>
      </c>
      <c r="O290" t="s">
        <v>27</v>
      </c>
      <c r="P290" t="str">
        <f>CONCATENATE(W$2,"GVL.DataProg.",B285,".",B290)</f>
        <v>ns=4;s=|var|PLC210 OPC-UA.Application.GVL.DataProg.Gas.ValveMain</v>
      </c>
      <c r="Q290" t="str">
        <f t="shared" si="154"/>
        <v>d1031</v>
      </c>
      <c r="R290" t="str">
        <f t="shared" si="152"/>
        <v>bCloseManual</v>
      </c>
    </row>
    <row r="291" spans="2:18" x14ac:dyDescent="0.25">
      <c r="B291" t="str">
        <f t="shared" si="153"/>
        <v>ValveMain</v>
      </c>
      <c r="G291" t="s">
        <v>41</v>
      </c>
      <c r="H291" t="str">
        <f t="shared" si="151"/>
        <v>bAuto</v>
      </c>
      <c r="I291">
        <v>1</v>
      </c>
      <c r="K291">
        <v>1</v>
      </c>
      <c r="M291" t="str">
        <f t="shared" si="144"/>
        <v>ns=4;s=|var|PLC210 OPC-UA.Application.GVL.DataProg.Gas.ValveMain.bAuto</v>
      </c>
      <c r="N291" t="s">
        <v>34</v>
      </c>
      <c r="O291" t="s">
        <v>27</v>
      </c>
      <c r="P291" t="str">
        <f>CONCATENATE(W$2,"GVL.DataProg.",B285,".",B291)</f>
        <v>ns=4;s=|var|PLC210 OPC-UA.Application.GVL.DataProg.Gas.ValveMain</v>
      </c>
      <c r="Q291" t="str">
        <f t="shared" si="154"/>
        <v>d1031</v>
      </c>
      <c r="R291" t="str">
        <f t="shared" si="152"/>
        <v>bAuto</v>
      </c>
    </row>
    <row r="292" spans="2:18" x14ac:dyDescent="0.25">
      <c r="B292" t="str">
        <f t="shared" si="153"/>
        <v>ValveMain</v>
      </c>
      <c r="G292" t="s">
        <v>42</v>
      </c>
      <c r="H292" t="str">
        <f t="shared" si="151"/>
        <v>bBlockOpenOut</v>
      </c>
      <c r="I292">
        <v>1</v>
      </c>
      <c r="K292">
        <v>0</v>
      </c>
      <c r="M292" t="str">
        <f t="shared" si="144"/>
        <v>ns=4;s=|var|PLC210 OPC-UA.Application.GVL.DataProg.Gas.ValveMain.bBlockOpenOut</v>
      </c>
      <c r="N292" t="s">
        <v>34</v>
      </c>
      <c r="O292" t="s">
        <v>27</v>
      </c>
      <c r="P292" t="str">
        <f>CONCATENATE(W$2,"GVL.DataProg.",B285,".",B292)</f>
        <v>ns=4;s=|var|PLC210 OPC-UA.Application.GVL.DataProg.Gas.ValveMain</v>
      </c>
      <c r="Q292" t="str">
        <f t="shared" si="154"/>
        <v>d1031</v>
      </c>
      <c r="R292" t="str">
        <f t="shared" si="152"/>
        <v>bBlockOpenOut</v>
      </c>
    </row>
    <row r="293" spans="2:18" x14ac:dyDescent="0.25">
      <c r="B293" t="str">
        <f t="shared" si="153"/>
        <v>ValveMain</v>
      </c>
      <c r="G293" t="s">
        <v>43</v>
      </c>
      <c r="H293" t="str">
        <f t="shared" si="151"/>
        <v>bBlockCloseOut</v>
      </c>
      <c r="I293">
        <v>1</v>
      </c>
      <c r="K293">
        <v>0</v>
      </c>
      <c r="M293" t="str">
        <f t="shared" si="144"/>
        <v>ns=4;s=|var|PLC210 OPC-UA.Application.GVL.DataProg.Gas.ValveMain.bBlockCloseOut</v>
      </c>
      <c r="N293" t="s">
        <v>34</v>
      </c>
      <c r="O293" t="s">
        <v>27</v>
      </c>
      <c r="P293" t="str">
        <f>CONCATENATE(W$2,"GVL.DataProg.",B285,".",B293)</f>
        <v>ns=4;s=|var|PLC210 OPC-UA.Application.GVL.DataProg.Gas.ValveMain</v>
      </c>
      <c r="Q293" t="str">
        <f t="shared" si="154"/>
        <v>d1031</v>
      </c>
      <c r="R293" t="str">
        <f t="shared" si="152"/>
        <v>bBlockCloseOut</v>
      </c>
    </row>
    <row r="294" spans="2:18" x14ac:dyDescent="0.25">
      <c r="B294" t="str">
        <f>B293</f>
        <v>ValveMain</v>
      </c>
      <c r="G294" t="s">
        <v>402</v>
      </c>
      <c r="H294" t="str">
        <f t="shared" si="151"/>
        <v>byBlock</v>
      </c>
      <c r="I294">
        <v>1</v>
      </c>
      <c r="K294">
        <v>0</v>
      </c>
      <c r="M294" t="str">
        <f t="shared" ref="M294:M295" si="155">CONCATENATE(P294,".",G294)</f>
        <v>ns=4;s=|var|PLC210 OPC-UA.Application.GVL.DataProg.Gas.ValveMain.stBlocksOpen.byBlock</v>
      </c>
      <c r="N294" t="s">
        <v>403</v>
      </c>
      <c r="O294" t="s">
        <v>27</v>
      </c>
      <c r="P294" t="str">
        <f>CONCATENATE(P293,".stBlocksOpen")</f>
        <v>ns=4;s=|var|PLC210 OPC-UA.Application.GVL.DataProg.Gas.ValveMain.stBlocksOpen</v>
      </c>
      <c r="Q294" t="str">
        <f>Q293</f>
        <v>d1031</v>
      </c>
      <c r="R294" t="str">
        <f>CONCATENATE(G294,"Open")</f>
        <v>byBlockOpen</v>
      </c>
    </row>
    <row r="295" spans="2:18" x14ac:dyDescent="0.25">
      <c r="B295" t="str">
        <f>B294</f>
        <v>ValveMain</v>
      </c>
      <c r="G295" t="s">
        <v>402</v>
      </c>
      <c r="H295" t="str">
        <f t="shared" si="151"/>
        <v>byBlock</v>
      </c>
      <c r="I295">
        <v>1</v>
      </c>
      <c r="K295">
        <v>0</v>
      </c>
      <c r="M295" t="str">
        <f t="shared" si="155"/>
        <v>ns=4;s=|var|PLC210 OPC-UA.Application.GVL.DataProg.Gas.ValveMain.stBlocksClose.byBlock</v>
      </c>
      <c r="N295" t="s">
        <v>403</v>
      </c>
      <c r="O295" t="s">
        <v>27</v>
      </c>
      <c r="P295" t="str">
        <f>CONCATENATE(P293,".stBlocksClose")</f>
        <v>ns=4;s=|var|PLC210 OPC-UA.Application.GVL.DataProg.Gas.ValveMain.stBlocksClose</v>
      </c>
      <c r="Q295" t="str">
        <f>Q294</f>
        <v>d1031</v>
      </c>
      <c r="R295" t="str">
        <f>CONCATENATE(G295,"Close")</f>
        <v>byBlockClose</v>
      </c>
    </row>
    <row r="296" spans="2:18" x14ac:dyDescent="0.25">
      <c r="B296" t="str">
        <f>B295</f>
        <v>ValveMain</v>
      </c>
      <c r="G296" t="s">
        <v>404</v>
      </c>
      <c r="H296" t="str">
        <f t="shared" ref="H296:H301" si="156">G296</f>
        <v>byBlockWork</v>
      </c>
      <c r="I296">
        <v>1</v>
      </c>
      <c r="K296">
        <v>1</v>
      </c>
      <c r="M296" t="str">
        <f t="shared" ref="M296:M297" si="157">CONCATENATE(P296,".",G296)</f>
        <v>ns=4;s=|var|PLC210 OPC-UA.Application.GVL.DataProg.Gas.ValveMain.stBlocksOpen.byBlockWork</v>
      </c>
      <c r="N296" t="s">
        <v>403</v>
      </c>
      <c r="O296" t="s">
        <v>27</v>
      </c>
      <c r="P296" t="str">
        <f>P294</f>
        <v>ns=4;s=|var|PLC210 OPC-UA.Application.GVL.DataProg.Gas.ValveMain.stBlocksOpen</v>
      </c>
      <c r="Q296" t="str">
        <f>Q295</f>
        <v>d1031</v>
      </c>
      <c r="R296" t="str">
        <f>CONCATENATE(G296,"Open")</f>
        <v>byBlockWorkOpen</v>
      </c>
    </row>
    <row r="297" spans="2:18" x14ac:dyDescent="0.25">
      <c r="B297" t="str">
        <f>B296</f>
        <v>ValveMain</v>
      </c>
      <c r="G297" t="s">
        <v>404</v>
      </c>
      <c r="H297" t="str">
        <f t="shared" si="156"/>
        <v>byBlockWork</v>
      </c>
      <c r="I297">
        <v>1</v>
      </c>
      <c r="K297">
        <v>1</v>
      </c>
      <c r="M297" t="str">
        <f t="shared" si="157"/>
        <v>ns=4;s=|var|PLC210 OPC-UA.Application.GVL.DataProg.Gas.ValveMain.stBlocksClose.byBlockWork</v>
      </c>
      <c r="N297" t="s">
        <v>403</v>
      </c>
      <c r="O297" t="s">
        <v>27</v>
      </c>
      <c r="P297" t="str">
        <f>P295</f>
        <v>ns=4;s=|var|PLC210 OPC-UA.Application.GVL.DataProg.Gas.ValveMain.stBlocksClose</v>
      </c>
      <c r="Q297" t="str">
        <f>Q296</f>
        <v>d1031</v>
      </c>
      <c r="R297" t="str">
        <f>CONCATENATE(G297,"Close")</f>
        <v>byBlockWorkClose</v>
      </c>
    </row>
    <row r="298" spans="2:18" x14ac:dyDescent="0.25">
      <c r="B298" t="str">
        <f>B293</f>
        <v>ValveMain</v>
      </c>
      <c r="G298" t="s">
        <v>405</v>
      </c>
      <c r="H298" t="str">
        <f t="shared" si="156"/>
        <v>arwsBlockNames</v>
      </c>
      <c r="I298">
        <v>1</v>
      </c>
      <c r="K298">
        <v>0</v>
      </c>
      <c r="M298" t="str">
        <f>CONCATENATE(P298,".",G298,"[0]")</f>
        <v>ns=4;s=|var|PLC210 OPC-UA.Application.GVL.DataProg.Gas.ValveMain.stBlocksOpen.arwsBlockNames[0]</v>
      </c>
      <c r="N298" t="s">
        <v>154</v>
      </c>
      <c r="O298" t="s">
        <v>27</v>
      </c>
      <c r="P298" t="str">
        <f>P294</f>
        <v>ns=4;s=|var|PLC210 OPC-UA.Application.GVL.DataProg.Gas.ValveMain.stBlocksOpen</v>
      </c>
      <c r="Q298" t="str">
        <f>Q293</f>
        <v>d1031</v>
      </c>
      <c r="R298" t="str">
        <f>CONCATENATE(G298,"Open1")</f>
        <v>arwsBlockNamesOpen1</v>
      </c>
    </row>
    <row r="299" spans="2:18" x14ac:dyDescent="0.25">
      <c r="B299" t="str">
        <f>B298</f>
        <v>ValveMain</v>
      </c>
      <c r="G299" t="s">
        <v>405</v>
      </c>
      <c r="H299" t="str">
        <f t="shared" si="156"/>
        <v>arwsBlockNames</v>
      </c>
      <c r="I299">
        <v>1</v>
      </c>
      <c r="K299">
        <v>0</v>
      </c>
      <c r="M299" t="str">
        <f>CONCATENATE(P299,".",G299,"[1]")</f>
        <v>ns=4;s=|var|PLC210 OPC-UA.Application.GVL.DataProg.Gas.ValveMain.stBlocksOpen.arwsBlockNames[1]</v>
      </c>
      <c r="N299" t="s">
        <v>154</v>
      </c>
      <c r="O299" t="s">
        <v>27</v>
      </c>
      <c r="P299" t="str">
        <f>P298</f>
        <v>ns=4;s=|var|PLC210 OPC-UA.Application.GVL.DataProg.Gas.ValveMain.stBlocksOpen</v>
      </c>
      <c r="Q299" t="str">
        <f>Q298</f>
        <v>d1031</v>
      </c>
      <c r="R299" t="str">
        <f>CONCATENATE(G299,"Open2")</f>
        <v>arwsBlockNamesOpen2</v>
      </c>
    </row>
    <row r="300" spans="2:18" x14ac:dyDescent="0.25">
      <c r="B300" t="str">
        <f>B299</f>
        <v>ValveMain</v>
      </c>
      <c r="G300" t="s">
        <v>405</v>
      </c>
      <c r="H300" t="str">
        <f t="shared" si="156"/>
        <v>arwsBlockNames</v>
      </c>
      <c r="I300">
        <v>1</v>
      </c>
      <c r="K300">
        <v>0</v>
      </c>
      <c r="M300" t="str">
        <f>CONCATENATE(P300,".",G300,"[2]")</f>
        <v>ns=4;s=|var|PLC210 OPC-UA.Application.GVL.DataProg.Gas.ValveMain.stBlocksOpen.arwsBlockNames[2]</v>
      </c>
      <c r="N300" t="s">
        <v>154</v>
      </c>
      <c r="O300" t="s">
        <v>27</v>
      </c>
      <c r="P300" t="str">
        <f t="shared" ref="P300:P305" si="158">P299</f>
        <v>ns=4;s=|var|PLC210 OPC-UA.Application.GVL.DataProg.Gas.ValveMain.stBlocksOpen</v>
      </c>
      <c r="Q300" t="str">
        <f>Q299</f>
        <v>d1031</v>
      </c>
      <c r="R300" t="str">
        <f>CONCATENATE(G300,"Open3")</f>
        <v>arwsBlockNamesOpen3</v>
      </c>
    </row>
    <row r="301" spans="2:18" x14ac:dyDescent="0.25">
      <c r="B301" t="str">
        <f>B300</f>
        <v>ValveMain</v>
      </c>
      <c r="G301" t="s">
        <v>405</v>
      </c>
      <c r="H301" t="str">
        <f t="shared" si="156"/>
        <v>arwsBlockNames</v>
      </c>
      <c r="I301">
        <v>1</v>
      </c>
      <c r="K301">
        <v>0</v>
      </c>
      <c r="M301" t="str">
        <f>CONCATENATE(P301,".",G301,"[3]")</f>
        <v>ns=4;s=|var|PLC210 OPC-UA.Application.GVL.DataProg.Gas.ValveMain.stBlocksOpen.arwsBlockNames[3]</v>
      </c>
      <c r="N301" t="s">
        <v>154</v>
      </c>
      <c r="O301" t="s">
        <v>27</v>
      </c>
      <c r="P301" t="str">
        <f t="shared" si="158"/>
        <v>ns=4;s=|var|PLC210 OPC-UA.Application.GVL.DataProg.Gas.ValveMain.stBlocksOpen</v>
      </c>
      <c r="Q301" t="str">
        <f>Q300</f>
        <v>d1031</v>
      </c>
      <c r="R301" t="str">
        <f>CONCATENATE(G301,"Open4")</f>
        <v>arwsBlockNamesOpen4</v>
      </c>
    </row>
    <row r="302" spans="2:18" x14ac:dyDescent="0.25">
      <c r="B302" t="str">
        <f>B297</f>
        <v>ValveMain</v>
      </c>
      <c r="G302" t="s">
        <v>405</v>
      </c>
      <c r="H302" t="str">
        <f t="shared" ref="H302" si="159">G302</f>
        <v>arwsBlockNames</v>
      </c>
      <c r="I302">
        <v>1</v>
      </c>
      <c r="K302">
        <v>0</v>
      </c>
      <c r="M302" t="str">
        <f>CONCATENATE(P302,".",G302,"[4]")</f>
        <v>ns=4;s=|var|PLC210 OPC-UA.Application.GVL.DataProg.Gas.ValveMain.stBlocksOpen.arwsBlockNames[4]</v>
      </c>
      <c r="N302" t="s">
        <v>154</v>
      </c>
      <c r="O302" t="s">
        <v>27</v>
      </c>
      <c r="P302" t="str">
        <f t="shared" si="158"/>
        <v>ns=4;s=|var|PLC210 OPC-UA.Application.GVL.DataProg.Gas.ValveMain.stBlocksOpen</v>
      </c>
      <c r="Q302" t="str">
        <f>Q297</f>
        <v>d1031</v>
      </c>
      <c r="R302" t="str">
        <f>CONCATENATE(G302,"Open5")</f>
        <v>arwsBlockNamesOpen5</v>
      </c>
    </row>
    <row r="303" spans="2:18" x14ac:dyDescent="0.25">
      <c r="B303" t="str">
        <f>B302</f>
        <v>ValveMain</v>
      </c>
      <c r="G303" t="s">
        <v>405</v>
      </c>
      <c r="H303" t="str">
        <f t="shared" ref="H303:H304" si="160">G303</f>
        <v>arwsBlockNames</v>
      </c>
      <c r="I303">
        <v>1</v>
      </c>
      <c r="K303">
        <v>0</v>
      </c>
      <c r="M303" t="str">
        <f>CONCATENATE(P303,".",G303,"[5]")</f>
        <v>ns=4;s=|var|PLC210 OPC-UA.Application.GVL.DataProg.Gas.ValveMain.stBlocksOpen.arwsBlockNames[5]</v>
      </c>
      <c r="N303" t="s">
        <v>154</v>
      </c>
      <c r="O303" t="s">
        <v>27</v>
      </c>
      <c r="P303" t="str">
        <f t="shared" si="158"/>
        <v>ns=4;s=|var|PLC210 OPC-UA.Application.GVL.DataProg.Gas.ValveMain.stBlocksOpen</v>
      </c>
      <c r="Q303" t="str">
        <f>Q302</f>
        <v>d1031</v>
      </c>
      <c r="R303" t="str">
        <f>CONCATENATE(G303,"Open6")</f>
        <v>arwsBlockNamesOpen6</v>
      </c>
    </row>
    <row r="304" spans="2:18" x14ac:dyDescent="0.25">
      <c r="B304" t="str">
        <f>B303</f>
        <v>ValveMain</v>
      </c>
      <c r="G304" t="s">
        <v>405</v>
      </c>
      <c r="H304" t="str">
        <f t="shared" si="160"/>
        <v>arwsBlockNames</v>
      </c>
      <c r="I304">
        <v>1</v>
      </c>
      <c r="K304">
        <v>0</v>
      </c>
      <c r="M304" t="str">
        <f>CONCATENATE(P304,".",G304,"[6]")</f>
        <v>ns=4;s=|var|PLC210 OPC-UA.Application.GVL.DataProg.Gas.ValveMain.stBlocksOpen.arwsBlockNames[6]</v>
      </c>
      <c r="N304" t="s">
        <v>154</v>
      </c>
      <c r="O304" t="s">
        <v>27</v>
      </c>
      <c r="P304" t="str">
        <f t="shared" si="158"/>
        <v>ns=4;s=|var|PLC210 OPC-UA.Application.GVL.DataProg.Gas.ValveMain.stBlocksOpen</v>
      </c>
      <c r="Q304" t="str">
        <f>Q303</f>
        <v>d1031</v>
      </c>
      <c r="R304" t="str">
        <f>CONCATENATE(G304,"Open7")</f>
        <v>arwsBlockNamesOpen7</v>
      </c>
    </row>
    <row r="305" spans="1:22" x14ac:dyDescent="0.25">
      <c r="B305" t="str">
        <f>B304</f>
        <v>ValveMain</v>
      </c>
      <c r="G305" t="s">
        <v>405</v>
      </c>
      <c r="H305" t="str">
        <f t="shared" ref="H305:H312" si="161">G305</f>
        <v>arwsBlockNames</v>
      </c>
      <c r="I305">
        <v>1</v>
      </c>
      <c r="K305">
        <v>0</v>
      </c>
      <c r="M305" t="str">
        <f>CONCATENATE(P305,".",G305,"[7]")</f>
        <v>ns=4;s=|var|PLC210 OPC-UA.Application.GVL.DataProg.Gas.ValveMain.stBlocksOpen.arwsBlockNames[7]</v>
      </c>
      <c r="N305" t="s">
        <v>154</v>
      </c>
      <c r="O305" t="s">
        <v>27</v>
      </c>
      <c r="P305" t="str">
        <f t="shared" si="158"/>
        <v>ns=4;s=|var|PLC210 OPC-UA.Application.GVL.DataProg.Gas.ValveMain.stBlocksOpen</v>
      </c>
      <c r="Q305" t="str">
        <f>Q304</f>
        <v>d1031</v>
      </c>
      <c r="R305" t="str">
        <f>CONCATENATE(G305,"Open8")</f>
        <v>arwsBlockNamesOpen8</v>
      </c>
    </row>
    <row r="306" spans="1:22" x14ac:dyDescent="0.25">
      <c r="B306" t="str">
        <f>B301</f>
        <v>ValveMain</v>
      </c>
      <c r="G306" t="s">
        <v>405</v>
      </c>
      <c r="H306" t="str">
        <f t="shared" si="161"/>
        <v>arwsBlockNames</v>
      </c>
      <c r="I306">
        <v>1</v>
      </c>
      <c r="K306">
        <v>0</v>
      </c>
      <c r="M306" t="str">
        <f>CONCATENATE(P306,".",G306,"[0]")</f>
        <v>ns=4;s=|var|PLC210 OPC-UA.Application.GVL.DataProg.Gas.ValveMain.stBlocksClose.arwsBlockNames[0]</v>
      </c>
      <c r="N306" t="s">
        <v>154</v>
      </c>
      <c r="O306" t="s">
        <v>27</v>
      </c>
      <c r="P306" t="str">
        <f>P295</f>
        <v>ns=4;s=|var|PLC210 OPC-UA.Application.GVL.DataProg.Gas.ValveMain.stBlocksClose</v>
      </c>
      <c r="Q306" t="str">
        <f>Q301</f>
        <v>d1031</v>
      </c>
      <c r="R306" t="str">
        <f>CONCATENATE(G306,"Close1")</f>
        <v>arwsBlockNamesClose1</v>
      </c>
    </row>
    <row r="307" spans="1:22" x14ac:dyDescent="0.25">
      <c r="B307" t="str">
        <f>B306</f>
        <v>ValveMain</v>
      </c>
      <c r="G307" t="s">
        <v>405</v>
      </c>
      <c r="H307" t="str">
        <f t="shared" si="161"/>
        <v>arwsBlockNames</v>
      </c>
      <c r="I307">
        <v>1</v>
      </c>
      <c r="K307">
        <v>0</v>
      </c>
      <c r="M307" t="str">
        <f>CONCATENATE(P307,".",G307,"[1]")</f>
        <v>ns=4;s=|var|PLC210 OPC-UA.Application.GVL.DataProg.Gas.ValveMain.stBlocksClose.arwsBlockNames[1]</v>
      </c>
      <c r="N307" t="s">
        <v>154</v>
      </c>
      <c r="O307" t="s">
        <v>27</v>
      </c>
      <c r="P307" t="str">
        <f>P306</f>
        <v>ns=4;s=|var|PLC210 OPC-UA.Application.GVL.DataProg.Gas.ValveMain.stBlocksClose</v>
      </c>
      <c r="Q307" t="str">
        <f>Q306</f>
        <v>d1031</v>
      </c>
      <c r="R307" t="str">
        <f>CONCATENATE(G307,"Close2")</f>
        <v>arwsBlockNamesClose2</v>
      </c>
    </row>
    <row r="308" spans="1:22" x14ac:dyDescent="0.25">
      <c r="B308" t="str">
        <f>B307</f>
        <v>ValveMain</v>
      </c>
      <c r="G308" t="s">
        <v>405</v>
      </c>
      <c r="H308" t="str">
        <f t="shared" si="161"/>
        <v>arwsBlockNames</v>
      </c>
      <c r="I308">
        <v>1</v>
      </c>
      <c r="K308">
        <v>0</v>
      </c>
      <c r="M308" t="str">
        <f>CONCATENATE(P308,".",G308,"[2]")</f>
        <v>ns=4;s=|var|PLC210 OPC-UA.Application.GVL.DataProg.Gas.ValveMain.stBlocksClose.arwsBlockNames[2]</v>
      </c>
      <c r="N308" t="s">
        <v>154</v>
      </c>
      <c r="O308" t="s">
        <v>27</v>
      </c>
      <c r="P308" t="str">
        <f t="shared" ref="P308:P313" si="162">P307</f>
        <v>ns=4;s=|var|PLC210 OPC-UA.Application.GVL.DataProg.Gas.ValveMain.stBlocksClose</v>
      </c>
      <c r="Q308" t="str">
        <f>Q307</f>
        <v>d1031</v>
      </c>
      <c r="R308" t="str">
        <f>CONCATENATE(G308,"Close3")</f>
        <v>arwsBlockNamesClose3</v>
      </c>
    </row>
    <row r="309" spans="1:22" x14ac:dyDescent="0.25">
      <c r="B309" t="str">
        <f>B308</f>
        <v>ValveMain</v>
      </c>
      <c r="G309" t="s">
        <v>405</v>
      </c>
      <c r="H309" t="str">
        <f t="shared" si="161"/>
        <v>arwsBlockNames</v>
      </c>
      <c r="I309">
        <v>1</v>
      </c>
      <c r="K309">
        <v>0</v>
      </c>
      <c r="M309" t="str">
        <f>CONCATENATE(P309,".",G309,"[3]")</f>
        <v>ns=4;s=|var|PLC210 OPC-UA.Application.GVL.DataProg.Gas.ValveMain.stBlocksClose.arwsBlockNames[3]</v>
      </c>
      <c r="N309" t="s">
        <v>154</v>
      </c>
      <c r="O309" t="s">
        <v>27</v>
      </c>
      <c r="P309" t="str">
        <f t="shared" si="162"/>
        <v>ns=4;s=|var|PLC210 OPC-UA.Application.GVL.DataProg.Gas.ValveMain.stBlocksClose</v>
      </c>
      <c r="Q309" t="str">
        <f>Q308</f>
        <v>d1031</v>
      </c>
      <c r="R309" t="str">
        <f>CONCATENATE(G309,"Close4")</f>
        <v>arwsBlockNamesClose4</v>
      </c>
    </row>
    <row r="310" spans="1:22" x14ac:dyDescent="0.25">
      <c r="B310" t="str">
        <f>B305</f>
        <v>ValveMain</v>
      </c>
      <c r="G310" t="s">
        <v>405</v>
      </c>
      <c r="H310" t="str">
        <f t="shared" si="161"/>
        <v>arwsBlockNames</v>
      </c>
      <c r="I310">
        <v>1</v>
      </c>
      <c r="K310">
        <v>0</v>
      </c>
      <c r="M310" t="str">
        <f>CONCATENATE(P310,".",G310,"[4]")</f>
        <v>ns=4;s=|var|PLC210 OPC-UA.Application.GVL.DataProg.Gas.ValveMain.stBlocksClose.arwsBlockNames[4]</v>
      </c>
      <c r="N310" t="s">
        <v>154</v>
      </c>
      <c r="O310" t="s">
        <v>27</v>
      </c>
      <c r="P310" t="str">
        <f t="shared" si="162"/>
        <v>ns=4;s=|var|PLC210 OPC-UA.Application.GVL.DataProg.Gas.ValveMain.stBlocksClose</v>
      </c>
      <c r="Q310" t="str">
        <f>Q305</f>
        <v>d1031</v>
      </c>
      <c r="R310" t="str">
        <f>CONCATENATE(G310,"Close5")</f>
        <v>arwsBlockNamesClose5</v>
      </c>
    </row>
    <row r="311" spans="1:22" x14ac:dyDescent="0.25">
      <c r="B311" t="str">
        <f>B310</f>
        <v>ValveMain</v>
      </c>
      <c r="G311" t="s">
        <v>405</v>
      </c>
      <c r="H311" t="str">
        <f t="shared" si="161"/>
        <v>arwsBlockNames</v>
      </c>
      <c r="I311">
        <v>1</v>
      </c>
      <c r="K311">
        <v>0</v>
      </c>
      <c r="M311" t="str">
        <f>CONCATENATE(P311,".",G311,"[5]")</f>
        <v>ns=4;s=|var|PLC210 OPC-UA.Application.GVL.DataProg.Gas.ValveMain.stBlocksClose.arwsBlockNames[5]</v>
      </c>
      <c r="N311" t="s">
        <v>154</v>
      </c>
      <c r="O311" t="s">
        <v>27</v>
      </c>
      <c r="P311" t="str">
        <f t="shared" si="162"/>
        <v>ns=4;s=|var|PLC210 OPC-UA.Application.GVL.DataProg.Gas.ValveMain.stBlocksClose</v>
      </c>
      <c r="Q311" t="str">
        <f>Q310</f>
        <v>d1031</v>
      </c>
      <c r="R311" t="str">
        <f>CONCATENATE(G311,"Close6")</f>
        <v>arwsBlockNamesClose6</v>
      </c>
    </row>
    <row r="312" spans="1:22" x14ac:dyDescent="0.25">
      <c r="B312" t="str">
        <f>B311</f>
        <v>ValveMain</v>
      </c>
      <c r="G312" t="s">
        <v>405</v>
      </c>
      <c r="H312" t="str">
        <f t="shared" si="161"/>
        <v>arwsBlockNames</v>
      </c>
      <c r="I312">
        <v>1</v>
      </c>
      <c r="K312">
        <v>0</v>
      </c>
      <c r="M312" t="str">
        <f>CONCATENATE(P312,".",G312,"[6]")</f>
        <v>ns=4;s=|var|PLC210 OPC-UA.Application.GVL.DataProg.Gas.ValveMain.stBlocksClose.arwsBlockNames[6]</v>
      </c>
      <c r="N312" t="s">
        <v>154</v>
      </c>
      <c r="O312" t="s">
        <v>27</v>
      </c>
      <c r="P312" t="str">
        <f t="shared" si="162"/>
        <v>ns=4;s=|var|PLC210 OPC-UA.Application.GVL.DataProg.Gas.ValveMain.stBlocksClose</v>
      </c>
      <c r="Q312" t="str">
        <f>Q311</f>
        <v>d1031</v>
      </c>
      <c r="R312" t="str">
        <f>CONCATENATE(G312,"Close7")</f>
        <v>arwsBlockNamesClose7</v>
      </c>
    </row>
    <row r="313" spans="1:22" x14ac:dyDescent="0.25">
      <c r="B313" t="str">
        <f>B312</f>
        <v>ValveMain</v>
      </c>
      <c r="G313" t="s">
        <v>405</v>
      </c>
      <c r="H313" t="str">
        <f t="shared" ref="H313" si="163">G313</f>
        <v>arwsBlockNames</v>
      </c>
      <c r="I313">
        <v>1</v>
      </c>
      <c r="K313">
        <v>0</v>
      </c>
      <c r="M313" t="str">
        <f>CONCATENATE(P313,".",G313,"[7]")</f>
        <v>ns=4;s=|var|PLC210 OPC-UA.Application.GVL.DataProg.Gas.ValveMain.stBlocksClose.arwsBlockNames[7]</v>
      </c>
      <c r="N313" t="s">
        <v>154</v>
      </c>
      <c r="O313" t="s">
        <v>27</v>
      </c>
      <c r="P313" t="str">
        <f t="shared" si="162"/>
        <v>ns=4;s=|var|PLC210 OPC-UA.Application.GVL.DataProg.Gas.ValveMain.stBlocksClose</v>
      </c>
      <c r="Q313" t="str">
        <f>Q312</f>
        <v>d1031</v>
      </c>
      <c r="R313" t="str">
        <f>CONCATENATE(G313,"Close8")</f>
        <v>arwsBlockNamesClose8</v>
      </c>
    </row>
    <row r="314" spans="1:22" x14ac:dyDescent="0.25">
      <c r="A314" t="s">
        <v>84</v>
      </c>
      <c r="B314" t="s">
        <v>60</v>
      </c>
      <c r="V314" t="s">
        <v>85</v>
      </c>
    </row>
    <row r="315" spans="1:22" x14ac:dyDescent="0.25">
      <c r="B315" t="str">
        <f>A314</f>
        <v>ValveBlowBetween</v>
      </c>
      <c r="G315" t="s">
        <v>33</v>
      </c>
      <c r="H315" t="str">
        <f>G315</f>
        <v>bH</v>
      </c>
      <c r="I315">
        <v>1</v>
      </c>
      <c r="K315">
        <v>0</v>
      </c>
      <c r="M315" t="str">
        <f t="shared" ref="M315:M326" si="164">CONCATENATE(P315,".",G315)</f>
        <v>ns=4;s=|var|PLC210 OPC-UA.Application.GVL.DataProg.Gas.ValveBlowBetween.bH</v>
      </c>
      <c r="N315" t="s">
        <v>34</v>
      </c>
      <c r="O315" t="s">
        <v>27</v>
      </c>
      <c r="P315" t="str">
        <f>CONCATENATE(W$2,"GVL.DataProg.",B314,".",B315)</f>
        <v>ns=4;s=|var|PLC210 OPC-UA.Application.GVL.DataProg.Gas.ValveBlowBetween</v>
      </c>
      <c r="Q315" t="str">
        <f>V314</f>
        <v>d1029</v>
      </c>
      <c r="R315" t="str">
        <f>G315</f>
        <v>bH</v>
      </c>
    </row>
    <row r="316" spans="1:22" x14ac:dyDescent="0.25">
      <c r="B316" t="str">
        <f>B315</f>
        <v>ValveBlowBetween</v>
      </c>
      <c r="G316" t="s">
        <v>36</v>
      </c>
      <c r="H316" t="str">
        <f t="shared" ref="H316:H342" si="165">G316</f>
        <v>bL</v>
      </c>
      <c r="I316">
        <v>1</v>
      </c>
      <c r="K316">
        <v>0</v>
      </c>
      <c r="M316" t="str">
        <f t="shared" si="164"/>
        <v>ns=4;s=|var|PLC210 OPC-UA.Application.GVL.DataProg.Gas.ValveBlowBetween.bL</v>
      </c>
      <c r="N316" t="s">
        <v>34</v>
      </c>
      <c r="O316" t="s">
        <v>27</v>
      </c>
      <c r="P316" t="str">
        <f>CONCATENATE(W$2,"GVL.DataProg.",B314,".",B316)</f>
        <v>ns=4;s=|var|PLC210 OPC-UA.Application.GVL.DataProg.Gas.ValveBlowBetween</v>
      </c>
      <c r="Q316" t="str">
        <f>Q315</f>
        <v>d1029</v>
      </c>
      <c r="R316" t="str">
        <f t="shared" ref="R316:R322" si="166">G316</f>
        <v>bL</v>
      </c>
    </row>
    <row r="317" spans="1:22" x14ac:dyDescent="0.25">
      <c r="B317" t="str">
        <f t="shared" ref="B317:B322" si="167">B316</f>
        <v>ValveBlowBetween</v>
      </c>
      <c r="G317" t="s">
        <v>83</v>
      </c>
      <c r="H317" t="str">
        <f t="shared" si="165"/>
        <v>bCtrl</v>
      </c>
      <c r="I317">
        <v>1</v>
      </c>
      <c r="K317">
        <v>0</v>
      </c>
      <c r="M317" t="str">
        <f t="shared" si="164"/>
        <v>ns=4;s=|var|PLC210 OPC-UA.Application.GVL.DataProg.Gas.ValveBlowBetween.bCtrl</v>
      </c>
      <c r="N317" t="s">
        <v>34</v>
      </c>
      <c r="O317" t="s">
        <v>27</v>
      </c>
      <c r="P317" t="str">
        <f>CONCATENATE(W$2,"GVL.DataProg.",B314,".",B317)</f>
        <v>ns=4;s=|var|PLC210 OPC-UA.Application.GVL.DataProg.Gas.ValveBlowBetween</v>
      </c>
      <c r="Q317" t="str">
        <f t="shared" ref="Q317:Q322" si="168">Q316</f>
        <v>d1029</v>
      </c>
      <c r="R317" t="str">
        <f t="shared" si="166"/>
        <v>bCtrl</v>
      </c>
    </row>
    <row r="318" spans="1:22" x14ac:dyDescent="0.25">
      <c r="B318" t="str">
        <f t="shared" si="167"/>
        <v>ValveBlowBetween</v>
      </c>
      <c r="G318" t="s">
        <v>39</v>
      </c>
      <c r="H318" t="str">
        <f t="shared" si="165"/>
        <v>bOpenManual</v>
      </c>
      <c r="I318">
        <v>1</v>
      </c>
      <c r="K318">
        <v>1</v>
      </c>
      <c r="M318" t="str">
        <f t="shared" si="164"/>
        <v>ns=4;s=|var|PLC210 OPC-UA.Application.GVL.DataProg.Gas.ValveBlowBetween.bOpenManual</v>
      </c>
      <c r="N318" t="s">
        <v>34</v>
      </c>
      <c r="O318" t="s">
        <v>27</v>
      </c>
      <c r="P318" t="str">
        <f>CONCATENATE(W$2,"GVL.DataProg.",B314,".",B318)</f>
        <v>ns=4;s=|var|PLC210 OPC-UA.Application.GVL.DataProg.Gas.ValveBlowBetween</v>
      </c>
      <c r="Q318" t="str">
        <f t="shared" si="168"/>
        <v>d1029</v>
      </c>
      <c r="R318" t="str">
        <f t="shared" si="166"/>
        <v>bOpenManual</v>
      </c>
    </row>
    <row r="319" spans="1:22" x14ac:dyDescent="0.25">
      <c r="B319" t="str">
        <f t="shared" si="167"/>
        <v>ValveBlowBetween</v>
      </c>
      <c r="G319" t="s">
        <v>40</v>
      </c>
      <c r="H319" t="str">
        <f t="shared" si="165"/>
        <v>bCloseManual</v>
      </c>
      <c r="I319">
        <v>1</v>
      </c>
      <c r="K319">
        <v>1</v>
      </c>
      <c r="M319" t="str">
        <f t="shared" si="164"/>
        <v>ns=4;s=|var|PLC210 OPC-UA.Application.GVL.DataProg.Gas.ValveBlowBetween.bCloseManual</v>
      </c>
      <c r="N319" t="s">
        <v>34</v>
      </c>
      <c r="O319" t="s">
        <v>27</v>
      </c>
      <c r="P319" t="str">
        <f>CONCATENATE(W$2,"GVL.DataProg.",B314,".",B319)</f>
        <v>ns=4;s=|var|PLC210 OPC-UA.Application.GVL.DataProg.Gas.ValveBlowBetween</v>
      </c>
      <c r="Q319" t="str">
        <f t="shared" si="168"/>
        <v>d1029</v>
      </c>
      <c r="R319" t="str">
        <f t="shared" si="166"/>
        <v>bCloseManual</v>
      </c>
    </row>
    <row r="320" spans="1:22" x14ac:dyDescent="0.25">
      <c r="B320" t="str">
        <f t="shared" si="167"/>
        <v>ValveBlowBetween</v>
      </c>
      <c r="G320" t="s">
        <v>41</v>
      </c>
      <c r="H320" t="str">
        <f t="shared" si="165"/>
        <v>bAuto</v>
      </c>
      <c r="I320">
        <v>1</v>
      </c>
      <c r="K320">
        <v>1</v>
      </c>
      <c r="M320" t="str">
        <f t="shared" si="164"/>
        <v>ns=4;s=|var|PLC210 OPC-UA.Application.GVL.DataProg.Gas.ValveBlowBetween.bAuto</v>
      </c>
      <c r="N320" t="s">
        <v>34</v>
      </c>
      <c r="O320" t="s">
        <v>27</v>
      </c>
      <c r="P320" t="str">
        <f>CONCATENATE(W$2,"GVL.DataProg.",B314,".",B320)</f>
        <v>ns=4;s=|var|PLC210 OPC-UA.Application.GVL.DataProg.Gas.ValveBlowBetween</v>
      </c>
      <c r="Q320" t="str">
        <f t="shared" si="168"/>
        <v>d1029</v>
      </c>
      <c r="R320" t="str">
        <f t="shared" si="166"/>
        <v>bAuto</v>
      </c>
    </row>
    <row r="321" spans="2:18" x14ac:dyDescent="0.25">
      <c r="B321" t="str">
        <f t="shared" si="167"/>
        <v>ValveBlowBetween</v>
      </c>
      <c r="G321" t="s">
        <v>42</v>
      </c>
      <c r="H321" t="str">
        <f t="shared" si="165"/>
        <v>bBlockOpenOut</v>
      </c>
      <c r="I321">
        <v>1</v>
      </c>
      <c r="K321">
        <v>0</v>
      </c>
      <c r="M321" t="str">
        <f t="shared" si="164"/>
        <v>ns=4;s=|var|PLC210 OPC-UA.Application.GVL.DataProg.Gas.ValveBlowBetween.bBlockOpenOut</v>
      </c>
      <c r="N321" t="s">
        <v>34</v>
      </c>
      <c r="O321" t="s">
        <v>27</v>
      </c>
      <c r="P321" t="str">
        <f>CONCATENATE(W$2,"GVL.DataProg.",B314,".",B321)</f>
        <v>ns=4;s=|var|PLC210 OPC-UA.Application.GVL.DataProg.Gas.ValveBlowBetween</v>
      </c>
      <c r="Q321" t="str">
        <f t="shared" si="168"/>
        <v>d1029</v>
      </c>
      <c r="R321" t="str">
        <f t="shared" si="166"/>
        <v>bBlockOpenOut</v>
      </c>
    </row>
    <row r="322" spans="2:18" x14ac:dyDescent="0.25">
      <c r="B322" t="str">
        <f t="shared" si="167"/>
        <v>ValveBlowBetween</v>
      </c>
      <c r="G322" t="s">
        <v>43</v>
      </c>
      <c r="H322" t="str">
        <f t="shared" si="165"/>
        <v>bBlockCloseOut</v>
      </c>
      <c r="I322">
        <v>1</v>
      </c>
      <c r="K322">
        <v>0</v>
      </c>
      <c r="M322" t="str">
        <f t="shared" si="164"/>
        <v>ns=4;s=|var|PLC210 OPC-UA.Application.GVL.DataProg.Gas.ValveBlowBetween.bBlockCloseOut</v>
      </c>
      <c r="N322" t="s">
        <v>34</v>
      </c>
      <c r="O322" t="s">
        <v>27</v>
      </c>
      <c r="P322" t="str">
        <f>CONCATENATE(W$2,"GVL.DataProg.",B314,".",B322)</f>
        <v>ns=4;s=|var|PLC210 OPC-UA.Application.GVL.DataProg.Gas.ValveBlowBetween</v>
      </c>
      <c r="Q322" t="str">
        <f t="shared" si="168"/>
        <v>d1029</v>
      </c>
      <c r="R322" t="str">
        <f t="shared" si="166"/>
        <v>bBlockCloseOut</v>
      </c>
    </row>
    <row r="323" spans="2:18" x14ac:dyDescent="0.25">
      <c r="B323" t="str">
        <f>B322</f>
        <v>ValveBlowBetween</v>
      </c>
      <c r="G323" t="s">
        <v>402</v>
      </c>
      <c r="H323" t="str">
        <f t="shared" si="165"/>
        <v>byBlock</v>
      </c>
      <c r="I323">
        <v>1</v>
      </c>
      <c r="K323">
        <v>0</v>
      </c>
      <c r="M323" t="str">
        <f t="shared" si="164"/>
        <v>ns=4;s=|var|PLC210 OPC-UA.Application.GVL.DataProg.Gas.ValveBlowBetween.stBlocksOpen.byBlock</v>
      </c>
      <c r="N323" t="s">
        <v>403</v>
      </c>
      <c r="O323" t="s">
        <v>27</v>
      </c>
      <c r="P323" t="str">
        <f>CONCATENATE(P322,".stBlocksOpen")</f>
        <v>ns=4;s=|var|PLC210 OPC-UA.Application.GVL.DataProg.Gas.ValveBlowBetween.stBlocksOpen</v>
      </c>
      <c r="Q323" t="str">
        <f>Q322</f>
        <v>d1029</v>
      </c>
      <c r="R323" t="str">
        <f>CONCATENATE(G323,"Open")</f>
        <v>byBlockOpen</v>
      </c>
    </row>
    <row r="324" spans="2:18" x14ac:dyDescent="0.25">
      <c r="B324" t="str">
        <f>B323</f>
        <v>ValveBlowBetween</v>
      </c>
      <c r="G324" t="s">
        <v>402</v>
      </c>
      <c r="H324" t="str">
        <f t="shared" si="165"/>
        <v>byBlock</v>
      </c>
      <c r="I324">
        <v>1</v>
      </c>
      <c r="K324">
        <v>0</v>
      </c>
      <c r="M324" t="str">
        <f t="shared" si="164"/>
        <v>ns=4;s=|var|PLC210 OPC-UA.Application.GVL.DataProg.Gas.ValveBlowBetween.stBlocksClose.byBlock</v>
      </c>
      <c r="N324" t="s">
        <v>403</v>
      </c>
      <c r="O324" t="s">
        <v>27</v>
      </c>
      <c r="P324" t="str">
        <f>CONCATENATE(P322,".stBlocksClose")</f>
        <v>ns=4;s=|var|PLC210 OPC-UA.Application.GVL.DataProg.Gas.ValveBlowBetween.stBlocksClose</v>
      </c>
      <c r="Q324" t="str">
        <f>Q323</f>
        <v>d1029</v>
      </c>
      <c r="R324" t="str">
        <f>CONCATENATE(G324,"Close")</f>
        <v>byBlockClose</v>
      </c>
    </row>
    <row r="325" spans="2:18" x14ac:dyDescent="0.25">
      <c r="B325" t="str">
        <f>B324</f>
        <v>ValveBlowBetween</v>
      </c>
      <c r="G325" t="s">
        <v>404</v>
      </c>
      <c r="H325" t="str">
        <f t="shared" si="165"/>
        <v>byBlockWork</v>
      </c>
      <c r="I325">
        <v>1</v>
      </c>
      <c r="K325">
        <v>1</v>
      </c>
      <c r="M325" t="str">
        <f t="shared" si="164"/>
        <v>ns=4;s=|var|PLC210 OPC-UA.Application.GVL.DataProg.Gas.ValveBlowBetween.stBlocksOpen.byBlockWork</v>
      </c>
      <c r="N325" t="s">
        <v>403</v>
      </c>
      <c r="O325" t="s">
        <v>27</v>
      </c>
      <c r="P325" t="str">
        <f>P323</f>
        <v>ns=4;s=|var|PLC210 OPC-UA.Application.GVL.DataProg.Gas.ValveBlowBetween.stBlocksOpen</v>
      </c>
      <c r="Q325" t="str">
        <f>Q324</f>
        <v>d1029</v>
      </c>
      <c r="R325" t="str">
        <f>CONCATENATE(G325,"Open")</f>
        <v>byBlockWorkOpen</v>
      </c>
    </row>
    <row r="326" spans="2:18" x14ac:dyDescent="0.25">
      <c r="B326" t="str">
        <f>B325</f>
        <v>ValveBlowBetween</v>
      </c>
      <c r="G326" t="s">
        <v>404</v>
      </c>
      <c r="H326" t="str">
        <f t="shared" si="165"/>
        <v>byBlockWork</v>
      </c>
      <c r="I326">
        <v>1</v>
      </c>
      <c r="K326">
        <v>1</v>
      </c>
      <c r="M326" t="str">
        <f t="shared" si="164"/>
        <v>ns=4;s=|var|PLC210 OPC-UA.Application.GVL.DataProg.Gas.ValveBlowBetween.stBlocksClose.byBlockWork</v>
      </c>
      <c r="N326" t="s">
        <v>403</v>
      </c>
      <c r="O326" t="s">
        <v>27</v>
      </c>
      <c r="P326" t="str">
        <f>P324</f>
        <v>ns=4;s=|var|PLC210 OPC-UA.Application.GVL.DataProg.Gas.ValveBlowBetween.stBlocksClose</v>
      </c>
      <c r="Q326" t="str">
        <f>Q325</f>
        <v>d1029</v>
      </c>
      <c r="R326" t="str">
        <f>CONCATENATE(G326,"Close")</f>
        <v>byBlockWorkClose</v>
      </c>
    </row>
    <row r="327" spans="2:18" x14ac:dyDescent="0.25">
      <c r="B327" t="str">
        <f>B322</f>
        <v>ValveBlowBetween</v>
      </c>
      <c r="G327" t="s">
        <v>405</v>
      </c>
      <c r="H327" t="str">
        <f t="shared" si="165"/>
        <v>arwsBlockNames</v>
      </c>
      <c r="I327">
        <v>1</v>
      </c>
      <c r="K327">
        <v>0</v>
      </c>
      <c r="M327" t="str">
        <f>CONCATENATE(P327,".",G327,"[0]")</f>
        <v>ns=4;s=|var|PLC210 OPC-UA.Application.GVL.DataProg.Gas.ValveBlowBetween.stBlocksOpen.arwsBlockNames[0]</v>
      </c>
      <c r="N327" t="s">
        <v>154</v>
      </c>
      <c r="O327" t="s">
        <v>27</v>
      </c>
      <c r="P327" t="str">
        <f>P323</f>
        <v>ns=4;s=|var|PLC210 OPC-UA.Application.GVL.DataProg.Gas.ValveBlowBetween.stBlocksOpen</v>
      </c>
      <c r="Q327" t="str">
        <f>Q322</f>
        <v>d1029</v>
      </c>
      <c r="R327" t="str">
        <f>CONCATENATE(G327,"Open1")</f>
        <v>arwsBlockNamesOpen1</v>
      </c>
    </row>
    <row r="328" spans="2:18" x14ac:dyDescent="0.25">
      <c r="B328" t="str">
        <f>B327</f>
        <v>ValveBlowBetween</v>
      </c>
      <c r="G328" t="s">
        <v>405</v>
      </c>
      <c r="H328" t="str">
        <f t="shared" si="165"/>
        <v>arwsBlockNames</v>
      </c>
      <c r="I328">
        <v>1</v>
      </c>
      <c r="K328">
        <v>0</v>
      </c>
      <c r="M328" t="str">
        <f>CONCATENATE(P328,".",G328,"[1]")</f>
        <v>ns=4;s=|var|PLC210 OPC-UA.Application.GVL.DataProg.Gas.ValveBlowBetween.stBlocksOpen.arwsBlockNames[1]</v>
      </c>
      <c r="N328" t="s">
        <v>154</v>
      </c>
      <c r="O328" t="s">
        <v>27</v>
      </c>
      <c r="P328" t="str">
        <f>P327</f>
        <v>ns=4;s=|var|PLC210 OPC-UA.Application.GVL.DataProg.Gas.ValveBlowBetween.stBlocksOpen</v>
      </c>
      <c r="Q328" t="str">
        <f>Q327</f>
        <v>d1029</v>
      </c>
      <c r="R328" t="str">
        <f>CONCATENATE(G328,"Open2")</f>
        <v>arwsBlockNamesOpen2</v>
      </c>
    </row>
    <row r="329" spans="2:18" x14ac:dyDescent="0.25">
      <c r="B329" t="str">
        <f>B328</f>
        <v>ValveBlowBetween</v>
      </c>
      <c r="G329" t="s">
        <v>405</v>
      </c>
      <c r="H329" t="str">
        <f t="shared" si="165"/>
        <v>arwsBlockNames</v>
      </c>
      <c r="I329">
        <v>1</v>
      </c>
      <c r="K329">
        <v>0</v>
      </c>
      <c r="M329" t="str">
        <f>CONCATENATE(P329,".",G329,"[2]")</f>
        <v>ns=4;s=|var|PLC210 OPC-UA.Application.GVL.DataProg.Gas.ValveBlowBetween.stBlocksOpen.arwsBlockNames[2]</v>
      </c>
      <c r="N329" t="s">
        <v>154</v>
      </c>
      <c r="O329" t="s">
        <v>27</v>
      </c>
      <c r="P329" t="str">
        <f t="shared" ref="P329:P334" si="169">P328</f>
        <v>ns=4;s=|var|PLC210 OPC-UA.Application.GVL.DataProg.Gas.ValveBlowBetween.stBlocksOpen</v>
      </c>
      <c r="Q329" t="str">
        <f>Q328</f>
        <v>d1029</v>
      </c>
      <c r="R329" t="str">
        <f>CONCATENATE(G329,"Open3")</f>
        <v>arwsBlockNamesOpen3</v>
      </c>
    </row>
    <row r="330" spans="2:18" x14ac:dyDescent="0.25">
      <c r="B330" t="str">
        <f>B329</f>
        <v>ValveBlowBetween</v>
      </c>
      <c r="G330" t="s">
        <v>405</v>
      </c>
      <c r="H330" t="str">
        <f t="shared" si="165"/>
        <v>arwsBlockNames</v>
      </c>
      <c r="I330">
        <v>1</v>
      </c>
      <c r="K330">
        <v>0</v>
      </c>
      <c r="M330" t="str">
        <f>CONCATENATE(P330,".",G330,"[3]")</f>
        <v>ns=4;s=|var|PLC210 OPC-UA.Application.GVL.DataProg.Gas.ValveBlowBetween.stBlocksOpen.arwsBlockNames[3]</v>
      </c>
      <c r="N330" t="s">
        <v>154</v>
      </c>
      <c r="O330" t="s">
        <v>27</v>
      </c>
      <c r="P330" t="str">
        <f t="shared" si="169"/>
        <v>ns=4;s=|var|PLC210 OPC-UA.Application.GVL.DataProg.Gas.ValveBlowBetween.stBlocksOpen</v>
      </c>
      <c r="Q330" t="str">
        <f>Q329</f>
        <v>d1029</v>
      </c>
      <c r="R330" t="str">
        <f>CONCATENATE(G330,"Open4")</f>
        <v>arwsBlockNamesOpen4</v>
      </c>
    </row>
    <row r="331" spans="2:18" x14ac:dyDescent="0.25">
      <c r="B331" t="str">
        <f>B326</f>
        <v>ValveBlowBetween</v>
      </c>
      <c r="G331" t="s">
        <v>405</v>
      </c>
      <c r="H331" t="str">
        <f t="shared" si="165"/>
        <v>arwsBlockNames</v>
      </c>
      <c r="I331">
        <v>1</v>
      </c>
      <c r="K331">
        <v>0</v>
      </c>
      <c r="M331" t="str">
        <f>CONCATENATE(P331,".",G331,"[4]")</f>
        <v>ns=4;s=|var|PLC210 OPC-UA.Application.GVL.DataProg.Gas.ValveBlowBetween.stBlocksOpen.arwsBlockNames[4]</v>
      </c>
      <c r="N331" t="s">
        <v>154</v>
      </c>
      <c r="O331" t="s">
        <v>27</v>
      </c>
      <c r="P331" t="str">
        <f t="shared" si="169"/>
        <v>ns=4;s=|var|PLC210 OPC-UA.Application.GVL.DataProg.Gas.ValveBlowBetween.stBlocksOpen</v>
      </c>
      <c r="Q331" t="str">
        <f>Q326</f>
        <v>d1029</v>
      </c>
      <c r="R331" t="str">
        <f>CONCATENATE(G331,"Open5")</f>
        <v>arwsBlockNamesOpen5</v>
      </c>
    </row>
    <row r="332" spans="2:18" x14ac:dyDescent="0.25">
      <c r="B332" t="str">
        <f>B331</f>
        <v>ValveBlowBetween</v>
      </c>
      <c r="G332" t="s">
        <v>405</v>
      </c>
      <c r="H332" t="str">
        <f t="shared" si="165"/>
        <v>arwsBlockNames</v>
      </c>
      <c r="I332">
        <v>1</v>
      </c>
      <c r="K332">
        <v>0</v>
      </c>
      <c r="M332" t="str">
        <f>CONCATENATE(P332,".",G332,"[5]")</f>
        <v>ns=4;s=|var|PLC210 OPC-UA.Application.GVL.DataProg.Gas.ValveBlowBetween.stBlocksOpen.arwsBlockNames[5]</v>
      </c>
      <c r="N332" t="s">
        <v>154</v>
      </c>
      <c r="O332" t="s">
        <v>27</v>
      </c>
      <c r="P332" t="str">
        <f t="shared" si="169"/>
        <v>ns=4;s=|var|PLC210 OPC-UA.Application.GVL.DataProg.Gas.ValveBlowBetween.stBlocksOpen</v>
      </c>
      <c r="Q332" t="str">
        <f>Q331</f>
        <v>d1029</v>
      </c>
      <c r="R332" t="str">
        <f>CONCATENATE(G332,"Open6")</f>
        <v>arwsBlockNamesOpen6</v>
      </c>
    </row>
    <row r="333" spans="2:18" x14ac:dyDescent="0.25">
      <c r="B333" t="str">
        <f>B332</f>
        <v>ValveBlowBetween</v>
      </c>
      <c r="G333" t="s">
        <v>405</v>
      </c>
      <c r="H333" t="str">
        <f t="shared" si="165"/>
        <v>arwsBlockNames</v>
      </c>
      <c r="I333">
        <v>1</v>
      </c>
      <c r="K333">
        <v>0</v>
      </c>
      <c r="M333" t="str">
        <f>CONCATENATE(P333,".",G333,"[6]")</f>
        <v>ns=4;s=|var|PLC210 OPC-UA.Application.GVL.DataProg.Gas.ValveBlowBetween.stBlocksOpen.arwsBlockNames[6]</v>
      </c>
      <c r="N333" t="s">
        <v>154</v>
      </c>
      <c r="O333" t="s">
        <v>27</v>
      </c>
      <c r="P333" t="str">
        <f t="shared" si="169"/>
        <v>ns=4;s=|var|PLC210 OPC-UA.Application.GVL.DataProg.Gas.ValveBlowBetween.stBlocksOpen</v>
      </c>
      <c r="Q333" t="str">
        <f>Q332</f>
        <v>d1029</v>
      </c>
      <c r="R333" t="str">
        <f>CONCATENATE(G333,"Open7")</f>
        <v>arwsBlockNamesOpen7</v>
      </c>
    </row>
    <row r="334" spans="2:18" x14ac:dyDescent="0.25">
      <c r="B334" t="str">
        <f>B333</f>
        <v>ValveBlowBetween</v>
      </c>
      <c r="G334" t="s">
        <v>405</v>
      </c>
      <c r="H334" t="str">
        <f t="shared" si="165"/>
        <v>arwsBlockNames</v>
      </c>
      <c r="I334">
        <v>1</v>
      </c>
      <c r="K334">
        <v>0</v>
      </c>
      <c r="M334" t="str">
        <f>CONCATENATE(P334,".",G334,"[7]")</f>
        <v>ns=4;s=|var|PLC210 OPC-UA.Application.GVL.DataProg.Gas.ValveBlowBetween.stBlocksOpen.arwsBlockNames[7]</v>
      </c>
      <c r="N334" t="s">
        <v>154</v>
      </c>
      <c r="O334" t="s">
        <v>27</v>
      </c>
      <c r="P334" t="str">
        <f t="shared" si="169"/>
        <v>ns=4;s=|var|PLC210 OPC-UA.Application.GVL.DataProg.Gas.ValveBlowBetween.stBlocksOpen</v>
      </c>
      <c r="Q334" t="str">
        <f>Q333</f>
        <v>d1029</v>
      </c>
      <c r="R334" t="str">
        <f>CONCATENATE(G334,"Open8")</f>
        <v>arwsBlockNamesOpen8</v>
      </c>
    </row>
    <row r="335" spans="2:18" x14ac:dyDescent="0.25">
      <c r="B335" t="str">
        <f>B330</f>
        <v>ValveBlowBetween</v>
      </c>
      <c r="G335" t="s">
        <v>405</v>
      </c>
      <c r="H335" t="str">
        <f t="shared" si="165"/>
        <v>arwsBlockNames</v>
      </c>
      <c r="I335">
        <v>1</v>
      </c>
      <c r="K335">
        <v>0</v>
      </c>
      <c r="M335" t="str">
        <f>CONCATENATE(P335,".",G335,"[0]")</f>
        <v>ns=4;s=|var|PLC210 OPC-UA.Application.GVL.DataProg.Gas.ValveBlowBetween.stBlocksClose.arwsBlockNames[0]</v>
      </c>
      <c r="N335" t="s">
        <v>154</v>
      </c>
      <c r="O335" t="s">
        <v>27</v>
      </c>
      <c r="P335" t="str">
        <f>P324</f>
        <v>ns=4;s=|var|PLC210 OPC-UA.Application.GVL.DataProg.Gas.ValveBlowBetween.stBlocksClose</v>
      </c>
      <c r="Q335" t="str">
        <f>Q330</f>
        <v>d1029</v>
      </c>
      <c r="R335" t="str">
        <f>CONCATENATE(G335,"Close1")</f>
        <v>arwsBlockNamesClose1</v>
      </c>
    </row>
    <row r="336" spans="2:18" x14ac:dyDescent="0.25">
      <c r="B336" t="str">
        <f>B335</f>
        <v>ValveBlowBetween</v>
      </c>
      <c r="G336" t="s">
        <v>405</v>
      </c>
      <c r="H336" t="str">
        <f t="shared" si="165"/>
        <v>arwsBlockNames</v>
      </c>
      <c r="I336">
        <v>1</v>
      </c>
      <c r="K336">
        <v>0</v>
      </c>
      <c r="M336" t="str">
        <f>CONCATENATE(P336,".",G336,"[1]")</f>
        <v>ns=4;s=|var|PLC210 OPC-UA.Application.GVL.DataProg.Gas.ValveBlowBetween.stBlocksClose.arwsBlockNames[1]</v>
      </c>
      <c r="N336" t="s">
        <v>154</v>
      </c>
      <c r="O336" t="s">
        <v>27</v>
      </c>
      <c r="P336" t="str">
        <f>P335</f>
        <v>ns=4;s=|var|PLC210 OPC-UA.Application.GVL.DataProg.Gas.ValveBlowBetween.stBlocksClose</v>
      </c>
      <c r="Q336" t="str">
        <f>Q335</f>
        <v>d1029</v>
      </c>
      <c r="R336" t="str">
        <f>CONCATENATE(G336,"Close2")</f>
        <v>arwsBlockNamesClose2</v>
      </c>
    </row>
    <row r="337" spans="1:22" x14ac:dyDescent="0.25">
      <c r="B337" t="str">
        <f>B336</f>
        <v>ValveBlowBetween</v>
      </c>
      <c r="G337" t="s">
        <v>405</v>
      </c>
      <c r="H337" t="str">
        <f t="shared" si="165"/>
        <v>arwsBlockNames</v>
      </c>
      <c r="I337">
        <v>1</v>
      </c>
      <c r="K337">
        <v>0</v>
      </c>
      <c r="M337" t="str">
        <f>CONCATENATE(P337,".",G337,"[2]")</f>
        <v>ns=4;s=|var|PLC210 OPC-UA.Application.GVL.DataProg.Gas.ValveBlowBetween.stBlocksClose.arwsBlockNames[2]</v>
      </c>
      <c r="N337" t="s">
        <v>154</v>
      </c>
      <c r="O337" t="s">
        <v>27</v>
      </c>
      <c r="P337" t="str">
        <f t="shared" ref="P337:P342" si="170">P336</f>
        <v>ns=4;s=|var|PLC210 OPC-UA.Application.GVL.DataProg.Gas.ValveBlowBetween.stBlocksClose</v>
      </c>
      <c r="Q337" t="str">
        <f>Q336</f>
        <v>d1029</v>
      </c>
      <c r="R337" t="str">
        <f>CONCATENATE(G337,"Close3")</f>
        <v>arwsBlockNamesClose3</v>
      </c>
    </row>
    <row r="338" spans="1:22" x14ac:dyDescent="0.25">
      <c r="B338" t="str">
        <f>B337</f>
        <v>ValveBlowBetween</v>
      </c>
      <c r="G338" t="s">
        <v>405</v>
      </c>
      <c r="H338" t="str">
        <f t="shared" si="165"/>
        <v>arwsBlockNames</v>
      </c>
      <c r="I338">
        <v>1</v>
      </c>
      <c r="K338">
        <v>0</v>
      </c>
      <c r="M338" t="str">
        <f>CONCATENATE(P338,".",G338,"[3]")</f>
        <v>ns=4;s=|var|PLC210 OPC-UA.Application.GVL.DataProg.Gas.ValveBlowBetween.stBlocksClose.arwsBlockNames[3]</v>
      </c>
      <c r="N338" t="s">
        <v>154</v>
      </c>
      <c r="O338" t="s">
        <v>27</v>
      </c>
      <c r="P338" t="str">
        <f t="shared" si="170"/>
        <v>ns=4;s=|var|PLC210 OPC-UA.Application.GVL.DataProg.Gas.ValveBlowBetween.stBlocksClose</v>
      </c>
      <c r="Q338" t="str">
        <f>Q337</f>
        <v>d1029</v>
      </c>
      <c r="R338" t="str">
        <f>CONCATENATE(G338,"Close4")</f>
        <v>arwsBlockNamesClose4</v>
      </c>
    </row>
    <row r="339" spans="1:22" x14ac:dyDescent="0.25">
      <c r="B339" t="str">
        <f>B334</f>
        <v>ValveBlowBetween</v>
      </c>
      <c r="G339" t="s">
        <v>405</v>
      </c>
      <c r="H339" t="str">
        <f t="shared" si="165"/>
        <v>arwsBlockNames</v>
      </c>
      <c r="I339">
        <v>1</v>
      </c>
      <c r="K339">
        <v>0</v>
      </c>
      <c r="M339" t="str">
        <f>CONCATENATE(P339,".",G339,"[4]")</f>
        <v>ns=4;s=|var|PLC210 OPC-UA.Application.GVL.DataProg.Gas.ValveBlowBetween.stBlocksClose.arwsBlockNames[4]</v>
      </c>
      <c r="N339" t="s">
        <v>154</v>
      </c>
      <c r="O339" t="s">
        <v>27</v>
      </c>
      <c r="P339" t="str">
        <f t="shared" si="170"/>
        <v>ns=4;s=|var|PLC210 OPC-UA.Application.GVL.DataProg.Gas.ValveBlowBetween.stBlocksClose</v>
      </c>
      <c r="Q339" t="str">
        <f>Q334</f>
        <v>d1029</v>
      </c>
      <c r="R339" t="str">
        <f>CONCATENATE(G339,"Close5")</f>
        <v>arwsBlockNamesClose5</v>
      </c>
    </row>
    <row r="340" spans="1:22" x14ac:dyDescent="0.25">
      <c r="B340" t="str">
        <f>B339</f>
        <v>ValveBlowBetween</v>
      </c>
      <c r="G340" t="s">
        <v>405</v>
      </c>
      <c r="H340" t="str">
        <f t="shared" si="165"/>
        <v>arwsBlockNames</v>
      </c>
      <c r="I340">
        <v>1</v>
      </c>
      <c r="K340">
        <v>0</v>
      </c>
      <c r="M340" t="str">
        <f>CONCATENATE(P340,".",G340,"[5]")</f>
        <v>ns=4;s=|var|PLC210 OPC-UA.Application.GVL.DataProg.Gas.ValveBlowBetween.stBlocksClose.arwsBlockNames[5]</v>
      </c>
      <c r="N340" t="s">
        <v>154</v>
      </c>
      <c r="O340" t="s">
        <v>27</v>
      </c>
      <c r="P340" t="str">
        <f t="shared" si="170"/>
        <v>ns=4;s=|var|PLC210 OPC-UA.Application.GVL.DataProg.Gas.ValveBlowBetween.stBlocksClose</v>
      </c>
      <c r="Q340" t="str">
        <f>Q339</f>
        <v>d1029</v>
      </c>
      <c r="R340" t="str">
        <f>CONCATENATE(G340,"Close6")</f>
        <v>arwsBlockNamesClose6</v>
      </c>
    </row>
    <row r="341" spans="1:22" x14ac:dyDescent="0.25">
      <c r="B341" t="str">
        <f>B340</f>
        <v>ValveBlowBetween</v>
      </c>
      <c r="G341" t="s">
        <v>405</v>
      </c>
      <c r="H341" t="str">
        <f t="shared" si="165"/>
        <v>arwsBlockNames</v>
      </c>
      <c r="I341">
        <v>1</v>
      </c>
      <c r="K341">
        <v>0</v>
      </c>
      <c r="M341" t="str">
        <f>CONCATENATE(P341,".",G341,"[6]")</f>
        <v>ns=4;s=|var|PLC210 OPC-UA.Application.GVL.DataProg.Gas.ValveBlowBetween.stBlocksClose.arwsBlockNames[6]</v>
      </c>
      <c r="N341" t="s">
        <v>154</v>
      </c>
      <c r="O341" t="s">
        <v>27</v>
      </c>
      <c r="P341" t="str">
        <f t="shared" si="170"/>
        <v>ns=4;s=|var|PLC210 OPC-UA.Application.GVL.DataProg.Gas.ValveBlowBetween.stBlocksClose</v>
      </c>
      <c r="Q341" t="str">
        <f>Q340</f>
        <v>d1029</v>
      </c>
      <c r="R341" t="str">
        <f>CONCATENATE(G341,"Close7")</f>
        <v>arwsBlockNamesClose7</v>
      </c>
    </row>
    <row r="342" spans="1:22" x14ac:dyDescent="0.25">
      <c r="B342" t="str">
        <f>B341</f>
        <v>ValveBlowBetween</v>
      </c>
      <c r="G342" t="s">
        <v>405</v>
      </c>
      <c r="H342" t="str">
        <f t="shared" si="165"/>
        <v>arwsBlockNames</v>
      </c>
      <c r="I342">
        <v>1</v>
      </c>
      <c r="K342">
        <v>0</v>
      </c>
      <c r="M342" t="str">
        <f>CONCATENATE(P342,".",G342,"[7]")</f>
        <v>ns=4;s=|var|PLC210 OPC-UA.Application.GVL.DataProg.Gas.ValveBlowBetween.stBlocksClose.arwsBlockNames[7]</v>
      </c>
      <c r="N342" t="s">
        <v>154</v>
      </c>
      <c r="O342" t="s">
        <v>27</v>
      </c>
      <c r="P342" t="str">
        <f t="shared" si="170"/>
        <v>ns=4;s=|var|PLC210 OPC-UA.Application.GVL.DataProg.Gas.ValveBlowBetween.stBlocksClose</v>
      </c>
      <c r="Q342" t="str">
        <f>Q341</f>
        <v>d1029</v>
      </c>
      <c r="R342" t="str">
        <f>CONCATENATE(G342,"Close8")</f>
        <v>arwsBlockNamesClose8</v>
      </c>
    </row>
    <row r="343" spans="1:22" x14ac:dyDescent="0.25">
      <c r="A343" t="s">
        <v>86</v>
      </c>
      <c r="B343" t="s">
        <v>60</v>
      </c>
      <c r="V343" t="s">
        <v>87</v>
      </c>
    </row>
    <row r="344" spans="1:22" x14ac:dyDescent="0.25">
      <c r="B344" t="str">
        <f>A343</f>
        <v>ValveBlowBeforeMain</v>
      </c>
      <c r="G344" t="s">
        <v>33</v>
      </c>
      <c r="H344" t="str">
        <f>G344</f>
        <v>bH</v>
      </c>
      <c r="I344">
        <v>1</v>
      </c>
      <c r="K344">
        <v>0</v>
      </c>
      <c r="M344" t="str">
        <f t="shared" ref="M344:M355" si="171">CONCATENATE(P344,".",G344)</f>
        <v>ns=4;s=|var|PLC210 OPC-UA.Application.GVL.DataProg.Gas.ValveBlowBeforeMain.bH</v>
      </c>
      <c r="N344" t="s">
        <v>34</v>
      </c>
      <c r="O344" t="s">
        <v>27</v>
      </c>
      <c r="P344" t="str">
        <f>CONCATENATE(W$2,"GVL.DataProg.",B343,".",B344)</f>
        <v>ns=4;s=|var|PLC210 OPC-UA.Application.GVL.DataProg.Gas.ValveBlowBeforeMain</v>
      </c>
      <c r="Q344" t="str">
        <f>V343</f>
        <v>d1028</v>
      </c>
      <c r="R344" t="str">
        <f>G344</f>
        <v>bH</v>
      </c>
    </row>
    <row r="345" spans="1:22" x14ac:dyDescent="0.25">
      <c r="B345" t="str">
        <f>B344</f>
        <v>ValveBlowBeforeMain</v>
      </c>
      <c r="G345" t="s">
        <v>36</v>
      </c>
      <c r="H345" t="str">
        <f t="shared" ref="H345:H371" si="172">G345</f>
        <v>bL</v>
      </c>
      <c r="I345">
        <v>1</v>
      </c>
      <c r="K345">
        <v>0</v>
      </c>
      <c r="M345" t="str">
        <f t="shared" si="171"/>
        <v>ns=4;s=|var|PLC210 OPC-UA.Application.GVL.DataProg.Gas.ValveBlowBeforeMain.bL</v>
      </c>
      <c r="N345" t="s">
        <v>34</v>
      </c>
      <c r="O345" t="s">
        <v>27</v>
      </c>
      <c r="P345" t="str">
        <f>CONCATENATE(W$2,"GVL.DataProg.",B343,".",B345)</f>
        <v>ns=4;s=|var|PLC210 OPC-UA.Application.GVL.DataProg.Gas.ValveBlowBeforeMain</v>
      </c>
      <c r="Q345" t="str">
        <f>Q344</f>
        <v>d1028</v>
      </c>
      <c r="R345" t="str">
        <f t="shared" ref="R345:R351" si="173">G345</f>
        <v>bL</v>
      </c>
    </row>
    <row r="346" spans="1:22" x14ac:dyDescent="0.25">
      <c r="B346" t="str">
        <f t="shared" ref="B346:B351" si="174">B345</f>
        <v>ValveBlowBeforeMain</v>
      </c>
      <c r="G346" t="s">
        <v>83</v>
      </c>
      <c r="H346" t="str">
        <f t="shared" si="172"/>
        <v>bCtrl</v>
      </c>
      <c r="I346">
        <v>1</v>
      </c>
      <c r="K346">
        <v>0</v>
      </c>
      <c r="M346" t="str">
        <f t="shared" si="171"/>
        <v>ns=4;s=|var|PLC210 OPC-UA.Application.GVL.DataProg.Gas.ValveBlowBeforeMain.bCtrl</v>
      </c>
      <c r="N346" t="s">
        <v>34</v>
      </c>
      <c r="O346" t="s">
        <v>27</v>
      </c>
      <c r="P346" t="str">
        <f>CONCATENATE(W$2,"GVL.DataProg.",B343,".",B346)</f>
        <v>ns=4;s=|var|PLC210 OPC-UA.Application.GVL.DataProg.Gas.ValveBlowBeforeMain</v>
      </c>
      <c r="Q346" t="str">
        <f t="shared" ref="Q346:Q351" si="175">Q345</f>
        <v>d1028</v>
      </c>
      <c r="R346" t="str">
        <f t="shared" si="173"/>
        <v>bCtrl</v>
      </c>
    </row>
    <row r="347" spans="1:22" x14ac:dyDescent="0.25">
      <c r="B347" t="str">
        <f t="shared" si="174"/>
        <v>ValveBlowBeforeMain</v>
      </c>
      <c r="G347" t="s">
        <v>39</v>
      </c>
      <c r="H347" t="str">
        <f t="shared" si="172"/>
        <v>bOpenManual</v>
      </c>
      <c r="I347">
        <v>1</v>
      </c>
      <c r="K347">
        <v>1</v>
      </c>
      <c r="M347" t="str">
        <f t="shared" si="171"/>
        <v>ns=4;s=|var|PLC210 OPC-UA.Application.GVL.DataProg.Gas.ValveBlowBeforeMain.bOpenManual</v>
      </c>
      <c r="N347" t="s">
        <v>34</v>
      </c>
      <c r="O347" t="s">
        <v>27</v>
      </c>
      <c r="P347" t="str">
        <f>CONCATENATE(W$2,"GVL.DataProg.",B343,".",B347)</f>
        <v>ns=4;s=|var|PLC210 OPC-UA.Application.GVL.DataProg.Gas.ValveBlowBeforeMain</v>
      </c>
      <c r="Q347" t="str">
        <f t="shared" si="175"/>
        <v>d1028</v>
      </c>
      <c r="R347" t="str">
        <f t="shared" si="173"/>
        <v>bOpenManual</v>
      </c>
    </row>
    <row r="348" spans="1:22" x14ac:dyDescent="0.25">
      <c r="B348" t="str">
        <f t="shared" si="174"/>
        <v>ValveBlowBeforeMain</v>
      </c>
      <c r="G348" t="s">
        <v>40</v>
      </c>
      <c r="H348" t="str">
        <f t="shared" si="172"/>
        <v>bCloseManual</v>
      </c>
      <c r="I348">
        <v>1</v>
      </c>
      <c r="K348">
        <v>1</v>
      </c>
      <c r="M348" t="str">
        <f t="shared" si="171"/>
        <v>ns=4;s=|var|PLC210 OPC-UA.Application.GVL.DataProg.Gas.ValveBlowBeforeMain.bCloseManual</v>
      </c>
      <c r="N348" t="s">
        <v>34</v>
      </c>
      <c r="O348" t="s">
        <v>27</v>
      </c>
      <c r="P348" t="str">
        <f>CONCATENATE(W$2,"GVL.DataProg.",B343,".",B348)</f>
        <v>ns=4;s=|var|PLC210 OPC-UA.Application.GVL.DataProg.Gas.ValveBlowBeforeMain</v>
      </c>
      <c r="Q348" t="str">
        <f t="shared" si="175"/>
        <v>d1028</v>
      </c>
      <c r="R348" t="str">
        <f t="shared" si="173"/>
        <v>bCloseManual</v>
      </c>
    </row>
    <row r="349" spans="1:22" x14ac:dyDescent="0.25">
      <c r="B349" t="str">
        <f t="shared" si="174"/>
        <v>ValveBlowBeforeMain</v>
      </c>
      <c r="G349" t="s">
        <v>41</v>
      </c>
      <c r="H349" t="str">
        <f t="shared" si="172"/>
        <v>bAuto</v>
      </c>
      <c r="I349">
        <v>1</v>
      </c>
      <c r="K349">
        <v>1</v>
      </c>
      <c r="M349" t="str">
        <f t="shared" si="171"/>
        <v>ns=4;s=|var|PLC210 OPC-UA.Application.GVL.DataProg.Gas.ValveBlowBeforeMain.bAuto</v>
      </c>
      <c r="N349" t="s">
        <v>34</v>
      </c>
      <c r="O349" t="s">
        <v>27</v>
      </c>
      <c r="P349" t="str">
        <f>CONCATENATE(W$2,"GVL.DataProg.",B343,".",B349)</f>
        <v>ns=4;s=|var|PLC210 OPC-UA.Application.GVL.DataProg.Gas.ValveBlowBeforeMain</v>
      </c>
      <c r="Q349" t="str">
        <f t="shared" si="175"/>
        <v>d1028</v>
      </c>
      <c r="R349" t="str">
        <f t="shared" si="173"/>
        <v>bAuto</v>
      </c>
    </row>
    <row r="350" spans="1:22" x14ac:dyDescent="0.25">
      <c r="B350" t="str">
        <f t="shared" si="174"/>
        <v>ValveBlowBeforeMain</v>
      </c>
      <c r="G350" t="s">
        <v>42</v>
      </c>
      <c r="H350" t="str">
        <f t="shared" si="172"/>
        <v>bBlockOpenOut</v>
      </c>
      <c r="I350">
        <v>1</v>
      </c>
      <c r="K350">
        <v>0</v>
      </c>
      <c r="M350" t="str">
        <f t="shared" si="171"/>
        <v>ns=4;s=|var|PLC210 OPC-UA.Application.GVL.DataProg.Gas.ValveBlowBeforeMain.bBlockOpenOut</v>
      </c>
      <c r="N350" t="s">
        <v>34</v>
      </c>
      <c r="O350" t="s">
        <v>27</v>
      </c>
      <c r="P350" t="str">
        <f>CONCATENATE(W$2,"GVL.DataProg.",B343,".",B350)</f>
        <v>ns=4;s=|var|PLC210 OPC-UA.Application.GVL.DataProg.Gas.ValveBlowBeforeMain</v>
      </c>
      <c r="Q350" t="str">
        <f t="shared" si="175"/>
        <v>d1028</v>
      </c>
      <c r="R350" t="str">
        <f t="shared" si="173"/>
        <v>bBlockOpenOut</v>
      </c>
    </row>
    <row r="351" spans="1:22" x14ac:dyDescent="0.25">
      <c r="B351" t="str">
        <f t="shared" si="174"/>
        <v>ValveBlowBeforeMain</v>
      </c>
      <c r="G351" t="s">
        <v>43</v>
      </c>
      <c r="H351" t="str">
        <f t="shared" si="172"/>
        <v>bBlockCloseOut</v>
      </c>
      <c r="I351">
        <v>1</v>
      </c>
      <c r="K351">
        <v>0</v>
      </c>
      <c r="M351" t="str">
        <f t="shared" si="171"/>
        <v>ns=4;s=|var|PLC210 OPC-UA.Application.GVL.DataProg.Gas.ValveBlowBeforeMain.bBlockCloseOut</v>
      </c>
      <c r="N351" t="s">
        <v>34</v>
      </c>
      <c r="O351" t="s">
        <v>27</v>
      </c>
      <c r="P351" t="str">
        <f>CONCATENATE(W$2,"GVL.DataProg.",B343,".",B351)</f>
        <v>ns=4;s=|var|PLC210 OPC-UA.Application.GVL.DataProg.Gas.ValveBlowBeforeMain</v>
      </c>
      <c r="Q351" t="str">
        <f t="shared" si="175"/>
        <v>d1028</v>
      </c>
      <c r="R351" t="str">
        <f t="shared" si="173"/>
        <v>bBlockCloseOut</v>
      </c>
    </row>
    <row r="352" spans="1:22" x14ac:dyDescent="0.25">
      <c r="B352" t="str">
        <f>B351</f>
        <v>ValveBlowBeforeMain</v>
      </c>
      <c r="G352" t="s">
        <v>402</v>
      </c>
      <c r="H352" t="str">
        <f t="shared" si="172"/>
        <v>byBlock</v>
      </c>
      <c r="I352">
        <v>1</v>
      </c>
      <c r="K352">
        <v>0</v>
      </c>
      <c r="M352" t="str">
        <f t="shared" si="171"/>
        <v>ns=4;s=|var|PLC210 OPC-UA.Application.GVL.DataProg.Gas.ValveBlowBeforeMain.stBlocksOpen.byBlock</v>
      </c>
      <c r="N352" t="s">
        <v>403</v>
      </c>
      <c r="O352" t="s">
        <v>27</v>
      </c>
      <c r="P352" t="str">
        <f>CONCATENATE(P351,".stBlocksOpen")</f>
        <v>ns=4;s=|var|PLC210 OPC-UA.Application.GVL.DataProg.Gas.ValveBlowBeforeMain.stBlocksOpen</v>
      </c>
      <c r="Q352" t="str">
        <f>Q351</f>
        <v>d1028</v>
      </c>
      <c r="R352" t="str">
        <f>CONCATENATE(G352,"Open")</f>
        <v>byBlockOpen</v>
      </c>
    </row>
    <row r="353" spans="2:18" x14ac:dyDescent="0.25">
      <c r="B353" t="str">
        <f>B352</f>
        <v>ValveBlowBeforeMain</v>
      </c>
      <c r="G353" t="s">
        <v>402</v>
      </c>
      <c r="H353" t="str">
        <f t="shared" si="172"/>
        <v>byBlock</v>
      </c>
      <c r="I353">
        <v>1</v>
      </c>
      <c r="K353">
        <v>0</v>
      </c>
      <c r="M353" t="str">
        <f t="shared" si="171"/>
        <v>ns=4;s=|var|PLC210 OPC-UA.Application.GVL.DataProg.Gas.ValveBlowBeforeMain.stBlocksClose.byBlock</v>
      </c>
      <c r="N353" t="s">
        <v>403</v>
      </c>
      <c r="O353" t="s">
        <v>27</v>
      </c>
      <c r="P353" t="str">
        <f>CONCATENATE(P351,".stBlocksClose")</f>
        <v>ns=4;s=|var|PLC210 OPC-UA.Application.GVL.DataProg.Gas.ValveBlowBeforeMain.stBlocksClose</v>
      </c>
      <c r="Q353" t="str">
        <f>Q352</f>
        <v>d1028</v>
      </c>
      <c r="R353" t="str">
        <f>CONCATENATE(G353,"Close")</f>
        <v>byBlockClose</v>
      </c>
    </row>
    <row r="354" spans="2:18" x14ac:dyDescent="0.25">
      <c r="B354" t="str">
        <f>B353</f>
        <v>ValveBlowBeforeMain</v>
      </c>
      <c r="G354" t="s">
        <v>404</v>
      </c>
      <c r="H354" t="str">
        <f t="shared" si="172"/>
        <v>byBlockWork</v>
      </c>
      <c r="I354">
        <v>1</v>
      </c>
      <c r="K354">
        <v>1</v>
      </c>
      <c r="M354" t="str">
        <f t="shared" si="171"/>
        <v>ns=4;s=|var|PLC210 OPC-UA.Application.GVL.DataProg.Gas.ValveBlowBeforeMain.stBlocksOpen.byBlockWork</v>
      </c>
      <c r="N354" t="s">
        <v>403</v>
      </c>
      <c r="O354" t="s">
        <v>27</v>
      </c>
      <c r="P354" t="str">
        <f>P352</f>
        <v>ns=4;s=|var|PLC210 OPC-UA.Application.GVL.DataProg.Gas.ValveBlowBeforeMain.stBlocksOpen</v>
      </c>
      <c r="Q354" t="str">
        <f>Q353</f>
        <v>d1028</v>
      </c>
      <c r="R354" t="str">
        <f>CONCATENATE(G354,"Open")</f>
        <v>byBlockWorkOpen</v>
      </c>
    </row>
    <row r="355" spans="2:18" x14ac:dyDescent="0.25">
      <c r="B355" t="str">
        <f>B354</f>
        <v>ValveBlowBeforeMain</v>
      </c>
      <c r="G355" t="s">
        <v>404</v>
      </c>
      <c r="H355" t="str">
        <f t="shared" si="172"/>
        <v>byBlockWork</v>
      </c>
      <c r="I355">
        <v>1</v>
      </c>
      <c r="K355">
        <v>1</v>
      </c>
      <c r="M355" t="str">
        <f t="shared" si="171"/>
        <v>ns=4;s=|var|PLC210 OPC-UA.Application.GVL.DataProg.Gas.ValveBlowBeforeMain.stBlocksClose.byBlockWork</v>
      </c>
      <c r="N355" t="s">
        <v>403</v>
      </c>
      <c r="O355" t="s">
        <v>27</v>
      </c>
      <c r="P355" t="str">
        <f>P353</f>
        <v>ns=4;s=|var|PLC210 OPC-UA.Application.GVL.DataProg.Gas.ValveBlowBeforeMain.stBlocksClose</v>
      </c>
      <c r="Q355" t="str">
        <f>Q354</f>
        <v>d1028</v>
      </c>
      <c r="R355" t="str">
        <f>CONCATENATE(G355,"Close")</f>
        <v>byBlockWorkClose</v>
      </c>
    </row>
    <row r="356" spans="2:18" x14ac:dyDescent="0.25">
      <c r="B356" t="str">
        <f>B351</f>
        <v>ValveBlowBeforeMain</v>
      </c>
      <c r="G356" t="s">
        <v>405</v>
      </c>
      <c r="H356" t="str">
        <f t="shared" si="172"/>
        <v>arwsBlockNames</v>
      </c>
      <c r="I356">
        <v>1</v>
      </c>
      <c r="K356">
        <v>0</v>
      </c>
      <c r="M356" t="str">
        <f>CONCATENATE(P356,".",G356,"[0]")</f>
        <v>ns=4;s=|var|PLC210 OPC-UA.Application.GVL.DataProg.Gas.ValveBlowBeforeMain.stBlocksOpen.arwsBlockNames[0]</v>
      </c>
      <c r="N356" t="s">
        <v>154</v>
      </c>
      <c r="O356" t="s">
        <v>27</v>
      </c>
      <c r="P356" t="str">
        <f>P352</f>
        <v>ns=4;s=|var|PLC210 OPC-UA.Application.GVL.DataProg.Gas.ValveBlowBeforeMain.stBlocksOpen</v>
      </c>
      <c r="Q356" t="str">
        <f>Q351</f>
        <v>d1028</v>
      </c>
      <c r="R356" t="str">
        <f>CONCATENATE(G356,"Open1")</f>
        <v>arwsBlockNamesOpen1</v>
      </c>
    </row>
    <row r="357" spans="2:18" x14ac:dyDescent="0.25">
      <c r="B357" t="str">
        <f>B356</f>
        <v>ValveBlowBeforeMain</v>
      </c>
      <c r="G357" t="s">
        <v>405</v>
      </c>
      <c r="H357" t="str">
        <f t="shared" si="172"/>
        <v>arwsBlockNames</v>
      </c>
      <c r="I357">
        <v>1</v>
      </c>
      <c r="K357">
        <v>0</v>
      </c>
      <c r="M357" t="str">
        <f>CONCATENATE(P357,".",G357,"[1]")</f>
        <v>ns=4;s=|var|PLC210 OPC-UA.Application.GVL.DataProg.Gas.ValveBlowBeforeMain.stBlocksOpen.arwsBlockNames[1]</v>
      </c>
      <c r="N357" t="s">
        <v>154</v>
      </c>
      <c r="O357" t="s">
        <v>27</v>
      </c>
      <c r="P357" t="str">
        <f>P356</f>
        <v>ns=4;s=|var|PLC210 OPC-UA.Application.GVL.DataProg.Gas.ValveBlowBeforeMain.stBlocksOpen</v>
      </c>
      <c r="Q357" t="str">
        <f>Q356</f>
        <v>d1028</v>
      </c>
      <c r="R357" t="str">
        <f>CONCATENATE(G357,"Open2")</f>
        <v>arwsBlockNamesOpen2</v>
      </c>
    </row>
    <row r="358" spans="2:18" x14ac:dyDescent="0.25">
      <c r="B358" t="str">
        <f>B357</f>
        <v>ValveBlowBeforeMain</v>
      </c>
      <c r="G358" t="s">
        <v>405</v>
      </c>
      <c r="H358" t="str">
        <f t="shared" si="172"/>
        <v>arwsBlockNames</v>
      </c>
      <c r="I358">
        <v>1</v>
      </c>
      <c r="K358">
        <v>0</v>
      </c>
      <c r="M358" t="str">
        <f>CONCATENATE(P358,".",G358,"[2]")</f>
        <v>ns=4;s=|var|PLC210 OPC-UA.Application.GVL.DataProg.Gas.ValveBlowBeforeMain.stBlocksOpen.arwsBlockNames[2]</v>
      </c>
      <c r="N358" t="s">
        <v>154</v>
      </c>
      <c r="O358" t="s">
        <v>27</v>
      </c>
      <c r="P358" t="str">
        <f t="shared" ref="P358:P363" si="176">P357</f>
        <v>ns=4;s=|var|PLC210 OPC-UA.Application.GVL.DataProg.Gas.ValveBlowBeforeMain.stBlocksOpen</v>
      </c>
      <c r="Q358" t="str">
        <f>Q357</f>
        <v>d1028</v>
      </c>
      <c r="R358" t="str">
        <f>CONCATENATE(G358,"Open3")</f>
        <v>arwsBlockNamesOpen3</v>
      </c>
    </row>
    <row r="359" spans="2:18" x14ac:dyDescent="0.25">
      <c r="B359" t="str">
        <f>B358</f>
        <v>ValveBlowBeforeMain</v>
      </c>
      <c r="G359" t="s">
        <v>405</v>
      </c>
      <c r="H359" t="str">
        <f t="shared" si="172"/>
        <v>arwsBlockNames</v>
      </c>
      <c r="I359">
        <v>1</v>
      </c>
      <c r="K359">
        <v>0</v>
      </c>
      <c r="M359" t="str">
        <f>CONCATENATE(P359,".",G359,"[3]")</f>
        <v>ns=4;s=|var|PLC210 OPC-UA.Application.GVL.DataProg.Gas.ValveBlowBeforeMain.stBlocksOpen.arwsBlockNames[3]</v>
      </c>
      <c r="N359" t="s">
        <v>154</v>
      </c>
      <c r="O359" t="s">
        <v>27</v>
      </c>
      <c r="P359" t="str">
        <f t="shared" si="176"/>
        <v>ns=4;s=|var|PLC210 OPC-UA.Application.GVL.DataProg.Gas.ValveBlowBeforeMain.stBlocksOpen</v>
      </c>
      <c r="Q359" t="str">
        <f>Q358</f>
        <v>d1028</v>
      </c>
      <c r="R359" t="str">
        <f>CONCATENATE(G359,"Open4")</f>
        <v>arwsBlockNamesOpen4</v>
      </c>
    </row>
    <row r="360" spans="2:18" x14ac:dyDescent="0.25">
      <c r="B360" t="str">
        <f>B355</f>
        <v>ValveBlowBeforeMain</v>
      </c>
      <c r="G360" t="s">
        <v>405</v>
      </c>
      <c r="H360" t="str">
        <f t="shared" si="172"/>
        <v>arwsBlockNames</v>
      </c>
      <c r="I360">
        <v>1</v>
      </c>
      <c r="K360">
        <v>0</v>
      </c>
      <c r="M360" t="str">
        <f>CONCATENATE(P360,".",G360,"[4]")</f>
        <v>ns=4;s=|var|PLC210 OPC-UA.Application.GVL.DataProg.Gas.ValveBlowBeforeMain.stBlocksOpen.arwsBlockNames[4]</v>
      </c>
      <c r="N360" t="s">
        <v>154</v>
      </c>
      <c r="O360" t="s">
        <v>27</v>
      </c>
      <c r="P360" t="str">
        <f t="shared" si="176"/>
        <v>ns=4;s=|var|PLC210 OPC-UA.Application.GVL.DataProg.Gas.ValveBlowBeforeMain.stBlocksOpen</v>
      </c>
      <c r="Q360" t="str">
        <f>Q355</f>
        <v>d1028</v>
      </c>
      <c r="R360" t="str">
        <f>CONCATENATE(G360,"Open5")</f>
        <v>arwsBlockNamesOpen5</v>
      </c>
    </row>
    <row r="361" spans="2:18" x14ac:dyDescent="0.25">
      <c r="B361" t="str">
        <f>B360</f>
        <v>ValveBlowBeforeMain</v>
      </c>
      <c r="G361" t="s">
        <v>405</v>
      </c>
      <c r="H361" t="str">
        <f t="shared" si="172"/>
        <v>arwsBlockNames</v>
      </c>
      <c r="I361">
        <v>1</v>
      </c>
      <c r="K361">
        <v>0</v>
      </c>
      <c r="M361" t="str">
        <f>CONCATENATE(P361,".",G361,"[5]")</f>
        <v>ns=4;s=|var|PLC210 OPC-UA.Application.GVL.DataProg.Gas.ValveBlowBeforeMain.stBlocksOpen.arwsBlockNames[5]</v>
      </c>
      <c r="N361" t="s">
        <v>154</v>
      </c>
      <c r="O361" t="s">
        <v>27</v>
      </c>
      <c r="P361" t="str">
        <f t="shared" si="176"/>
        <v>ns=4;s=|var|PLC210 OPC-UA.Application.GVL.DataProg.Gas.ValveBlowBeforeMain.stBlocksOpen</v>
      </c>
      <c r="Q361" t="str">
        <f>Q360</f>
        <v>d1028</v>
      </c>
      <c r="R361" t="str">
        <f>CONCATENATE(G361,"Open6")</f>
        <v>arwsBlockNamesOpen6</v>
      </c>
    </row>
    <row r="362" spans="2:18" x14ac:dyDescent="0.25">
      <c r="B362" t="str">
        <f>B361</f>
        <v>ValveBlowBeforeMain</v>
      </c>
      <c r="G362" t="s">
        <v>405</v>
      </c>
      <c r="H362" t="str">
        <f t="shared" si="172"/>
        <v>arwsBlockNames</v>
      </c>
      <c r="I362">
        <v>1</v>
      </c>
      <c r="K362">
        <v>0</v>
      </c>
      <c r="M362" t="str">
        <f>CONCATENATE(P362,".",G362,"[6]")</f>
        <v>ns=4;s=|var|PLC210 OPC-UA.Application.GVL.DataProg.Gas.ValveBlowBeforeMain.stBlocksOpen.arwsBlockNames[6]</v>
      </c>
      <c r="N362" t="s">
        <v>154</v>
      </c>
      <c r="O362" t="s">
        <v>27</v>
      </c>
      <c r="P362" t="str">
        <f t="shared" si="176"/>
        <v>ns=4;s=|var|PLC210 OPC-UA.Application.GVL.DataProg.Gas.ValveBlowBeforeMain.stBlocksOpen</v>
      </c>
      <c r="Q362" t="str">
        <f>Q361</f>
        <v>d1028</v>
      </c>
      <c r="R362" t="str">
        <f>CONCATENATE(G362,"Open7")</f>
        <v>arwsBlockNamesOpen7</v>
      </c>
    </row>
    <row r="363" spans="2:18" x14ac:dyDescent="0.25">
      <c r="B363" t="str">
        <f>B362</f>
        <v>ValveBlowBeforeMain</v>
      </c>
      <c r="G363" t="s">
        <v>405</v>
      </c>
      <c r="H363" t="str">
        <f t="shared" si="172"/>
        <v>arwsBlockNames</v>
      </c>
      <c r="I363">
        <v>1</v>
      </c>
      <c r="K363">
        <v>0</v>
      </c>
      <c r="M363" t="str">
        <f>CONCATENATE(P363,".",G363,"[7]")</f>
        <v>ns=4;s=|var|PLC210 OPC-UA.Application.GVL.DataProg.Gas.ValveBlowBeforeMain.stBlocksOpen.arwsBlockNames[7]</v>
      </c>
      <c r="N363" t="s">
        <v>154</v>
      </c>
      <c r="O363" t="s">
        <v>27</v>
      </c>
      <c r="P363" t="str">
        <f t="shared" si="176"/>
        <v>ns=4;s=|var|PLC210 OPC-UA.Application.GVL.DataProg.Gas.ValveBlowBeforeMain.stBlocksOpen</v>
      </c>
      <c r="Q363" t="str">
        <f>Q362</f>
        <v>d1028</v>
      </c>
      <c r="R363" t="str">
        <f>CONCATENATE(G363,"Open8")</f>
        <v>arwsBlockNamesOpen8</v>
      </c>
    </row>
    <row r="364" spans="2:18" x14ac:dyDescent="0.25">
      <c r="B364" t="str">
        <f>B359</f>
        <v>ValveBlowBeforeMain</v>
      </c>
      <c r="G364" t="s">
        <v>405</v>
      </c>
      <c r="H364" t="str">
        <f t="shared" si="172"/>
        <v>arwsBlockNames</v>
      </c>
      <c r="I364">
        <v>1</v>
      </c>
      <c r="K364">
        <v>0</v>
      </c>
      <c r="M364" t="str">
        <f>CONCATENATE(P364,".",G364,"[0]")</f>
        <v>ns=4;s=|var|PLC210 OPC-UA.Application.GVL.DataProg.Gas.ValveBlowBeforeMain.stBlocksClose.arwsBlockNames[0]</v>
      </c>
      <c r="N364" t="s">
        <v>154</v>
      </c>
      <c r="O364" t="s">
        <v>27</v>
      </c>
      <c r="P364" t="str">
        <f>P353</f>
        <v>ns=4;s=|var|PLC210 OPC-UA.Application.GVL.DataProg.Gas.ValveBlowBeforeMain.stBlocksClose</v>
      </c>
      <c r="Q364" t="str">
        <f>Q359</f>
        <v>d1028</v>
      </c>
      <c r="R364" t="str">
        <f>CONCATENATE(G364,"Close1")</f>
        <v>arwsBlockNamesClose1</v>
      </c>
    </row>
    <row r="365" spans="2:18" x14ac:dyDescent="0.25">
      <c r="B365" t="str">
        <f>B364</f>
        <v>ValveBlowBeforeMain</v>
      </c>
      <c r="G365" t="s">
        <v>405</v>
      </c>
      <c r="H365" t="str">
        <f t="shared" si="172"/>
        <v>arwsBlockNames</v>
      </c>
      <c r="I365">
        <v>1</v>
      </c>
      <c r="K365">
        <v>0</v>
      </c>
      <c r="M365" t="str">
        <f>CONCATENATE(P365,".",G365,"[1]")</f>
        <v>ns=4;s=|var|PLC210 OPC-UA.Application.GVL.DataProg.Gas.ValveBlowBeforeMain.stBlocksClose.arwsBlockNames[1]</v>
      </c>
      <c r="N365" t="s">
        <v>154</v>
      </c>
      <c r="O365" t="s">
        <v>27</v>
      </c>
      <c r="P365" t="str">
        <f>P364</f>
        <v>ns=4;s=|var|PLC210 OPC-UA.Application.GVL.DataProg.Gas.ValveBlowBeforeMain.stBlocksClose</v>
      </c>
      <c r="Q365" t="str">
        <f>Q364</f>
        <v>d1028</v>
      </c>
      <c r="R365" t="str">
        <f>CONCATENATE(G365,"Close2")</f>
        <v>arwsBlockNamesClose2</v>
      </c>
    </row>
    <row r="366" spans="2:18" x14ac:dyDescent="0.25">
      <c r="B366" t="str">
        <f>B365</f>
        <v>ValveBlowBeforeMain</v>
      </c>
      <c r="G366" t="s">
        <v>405</v>
      </c>
      <c r="H366" t="str">
        <f t="shared" si="172"/>
        <v>arwsBlockNames</v>
      </c>
      <c r="I366">
        <v>1</v>
      </c>
      <c r="K366">
        <v>0</v>
      </c>
      <c r="M366" t="str">
        <f>CONCATENATE(P366,".",G366,"[2]")</f>
        <v>ns=4;s=|var|PLC210 OPC-UA.Application.GVL.DataProg.Gas.ValveBlowBeforeMain.stBlocksClose.arwsBlockNames[2]</v>
      </c>
      <c r="N366" t="s">
        <v>154</v>
      </c>
      <c r="O366" t="s">
        <v>27</v>
      </c>
      <c r="P366" t="str">
        <f t="shared" ref="P366:P371" si="177">P365</f>
        <v>ns=4;s=|var|PLC210 OPC-UA.Application.GVL.DataProg.Gas.ValveBlowBeforeMain.stBlocksClose</v>
      </c>
      <c r="Q366" t="str">
        <f>Q365</f>
        <v>d1028</v>
      </c>
      <c r="R366" t="str">
        <f>CONCATENATE(G366,"Close3")</f>
        <v>arwsBlockNamesClose3</v>
      </c>
    </row>
    <row r="367" spans="2:18" x14ac:dyDescent="0.25">
      <c r="B367" t="str">
        <f>B366</f>
        <v>ValveBlowBeforeMain</v>
      </c>
      <c r="G367" t="s">
        <v>405</v>
      </c>
      <c r="H367" t="str">
        <f t="shared" si="172"/>
        <v>arwsBlockNames</v>
      </c>
      <c r="I367">
        <v>1</v>
      </c>
      <c r="K367">
        <v>0</v>
      </c>
      <c r="M367" t="str">
        <f>CONCATENATE(P367,".",G367,"[3]")</f>
        <v>ns=4;s=|var|PLC210 OPC-UA.Application.GVL.DataProg.Gas.ValveBlowBeforeMain.stBlocksClose.arwsBlockNames[3]</v>
      </c>
      <c r="N367" t="s">
        <v>154</v>
      </c>
      <c r="O367" t="s">
        <v>27</v>
      </c>
      <c r="P367" t="str">
        <f t="shared" si="177"/>
        <v>ns=4;s=|var|PLC210 OPC-UA.Application.GVL.DataProg.Gas.ValveBlowBeforeMain.stBlocksClose</v>
      </c>
      <c r="Q367" t="str">
        <f>Q366</f>
        <v>d1028</v>
      </c>
      <c r="R367" t="str">
        <f>CONCATENATE(G367,"Close4")</f>
        <v>arwsBlockNamesClose4</v>
      </c>
    </row>
    <row r="368" spans="2:18" x14ac:dyDescent="0.25">
      <c r="B368" t="str">
        <f>B363</f>
        <v>ValveBlowBeforeMain</v>
      </c>
      <c r="G368" t="s">
        <v>405</v>
      </c>
      <c r="H368" t="str">
        <f t="shared" si="172"/>
        <v>arwsBlockNames</v>
      </c>
      <c r="I368">
        <v>1</v>
      </c>
      <c r="K368">
        <v>0</v>
      </c>
      <c r="M368" t="str">
        <f>CONCATENATE(P368,".",G368,"[4]")</f>
        <v>ns=4;s=|var|PLC210 OPC-UA.Application.GVL.DataProg.Gas.ValveBlowBeforeMain.stBlocksClose.arwsBlockNames[4]</v>
      </c>
      <c r="N368" t="s">
        <v>154</v>
      </c>
      <c r="O368" t="s">
        <v>27</v>
      </c>
      <c r="P368" t="str">
        <f t="shared" si="177"/>
        <v>ns=4;s=|var|PLC210 OPC-UA.Application.GVL.DataProg.Gas.ValveBlowBeforeMain.stBlocksClose</v>
      </c>
      <c r="Q368" t="str">
        <f>Q363</f>
        <v>d1028</v>
      </c>
      <c r="R368" t="str">
        <f>CONCATENATE(G368,"Close5")</f>
        <v>arwsBlockNamesClose5</v>
      </c>
    </row>
    <row r="369" spans="1:22" x14ac:dyDescent="0.25">
      <c r="B369" t="str">
        <f>B368</f>
        <v>ValveBlowBeforeMain</v>
      </c>
      <c r="G369" t="s">
        <v>405</v>
      </c>
      <c r="H369" t="str">
        <f t="shared" si="172"/>
        <v>arwsBlockNames</v>
      </c>
      <c r="I369">
        <v>1</v>
      </c>
      <c r="K369">
        <v>0</v>
      </c>
      <c r="M369" t="str">
        <f>CONCATENATE(P369,".",G369,"[5]")</f>
        <v>ns=4;s=|var|PLC210 OPC-UA.Application.GVL.DataProg.Gas.ValveBlowBeforeMain.stBlocksClose.arwsBlockNames[5]</v>
      </c>
      <c r="N369" t="s">
        <v>154</v>
      </c>
      <c r="O369" t="s">
        <v>27</v>
      </c>
      <c r="P369" t="str">
        <f t="shared" si="177"/>
        <v>ns=4;s=|var|PLC210 OPC-UA.Application.GVL.DataProg.Gas.ValveBlowBeforeMain.stBlocksClose</v>
      </c>
      <c r="Q369" t="str">
        <f>Q368</f>
        <v>d1028</v>
      </c>
      <c r="R369" t="str">
        <f>CONCATENATE(G369,"Close6")</f>
        <v>arwsBlockNamesClose6</v>
      </c>
    </row>
    <row r="370" spans="1:22" x14ac:dyDescent="0.25">
      <c r="B370" t="str">
        <f>B369</f>
        <v>ValveBlowBeforeMain</v>
      </c>
      <c r="G370" t="s">
        <v>405</v>
      </c>
      <c r="H370" t="str">
        <f t="shared" si="172"/>
        <v>arwsBlockNames</v>
      </c>
      <c r="I370">
        <v>1</v>
      </c>
      <c r="K370">
        <v>0</v>
      </c>
      <c r="M370" t="str">
        <f>CONCATENATE(P370,".",G370,"[6]")</f>
        <v>ns=4;s=|var|PLC210 OPC-UA.Application.GVL.DataProg.Gas.ValveBlowBeforeMain.stBlocksClose.arwsBlockNames[6]</v>
      </c>
      <c r="N370" t="s">
        <v>154</v>
      </c>
      <c r="O370" t="s">
        <v>27</v>
      </c>
      <c r="P370" t="str">
        <f t="shared" si="177"/>
        <v>ns=4;s=|var|PLC210 OPC-UA.Application.GVL.DataProg.Gas.ValveBlowBeforeMain.stBlocksClose</v>
      </c>
      <c r="Q370" t="str">
        <f>Q369</f>
        <v>d1028</v>
      </c>
      <c r="R370" t="str">
        <f>CONCATENATE(G370,"Close7")</f>
        <v>arwsBlockNamesClose7</v>
      </c>
    </row>
    <row r="371" spans="1:22" x14ac:dyDescent="0.25">
      <c r="B371" t="str">
        <f>B370</f>
        <v>ValveBlowBeforeMain</v>
      </c>
      <c r="G371" t="s">
        <v>405</v>
      </c>
      <c r="H371" t="str">
        <f t="shared" si="172"/>
        <v>arwsBlockNames</v>
      </c>
      <c r="I371">
        <v>1</v>
      </c>
      <c r="K371">
        <v>0</v>
      </c>
      <c r="M371" t="str">
        <f>CONCATENATE(P371,".",G371,"[7]")</f>
        <v>ns=4;s=|var|PLC210 OPC-UA.Application.GVL.DataProg.Gas.ValveBlowBeforeMain.stBlocksClose.arwsBlockNames[7]</v>
      </c>
      <c r="N371" t="s">
        <v>154</v>
      </c>
      <c r="O371" t="s">
        <v>27</v>
      </c>
      <c r="P371" t="str">
        <f t="shared" si="177"/>
        <v>ns=4;s=|var|PLC210 OPC-UA.Application.GVL.DataProg.Gas.ValveBlowBeforeMain.stBlocksClose</v>
      </c>
      <c r="Q371" t="str">
        <f>Q370</f>
        <v>d1028</v>
      </c>
      <c r="R371" t="str">
        <f>CONCATENATE(G371,"Close8")</f>
        <v>arwsBlockNamesClose8</v>
      </c>
    </row>
    <row r="372" spans="1:22" x14ac:dyDescent="0.25">
      <c r="A372" t="s">
        <v>88</v>
      </c>
      <c r="B372" t="s">
        <v>60</v>
      </c>
      <c r="V372" t="s">
        <v>89</v>
      </c>
    </row>
    <row r="373" spans="1:22" x14ac:dyDescent="0.25">
      <c r="B373" t="str">
        <f>A372</f>
        <v>ValveBlowEnd</v>
      </c>
      <c r="G373" t="s">
        <v>33</v>
      </c>
      <c r="H373" t="str">
        <f>G373</f>
        <v>bH</v>
      </c>
      <c r="I373">
        <v>1</v>
      </c>
      <c r="K373">
        <v>0</v>
      </c>
      <c r="M373" t="str">
        <f t="shared" ref="M373:M403" si="178">CONCATENATE(P373,".",G373)</f>
        <v>ns=4;s=|var|PLC210 OPC-UA.Application.GVL.DataProg.Gas.ValveBlowEnd.bH</v>
      </c>
      <c r="N373" t="s">
        <v>34</v>
      </c>
      <c r="O373" t="s">
        <v>27</v>
      </c>
      <c r="P373" t="str">
        <f>CONCATENATE(W$2,"GVL.DataProg.",B372,".",B373)</f>
        <v>ns=4;s=|var|PLC210 OPC-UA.Application.GVL.DataProg.Gas.ValveBlowEnd</v>
      </c>
      <c r="Q373" t="str">
        <f>V372</f>
        <v>d0155</v>
      </c>
      <c r="R373" t="str">
        <f>G373</f>
        <v>bH</v>
      </c>
    </row>
    <row r="374" spans="1:22" x14ac:dyDescent="0.25">
      <c r="B374" t="str">
        <f>B373</f>
        <v>ValveBlowEnd</v>
      </c>
      <c r="G374" t="s">
        <v>36</v>
      </c>
      <c r="H374" t="str">
        <f t="shared" ref="H374:H400" si="179">G374</f>
        <v>bL</v>
      </c>
      <c r="I374">
        <v>1</v>
      </c>
      <c r="K374">
        <v>0</v>
      </c>
      <c r="M374" t="str">
        <f t="shared" si="178"/>
        <v>ns=4;s=|var|PLC210 OPC-UA.Application.GVL.DataProg.Gas.ValveBlowEnd.bL</v>
      </c>
      <c r="N374" t="s">
        <v>34</v>
      </c>
      <c r="O374" t="s">
        <v>27</v>
      </c>
      <c r="P374" t="str">
        <f>CONCATENATE(W$2,"GVL.DataProg.",B372,".",B374)</f>
        <v>ns=4;s=|var|PLC210 OPC-UA.Application.GVL.DataProg.Gas.ValveBlowEnd</v>
      </c>
      <c r="Q374" t="str">
        <f>Q373</f>
        <v>d0155</v>
      </c>
      <c r="R374" t="str">
        <f t="shared" ref="R374:R380" si="180">G374</f>
        <v>bL</v>
      </c>
    </row>
    <row r="375" spans="1:22" x14ac:dyDescent="0.25">
      <c r="B375" t="str">
        <f t="shared" ref="B375:B380" si="181">B374</f>
        <v>ValveBlowEnd</v>
      </c>
      <c r="G375" t="s">
        <v>83</v>
      </c>
      <c r="H375" t="str">
        <f t="shared" si="179"/>
        <v>bCtrl</v>
      </c>
      <c r="I375">
        <v>1</v>
      </c>
      <c r="K375">
        <v>0</v>
      </c>
      <c r="M375" t="str">
        <f t="shared" si="178"/>
        <v>ns=4;s=|var|PLC210 OPC-UA.Application.GVL.DataProg.Gas.ValveBlowEnd.bCtrl</v>
      </c>
      <c r="N375" t="s">
        <v>34</v>
      </c>
      <c r="O375" t="s">
        <v>27</v>
      </c>
      <c r="P375" t="str">
        <f>CONCATENATE(W$2,"GVL.DataProg.",B372,".",B375)</f>
        <v>ns=4;s=|var|PLC210 OPC-UA.Application.GVL.DataProg.Gas.ValveBlowEnd</v>
      </c>
      <c r="Q375" t="str">
        <f t="shared" ref="Q375:Q380" si="182">Q374</f>
        <v>d0155</v>
      </c>
      <c r="R375" t="str">
        <f t="shared" si="180"/>
        <v>bCtrl</v>
      </c>
    </row>
    <row r="376" spans="1:22" x14ac:dyDescent="0.25">
      <c r="B376" t="str">
        <f t="shared" si="181"/>
        <v>ValveBlowEnd</v>
      </c>
      <c r="G376" t="s">
        <v>39</v>
      </c>
      <c r="H376" t="str">
        <f t="shared" si="179"/>
        <v>bOpenManual</v>
      </c>
      <c r="I376">
        <v>1</v>
      </c>
      <c r="K376">
        <v>1</v>
      </c>
      <c r="M376" t="str">
        <f t="shared" si="178"/>
        <v>ns=4;s=|var|PLC210 OPC-UA.Application.GVL.DataProg.Gas.ValveBlowEnd.bOpenManual</v>
      </c>
      <c r="N376" t="s">
        <v>34</v>
      </c>
      <c r="O376" t="s">
        <v>27</v>
      </c>
      <c r="P376" t="str">
        <f>CONCATENATE(W$2,"GVL.DataProg.",B372,".",B376)</f>
        <v>ns=4;s=|var|PLC210 OPC-UA.Application.GVL.DataProg.Gas.ValveBlowEnd</v>
      </c>
      <c r="Q376" t="str">
        <f t="shared" si="182"/>
        <v>d0155</v>
      </c>
      <c r="R376" t="str">
        <f t="shared" si="180"/>
        <v>bOpenManual</v>
      </c>
    </row>
    <row r="377" spans="1:22" x14ac:dyDescent="0.25">
      <c r="B377" t="str">
        <f t="shared" si="181"/>
        <v>ValveBlowEnd</v>
      </c>
      <c r="G377" t="s">
        <v>40</v>
      </c>
      <c r="H377" t="str">
        <f t="shared" si="179"/>
        <v>bCloseManual</v>
      </c>
      <c r="I377">
        <v>1</v>
      </c>
      <c r="K377">
        <v>1</v>
      </c>
      <c r="M377" t="str">
        <f t="shared" si="178"/>
        <v>ns=4;s=|var|PLC210 OPC-UA.Application.GVL.DataProg.Gas.ValveBlowEnd.bCloseManual</v>
      </c>
      <c r="N377" t="s">
        <v>34</v>
      </c>
      <c r="O377" t="s">
        <v>27</v>
      </c>
      <c r="P377" t="str">
        <f>CONCATENATE(W$2,"GVL.DataProg.",B372,".",B377)</f>
        <v>ns=4;s=|var|PLC210 OPC-UA.Application.GVL.DataProg.Gas.ValveBlowEnd</v>
      </c>
      <c r="Q377" t="str">
        <f t="shared" si="182"/>
        <v>d0155</v>
      </c>
      <c r="R377" t="str">
        <f t="shared" si="180"/>
        <v>bCloseManual</v>
      </c>
    </row>
    <row r="378" spans="1:22" x14ac:dyDescent="0.25">
      <c r="B378" t="str">
        <f t="shared" si="181"/>
        <v>ValveBlowEnd</v>
      </c>
      <c r="G378" t="s">
        <v>41</v>
      </c>
      <c r="H378" t="str">
        <f t="shared" si="179"/>
        <v>bAuto</v>
      </c>
      <c r="I378">
        <v>1</v>
      </c>
      <c r="K378">
        <v>1</v>
      </c>
      <c r="M378" t="str">
        <f t="shared" si="178"/>
        <v>ns=4;s=|var|PLC210 OPC-UA.Application.GVL.DataProg.Gas.ValveBlowEnd.bAuto</v>
      </c>
      <c r="N378" t="s">
        <v>34</v>
      </c>
      <c r="O378" t="s">
        <v>27</v>
      </c>
      <c r="P378" t="str">
        <f>CONCATENATE(W$2,"GVL.DataProg.",B372,".",B378)</f>
        <v>ns=4;s=|var|PLC210 OPC-UA.Application.GVL.DataProg.Gas.ValveBlowEnd</v>
      </c>
      <c r="Q378" t="str">
        <f t="shared" si="182"/>
        <v>d0155</v>
      </c>
      <c r="R378" t="str">
        <f t="shared" si="180"/>
        <v>bAuto</v>
      </c>
    </row>
    <row r="379" spans="1:22" x14ac:dyDescent="0.25">
      <c r="B379" t="str">
        <f t="shared" si="181"/>
        <v>ValveBlowEnd</v>
      </c>
      <c r="G379" t="s">
        <v>42</v>
      </c>
      <c r="H379" t="str">
        <f t="shared" si="179"/>
        <v>bBlockOpenOut</v>
      </c>
      <c r="I379">
        <v>1</v>
      </c>
      <c r="K379">
        <v>0</v>
      </c>
      <c r="M379" t="str">
        <f t="shared" si="178"/>
        <v>ns=4;s=|var|PLC210 OPC-UA.Application.GVL.DataProg.Gas.ValveBlowEnd.bBlockOpenOut</v>
      </c>
      <c r="N379" t="s">
        <v>34</v>
      </c>
      <c r="O379" t="s">
        <v>27</v>
      </c>
      <c r="P379" t="str">
        <f>CONCATENATE(W$2,"GVL.DataProg.",B372,".",B379)</f>
        <v>ns=4;s=|var|PLC210 OPC-UA.Application.GVL.DataProg.Gas.ValveBlowEnd</v>
      </c>
      <c r="Q379" t="str">
        <f t="shared" si="182"/>
        <v>d0155</v>
      </c>
      <c r="R379" t="str">
        <f t="shared" si="180"/>
        <v>bBlockOpenOut</v>
      </c>
    </row>
    <row r="380" spans="1:22" x14ac:dyDescent="0.25">
      <c r="B380" t="str">
        <f t="shared" si="181"/>
        <v>ValveBlowEnd</v>
      </c>
      <c r="G380" t="s">
        <v>43</v>
      </c>
      <c r="H380" t="str">
        <f t="shared" si="179"/>
        <v>bBlockCloseOut</v>
      </c>
      <c r="I380">
        <v>1</v>
      </c>
      <c r="K380">
        <v>0</v>
      </c>
      <c r="M380" t="str">
        <f t="shared" si="178"/>
        <v>ns=4;s=|var|PLC210 OPC-UA.Application.GVL.DataProg.Gas.ValveBlowEnd.bBlockCloseOut</v>
      </c>
      <c r="N380" t="s">
        <v>34</v>
      </c>
      <c r="O380" t="s">
        <v>27</v>
      </c>
      <c r="P380" t="str">
        <f>CONCATENATE(W$2,"GVL.DataProg.",B372,".",B380)</f>
        <v>ns=4;s=|var|PLC210 OPC-UA.Application.GVL.DataProg.Gas.ValveBlowEnd</v>
      </c>
      <c r="Q380" t="str">
        <f t="shared" si="182"/>
        <v>d0155</v>
      </c>
      <c r="R380" t="str">
        <f t="shared" si="180"/>
        <v>bBlockCloseOut</v>
      </c>
    </row>
    <row r="381" spans="1:22" x14ac:dyDescent="0.25">
      <c r="B381" t="str">
        <f>B380</f>
        <v>ValveBlowEnd</v>
      </c>
      <c r="G381" t="s">
        <v>402</v>
      </c>
      <c r="H381" t="str">
        <f t="shared" si="179"/>
        <v>byBlock</v>
      </c>
      <c r="I381">
        <v>1</v>
      </c>
      <c r="K381">
        <v>0</v>
      </c>
      <c r="M381" t="str">
        <f t="shared" si="178"/>
        <v>ns=4;s=|var|PLC210 OPC-UA.Application.GVL.DataProg.Gas.ValveBlowEnd.stBlocksOpen.byBlock</v>
      </c>
      <c r="N381" t="s">
        <v>403</v>
      </c>
      <c r="O381" t="s">
        <v>27</v>
      </c>
      <c r="P381" t="str">
        <f>CONCATENATE(P380,".stBlocksOpen")</f>
        <v>ns=4;s=|var|PLC210 OPC-UA.Application.GVL.DataProg.Gas.ValveBlowEnd.stBlocksOpen</v>
      </c>
      <c r="Q381" t="str">
        <f>Q380</f>
        <v>d0155</v>
      </c>
      <c r="R381" t="str">
        <f>CONCATENATE(G381,"Open")</f>
        <v>byBlockOpen</v>
      </c>
    </row>
    <row r="382" spans="1:22" x14ac:dyDescent="0.25">
      <c r="B382" t="str">
        <f>B381</f>
        <v>ValveBlowEnd</v>
      </c>
      <c r="G382" t="s">
        <v>402</v>
      </c>
      <c r="H382" t="str">
        <f t="shared" si="179"/>
        <v>byBlock</v>
      </c>
      <c r="I382">
        <v>1</v>
      </c>
      <c r="K382">
        <v>0</v>
      </c>
      <c r="M382" t="str">
        <f t="shared" si="178"/>
        <v>ns=4;s=|var|PLC210 OPC-UA.Application.GVL.DataProg.Gas.ValveBlowEnd.stBlocksClose.byBlock</v>
      </c>
      <c r="N382" t="s">
        <v>403</v>
      </c>
      <c r="O382" t="s">
        <v>27</v>
      </c>
      <c r="P382" t="str">
        <f>CONCATENATE(P380,".stBlocksClose")</f>
        <v>ns=4;s=|var|PLC210 OPC-UA.Application.GVL.DataProg.Gas.ValveBlowEnd.stBlocksClose</v>
      </c>
      <c r="Q382" t="str">
        <f>Q381</f>
        <v>d0155</v>
      </c>
      <c r="R382" t="str">
        <f>CONCATENATE(G382,"Close")</f>
        <v>byBlockClose</v>
      </c>
    </row>
    <row r="383" spans="1:22" x14ac:dyDescent="0.25">
      <c r="B383" t="str">
        <f>B382</f>
        <v>ValveBlowEnd</v>
      </c>
      <c r="G383" t="s">
        <v>404</v>
      </c>
      <c r="H383" t="str">
        <f t="shared" si="179"/>
        <v>byBlockWork</v>
      </c>
      <c r="I383">
        <v>1</v>
      </c>
      <c r="K383">
        <v>1</v>
      </c>
      <c r="M383" t="str">
        <f t="shared" si="178"/>
        <v>ns=4;s=|var|PLC210 OPC-UA.Application.GVL.DataProg.Gas.ValveBlowEnd.stBlocksOpen.byBlockWork</v>
      </c>
      <c r="N383" t="s">
        <v>403</v>
      </c>
      <c r="O383" t="s">
        <v>27</v>
      </c>
      <c r="P383" t="str">
        <f>P381</f>
        <v>ns=4;s=|var|PLC210 OPC-UA.Application.GVL.DataProg.Gas.ValveBlowEnd.stBlocksOpen</v>
      </c>
      <c r="Q383" t="str">
        <f>Q382</f>
        <v>d0155</v>
      </c>
      <c r="R383" t="str">
        <f>CONCATENATE(G383,"Open")</f>
        <v>byBlockWorkOpen</v>
      </c>
    </row>
    <row r="384" spans="1:22" x14ac:dyDescent="0.25">
      <c r="B384" t="str">
        <f>B383</f>
        <v>ValveBlowEnd</v>
      </c>
      <c r="G384" t="s">
        <v>404</v>
      </c>
      <c r="H384" t="str">
        <f t="shared" si="179"/>
        <v>byBlockWork</v>
      </c>
      <c r="I384">
        <v>1</v>
      </c>
      <c r="K384">
        <v>1</v>
      </c>
      <c r="M384" t="str">
        <f t="shared" si="178"/>
        <v>ns=4;s=|var|PLC210 OPC-UA.Application.GVL.DataProg.Gas.ValveBlowEnd.stBlocksClose.byBlockWork</v>
      </c>
      <c r="N384" t="s">
        <v>403</v>
      </c>
      <c r="O384" t="s">
        <v>27</v>
      </c>
      <c r="P384" t="str">
        <f>P382</f>
        <v>ns=4;s=|var|PLC210 OPC-UA.Application.GVL.DataProg.Gas.ValveBlowEnd.stBlocksClose</v>
      </c>
      <c r="Q384" t="str">
        <f>Q383</f>
        <v>d0155</v>
      </c>
      <c r="R384" t="str">
        <f>CONCATENATE(G384,"Close")</f>
        <v>byBlockWorkClose</v>
      </c>
    </row>
    <row r="385" spans="2:18" x14ac:dyDescent="0.25">
      <c r="B385" t="str">
        <f>B380</f>
        <v>ValveBlowEnd</v>
      </c>
      <c r="G385" t="s">
        <v>405</v>
      </c>
      <c r="H385" t="str">
        <f t="shared" si="179"/>
        <v>arwsBlockNames</v>
      </c>
      <c r="I385">
        <v>1</v>
      </c>
      <c r="K385">
        <v>0</v>
      </c>
      <c r="M385" t="str">
        <f>CONCATENATE(P385,".",G385,"[0]")</f>
        <v>ns=4;s=|var|PLC210 OPC-UA.Application.GVL.DataProg.Gas.ValveBlowEnd.stBlocksOpen.arwsBlockNames[0]</v>
      </c>
      <c r="N385" t="s">
        <v>154</v>
      </c>
      <c r="O385" t="s">
        <v>27</v>
      </c>
      <c r="P385" t="str">
        <f>P381</f>
        <v>ns=4;s=|var|PLC210 OPC-UA.Application.GVL.DataProg.Gas.ValveBlowEnd.stBlocksOpen</v>
      </c>
      <c r="Q385" t="str">
        <f>Q380</f>
        <v>d0155</v>
      </c>
      <c r="R385" t="str">
        <f>CONCATENATE(G385,"Open1")</f>
        <v>arwsBlockNamesOpen1</v>
      </c>
    </row>
    <row r="386" spans="2:18" x14ac:dyDescent="0.25">
      <c r="B386" t="str">
        <f>B385</f>
        <v>ValveBlowEnd</v>
      </c>
      <c r="G386" t="s">
        <v>405</v>
      </c>
      <c r="H386" t="str">
        <f t="shared" si="179"/>
        <v>arwsBlockNames</v>
      </c>
      <c r="I386">
        <v>1</v>
      </c>
      <c r="K386">
        <v>0</v>
      </c>
      <c r="M386" t="str">
        <f>CONCATENATE(P386,".",G386,"[1]")</f>
        <v>ns=4;s=|var|PLC210 OPC-UA.Application.GVL.DataProg.Gas.ValveBlowEnd.stBlocksOpen.arwsBlockNames[1]</v>
      </c>
      <c r="N386" t="s">
        <v>154</v>
      </c>
      <c r="O386" t="s">
        <v>27</v>
      </c>
      <c r="P386" t="str">
        <f>P385</f>
        <v>ns=4;s=|var|PLC210 OPC-UA.Application.GVL.DataProg.Gas.ValveBlowEnd.stBlocksOpen</v>
      </c>
      <c r="Q386" t="str">
        <f>Q385</f>
        <v>d0155</v>
      </c>
      <c r="R386" t="str">
        <f>CONCATENATE(G386,"Open2")</f>
        <v>arwsBlockNamesOpen2</v>
      </c>
    </row>
    <row r="387" spans="2:18" x14ac:dyDescent="0.25">
      <c r="B387" t="str">
        <f>B386</f>
        <v>ValveBlowEnd</v>
      </c>
      <c r="G387" t="s">
        <v>405</v>
      </c>
      <c r="H387" t="str">
        <f t="shared" si="179"/>
        <v>arwsBlockNames</v>
      </c>
      <c r="I387">
        <v>1</v>
      </c>
      <c r="K387">
        <v>0</v>
      </c>
      <c r="M387" t="str">
        <f>CONCATENATE(P387,".",G387,"[2]")</f>
        <v>ns=4;s=|var|PLC210 OPC-UA.Application.GVL.DataProg.Gas.ValveBlowEnd.stBlocksOpen.arwsBlockNames[2]</v>
      </c>
      <c r="N387" t="s">
        <v>154</v>
      </c>
      <c r="O387" t="s">
        <v>27</v>
      </c>
      <c r="P387" t="str">
        <f t="shared" ref="P387:P392" si="183">P386</f>
        <v>ns=4;s=|var|PLC210 OPC-UA.Application.GVL.DataProg.Gas.ValveBlowEnd.stBlocksOpen</v>
      </c>
      <c r="Q387" t="str">
        <f>Q386</f>
        <v>d0155</v>
      </c>
      <c r="R387" t="str">
        <f>CONCATENATE(G387,"Open3")</f>
        <v>arwsBlockNamesOpen3</v>
      </c>
    </row>
    <row r="388" spans="2:18" x14ac:dyDescent="0.25">
      <c r="B388" t="str">
        <f>B387</f>
        <v>ValveBlowEnd</v>
      </c>
      <c r="G388" t="s">
        <v>405</v>
      </c>
      <c r="H388" t="str">
        <f t="shared" si="179"/>
        <v>arwsBlockNames</v>
      </c>
      <c r="I388">
        <v>1</v>
      </c>
      <c r="K388">
        <v>0</v>
      </c>
      <c r="M388" t="str">
        <f>CONCATENATE(P388,".",G388,"[3]")</f>
        <v>ns=4;s=|var|PLC210 OPC-UA.Application.GVL.DataProg.Gas.ValveBlowEnd.stBlocksOpen.arwsBlockNames[3]</v>
      </c>
      <c r="N388" t="s">
        <v>154</v>
      </c>
      <c r="O388" t="s">
        <v>27</v>
      </c>
      <c r="P388" t="str">
        <f t="shared" si="183"/>
        <v>ns=4;s=|var|PLC210 OPC-UA.Application.GVL.DataProg.Gas.ValveBlowEnd.stBlocksOpen</v>
      </c>
      <c r="Q388" t="str">
        <f>Q387</f>
        <v>d0155</v>
      </c>
      <c r="R388" t="str">
        <f>CONCATENATE(G388,"Open4")</f>
        <v>arwsBlockNamesOpen4</v>
      </c>
    </row>
    <row r="389" spans="2:18" x14ac:dyDescent="0.25">
      <c r="B389" t="str">
        <f>B384</f>
        <v>ValveBlowEnd</v>
      </c>
      <c r="G389" t="s">
        <v>405</v>
      </c>
      <c r="H389" t="str">
        <f t="shared" si="179"/>
        <v>arwsBlockNames</v>
      </c>
      <c r="I389">
        <v>1</v>
      </c>
      <c r="K389">
        <v>0</v>
      </c>
      <c r="M389" t="str">
        <f>CONCATENATE(P389,".",G389,"[4]")</f>
        <v>ns=4;s=|var|PLC210 OPC-UA.Application.GVL.DataProg.Gas.ValveBlowEnd.stBlocksOpen.arwsBlockNames[4]</v>
      </c>
      <c r="N389" t="s">
        <v>154</v>
      </c>
      <c r="O389" t="s">
        <v>27</v>
      </c>
      <c r="P389" t="str">
        <f t="shared" si="183"/>
        <v>ns=4;s=|var|PLC210 OPC-UA.Application.GVL.DataProg.Gas.ValveBlowEnd.stBlocksOpen</v>
      </c>
      <c r="Q389" t="str">
        <f>Q384</f>
        <v>d0155</v>
      </c>
      <c r="R389" t="str">
        <f>CONCATENATE(G389,"Open5")</f>
        <v>arwsBlockNamesOpen5</v>
      </c>
    </row>
    <row r="390" spans="2:18" x14ac:dyDescent="0.25">
      <c r="B390" t="str">
        <f>B389</f>
        <v>ValveBlowEnd</v>
      </c>
      <c r="G390" t="s">
        <v>405</v>
      </c>
      <c r="H390" t="str">
        <f t="shared" si="179"/>
        <v>arwsBlockNames</v>
      </c>
      <c r="I390">
        <v>1</v>
      </c>
      <c r="K390">
        <v>0</v>
      </c>
      <c r="M390" t="str">
        <f>CONCATENATE(P390,".",G390,"[5]")</f>
        <v>ns=4;s=|var|PLC210 OPC-UA.Application.GVL.DataProg.Gas.ValveBlowEnd.stBlocksOpen.arwsBlockNames[5]</v>
      </c>
      <c r="N390" t="s">
        <v>154</v>
      </c>
      <c r="O390" t="s">
        <v>27</v>
      </c>
      <c r="P390" t="str">
        <f t="shared" si="183"/>
        <v>ns=4;s=|var|PLC210 OPC-UA.Application.GVL.DataProg.Gas.ValveBlowEnd.stBlocksOpen</v>
      </c>
      <c r="Q390" t="str">
        <f>Q389</f>
        <v>d0155</v>
      </c>
      <c r="R390" t="str">
        <f>CONCATENATE(G390,"Open6")</f>
        <v>arwsBlockNamesOpen6</v>
      </c>
    </row>
    <row r="391" spans="2:18" x14ac:dyDescent="0.25">
      <c r="B391" t="str">
        <f>B390</f>
        <v>ValveBlowEnd</v>
      </c>
      <c r="G391" t="s">
        <v>405</v>
      </c>
      <c r="H391" t="str">
        <f t="shared" si="179"/>
        <v>arwsBlockNames</v>
      </c>
      <c r="I391">
        <v>1</v>
      </c>
      <c r="K391">
        <v>0</v>
      </c>
      <c r="M391" t="str">
        <f>CONCATENATE(P391,".",G391,"[6]")</f>
        <v>ns=4;s=|var|PLC210 OPC-UA.Application.GVL.DataProg.Gas.ValveBlowEnd.stBlocksOpen.arwsBlockNames[6]</v>
      </c>
      <c r="N391" t="s">
        <v>154</v>
      </c>
      <c r="O391" t="s">
        <v>27</v>
      </c>
      <c r="P391" t="str">
        <f t="shared" si="183"/>
        <v>ns=4;s=|var|PLC210 OPC-UA.Application.GVL.DataProg.Gas.ValveBlowEnd.stBlocksOpen</v>
      </c>
      <c r="Q391" t="str">
        <f>Q390</f>
        <v>d0155</v>
      </c>
      <c r="R391" t="str">
        <f>CONCATENATE(G391,"Open7")</f>
        <v>arwsBlockNamesOpen7</v>
      </c>
    </row>
    <row r="392" spans="2:18" x14ac:dyDescent="0.25">
      <c r="B392" t="str">
        <f>B391</f>
        <v>ValveBlowEnd</v>
      </c>
      <c r="G392" t="s">
        <v>405</v>
      </c>
      <c r="H392" t="str">
        <f t="shared" si="179"/>
        <v>arwsBlockNames</v>
      </c>
      <c r="I392">
        <v>1</v>
      </c>
      <c r="K392">
        <v>0</v>
      </c>
      <c r="M392" t="str">
        <f>CONCATENATE(P392,".",G392,"[7]")</f>
        <v>ns=4;s=|var|PLC210 OPC-UA.Application.GVL.DataProg.Gas.ValveBlowEnd.stBlocksOpen.arwsBlockNames[7]</v>
      </c>
      <c r="N392" t="s">
        <v>154</v>
      </c>
      <c r="O392" t="s">
        <v>27</v>
      </c>
      <c r="P392" t="str">
        <f t="shared" si="183"/>
        <v>ns=4;s=|var|PLC210 OPC-UA.Application.GVL.DataProg.Gas.ValveBlowEnd.stBlocksOpen</v>
      </c>
      <c r="Q392" t="str">
        <f>Q391</f>
        <v>d0155</v>
      </c>
      <c r="R392" t="str">
        <f>CONCATENATE(G392,"Open8")</f>
        <v>arwsBlockNamesOpen8</v>
      </c>
    </row>
    <row r="393" spans="2:18" x14ac:dyDescent="0.25">
      <c r="B393" t="str">
        <f>B388</f>
        <v>ValveBlowEnd</v>
      </c>
      <c r="G393" t="s">
        <v>405</v>
      </c>
      <c r="H393" t="str">
        <f t="shared" si="179"/>
        <v>arwsBlockNames</v>
      </c>
      <c r="I393">
        <v>1</v>
      </c>
      <c r="K393">
        <v>0</v>
      </c>
      <c r="M393" t="str">
        <f>CONCATENATE(P393,".",G393,"[0]")</f>
        <v>ns=4;s=|var|PLC210 OPC-UA.Application.GVL.DataProg.Gas.ValveBlowEnd.stBlocksClose.arwsBlockNames[0]</v>
      </c>
      <c r="N393" t="s">
        <v>154</v>
      </c>
      <c r="O393" t="s">
        <v>27</v>
      </c>
      <c r="P393" t="str">
        <f>P382</f>
        <v>ns=4;s=|var|PLC210 OPC-UA.Application.GVL.DataProg.Gas.ValveBlowEnd.stBlocksClose</v>
      </c>
      <c r="Q393" t="str">
        <f>Q388</f>
        <v>d0155</v>
      </c>
      <c r="R393" t="str">
        <f>CONCATENATE(G393,"Close1")</f>
        <v>arwsBlockNamesClose1</v>
      </c>
    </row>
    <row r="394" spans="2:18" x14ac:dyDescent="0.25">
      <c r="B394" t="str">
        <f>B393</f>
        <v>ValveBlowEnd</v>
      </c>
      <c r="G394" t="s">
        <v>405</v>
      </c>
      <c r="H394" t="str">
        <f t="shared" si="179"/>
        <v>arwsBlockNames</v>
      </c>
      <c r="I394">
        <v>1</v>
      </c>
      <c r="K394">
        <v>0</v>
      </c>
      <c r="M394" t="str">
        <f>CONCATENATE(P394,".",G394,"[1]")</f>
        <v>ns=4;s=|var|PLC210 OPC-UA.Application.GVL.DataProg.Gas.ValveBlowEnd.stBlocksClose.arwsBlockNames[1]</v>
      </c>
      <c r="N394" t="s">
        <v>154</v>
      </c>
      <c r="O394" t="s">
        <v>27</v>
      </c>
      <c r="P394" t="str">
        <f>P393</f>
        <v>ns=4;s=|var|PLC210 OPC-UA.Application.GVL.DataProg.Gas.ValveBlowEnd.stBlocksClose</v>
      </c>
      <c r="Q394" t="str">
        <f>Q393</f>
        <v>d0155</v>
      </c>
      <c r="R394" t="str">
        <f>CONCATENATE(G394,"Close2")</f>
        <v>arwsBlockNamesClose2</v>
      </c>
    </row>
    <row r="395" spans="2:18" x14ac:dyDescent="0.25">
      <c r="B395" t="str">
        <f>B394</f>
        <v>ValveBlowEnd</v>
      </c>
      <c r="G395" t="s">
        <v>405</v>
      </c>
      <c r="H395" t="str">
        <f t="shared" si="179"/>
        <v>arwsBlockNames</v>
      </c>
      <c r="I395">
        <v>1</v>
      </c>
      <c r="K395">
        <v>0</v>
      </c>
      <c r="M395" t="str">
        <f>CONCATENATE(P395,".",G395,"[2]")</f>
        <v>ns=4;s=|var|PLC210 OPC-UA.Application.GVL.DataProg.Gas.ValveBlowEnd.stBlocksClose.arwsBlockNames[2]</v>
      </c>
      <c r="N395" t="s">
        <v>154</v>
      </c>
      <c r="O395" t="s">
        <v>27</v>
      </c>
      <c r="P395" t="str">
        <f t="shared" ref="P395:P400" si="184">P394</f>
        <v>ns=4;s=|var|PLC210 OPC-UA.Application.GVL.DataProg.Gas.ValveBlowEnd.stBlocksClose</v>
      </c>
      <c r="Q395" t="str">
        <f>Q394</f>
        <v>d0155</v>
      </c>
      <c r="R395" t="str">
        <f>CONCATENATE(G395,"Close3")</f>
        <v>arwsBlockNamesClose3</v>
      </c>
    </row>
    <row r="396" spans="2:18" x14ac:dyDescent="0.25">
      <c r="B396" t="str">
        <f>B395</f>
        <v>ValveBlowEnd</v>
      </c>
      <c r="G396" t="s">
        <v>405</v>
      </c>
      <c r="H396" t="str">
        <f t="shared" si="179"/>
        <v>arwsBlockNames</v>
      </c>
      <c r="I396">
        <v>1</v>
      </c>
      <c r="K396">
        <v>0</v>
      </c>
      <c r="M396" t="str">
        <f>CONCATENATE(P396,".",G396,"[3]")</f>
        <v>ns=4;s=|var|PLC210 OPC-UA.Application.GVL.DataProg.Gas.ValveBlowEnd.stBlocksClose.arwsBlockNames[3]</v>
      </c>
      <c r="N396" t="s">
        <v>154</v>
      </c>
      <c r="O396" t="s">
        <v>27</v>
      </c>
      <c r="P396" t="str">
        <f t="shared" si="184"/>
        <v>ns=4;s=|var|PLC210 OPC-UA.Application.GVL.DataProg.Gas.ValveBlowEnd.stBlocksClose</v>
      </c>
      <c r="Q396" t="str">
        <f>Q395</f>
        <v>d0155</v>
      </c>
      <c r="R396" t="str">
        <f>CONCATENATE(G396,"Close4")</f>
        <v>arwsBlockNamesClose4</v>
      </c>
    </row>
    <row r="397" spans="2:18" x14ac:dyDescent="0.25">
      <c r="B397" t="str">
        <f>B392</f>
        <v>ValveBlowEnd</v>
      </c>
      <c r="G397" t="s">
        <v>405</v>
      </c>
      <c r="H397" t="str">
        <f t="shared" si="179"/>
        <v>arwsBlockNames</v>
      </c>
      <c r="I397">
        <v>1</v>
      </c>
      <c r="K397">
        <v>0</v>
      </c>
      <c r="M397" t="str">
        <f>CONCATENATE(P397,".",G397,"[4]")</f>
        <v>ns=4;s=|var|PLC210 OPC-UA.Application.GVL.DataProg.Gas.ValveBlowEnd.stBlocksClose.arwsBlockNames[4]</v>
      </c>
      <c r="N397" t="s">
        <v>154</v>
      </c>
      <c r="O397" t="s">
        <v>27</v>
      </c>
      <c r="P397" t="str">
        <f t="shared" si="184"/>
        <v>ns=4;s=|var|PLC210 OPC-UA.Application.GVL.DataProg.Gas.ValveBlowEnd.stBlocksClose</v>
      </c>
      <c r="Q397" t="str">
        <f>Q392</f>
        <v>d0155</v>
      </c>
      <c r="R397" t="str">
        <f>CONCATENATE(G397,"Close5")</f>
        <v>arwsBlockNamesClose5</v>
      </c>
    </row>
    <row r="398" spans="2:18" x14ac:dyDescent="0.25">
      <c r="B398" t="str">
        <f>B397</f>
        <v>ValveBlowEnd</v>
      </c>
      <c r="G398" t="s">
        <v>405</v>
      </c>
      <c r="H398" t="str">
        <f t="shared" si="179"/>
        <v>arwsBlockNames</v>
      </c>
      <c r="I398">
        <v>1</v>
      </c>
      <c r="K398">
        <v>0</v>
      </c>
      <c r="M398" t="str">
        <f>CONCATENATE(P398,".",G398,"[5]")</f>
        <v>ns=4;s=|var|PLC210 OPC-UA.Application.GVL.DataProg.Gas.ValveBlowEnd.stBlocksClose.arwsBlockNames[5]</v>
      </c>
      <c r="N398" t="s">
        <v>154</v>
      </c>
      <c r="O398" t="s">
        <v>27</v>
      </c>
      <c r="P398" t="str">
        <f t="shared" si="184"/>
        <v>ns=4;s=|var|PLC210 OPC-UA.Application.GVL.DataProg.Gas.ValveBlowEnd.stBlocksClose</v>
      </c>
      <c r="Q398" t="str">
        <f>Q397</f>
        <v>d0155</v>
      </c>
      <c r="R398" t="str">
        <f>CONCATENATE(G398,"Close6")</f>
        <v>arwsBlockNamesClose6</v>
      </c>
    </row>
    <row r="399" spans="2:18" x14ac:dyDescent="0.25">
      <c r="B399" t="str">
        <f>B398</f>
        <v>ValveBlowEnd</v>
      </c>
      <c r="G399" t="s">
        <v>405</v>
      </c>
      <c r="H399" t="str">
        <f t="shared" si="179"/>
        <v>arwsBlockNames</v>
      </c>
      <c r="I399">
        <v>1</v>
      </c>
      <c r="K399">
        <v>0</v>
      </c>
      <c r="M399" t="str">
        <f>CONCATENATE(P399,".",G399,"[6]")</f>
        <v>ns=4;s=|var|PLC210 OPC-UA.Application.GVL.DataProg.Gas.ValveBlowEnd.stBlocksClose.arwsBlockNames[6]</v>
      </c>
      <c r="N399" t="s">
        <v>154</v>
      </c>
      <c r="O399" t="s">
        <v>27</v>
      </c>
      <c r="P399" t="str">
        <f t="shared" si="184"/>
        <v>ns=4;s=|var|PLC210 OPC-UA.Application.GVL.DataProg.Gas.ValveBlowEnd.stBlocksClose</v>
      </c>
      <c r="Q399" t="str">
        <f>Q398</f>
        <v>d0155</v>
      </c>
      <c r="R399" t="str">
        <f>CONCATENATE(G399,"Close7")</f>
        <v>arwsBlockNamesClose7</v>
      </c>
    </row>
    <row r="400" spans="2:18" x14ac:dyDescent="0.25">
      <c r="B400" t="str">
        <f>B399</f>
        <v>ValveBlowEnd</v>
      </c>
      <c r="G400" t="s">
        <v>405</v>
      </c>
      <c r="H400" t="str">
        <f t="shared" si="179"/>
        <v>arwsBlockNames</v>
      </c>
      <c r="I400">
        <v>1</v>
      </c>
      <c r="K400">
        <v>0</v>
      </c>
      <c r="M400" t="str">
        <f>CONCATENATE(P400,".",G400,"[7]")</f>
        <v>ns=4;s=|var|PLC210 OPC-UA.Application.GVL.DataProg.Gas.ValveBlowEnd.stBlocksClose.arwsBlockNames[7]</v>
      </c>
      <c r="N400" t="s">
        <v>154</v>
      </c>
      <c r="O400" t="s">
        <v>27</v>
      </c>
      <c r="P400" t="str">
        <f t="shared" si="184"/>
        <v>ns=4;s=|var|PLC210 OPC-UA.Application.GVL.DataProg.Gas.ValveBlowEnd.stBlocksClose</v>
      </c>
      <c r="Q400" t="str">
        <f>Q399</f>
        <v>d0155</v>
      </c>
      <c r="R400" t="str">
        <f>CONCATENATE(G400,"Close8")</f>
        <v>arwsBlockNamesClose8</v>
      </c>
    </row>
    <row r="401" spans="1:22" x14ac:dyDescent="0.25">
      <c r="A401" t="s">
        <v>95</v>
      </c>
      <c r="B401" t="s">
        <v>21</v>
      </c>
    </row>
    <row r="402" spans="1:22" x14ac:dyDescent="0.25">
      <c r="B402" t="s">
        <v>95</v>
      </c>
      <c r="G402" t="s">
        <v>93</v>
      </c>
      <c r="H402" t="str">
        <f>G402</f>
        <v>bP_LL</v>
      </c>
      <c r="I402">
        <v>1</v>
      </c>
      <c r="K402">
        <v>0</v>
      </c>
      <c r="M402" t="str">
        <f t="shared" si="178"/>
        <v>ns=4;s=|var|PLC210 OPC-UA.Application.GVL.DataProg.Water.bP_LL</v>
      </c>
      <c r="N402" t="s">
        <v>34</v>
      </c>
      <c r="O402" t="s">
        <v>27</v>
      </c>
      <c r="P402" t="str">
        <f>CONCATENATE(W$2,"GVL.DataProg.",B402)</f>
        <v>ns=4;s=|var|PLC210 OPC-UA.Application.GVL.DataProg.Water</v>
      </c>
      <c r="Q402" t="s">
        <v>111</v>
      </c>
      <c r="R402" t="s">
        <v>92</v>
      </c>
      <c r="V402" t="s">
        <v>111</v>
      </c>
    </row>
    <row r="403" spans="1:22" x14ac:dyDescent="0.25">
      <c r="B403" t="s">
        <v>95</v>
      </c>
      <c r="G403" t="s">
        <v>90</v>
      </c>
      <c r="H403" t="str">
        <f>G403</f>
        <v>bP_HH</v>
      </c>
      <c r="I403">
        <v>1</v>
      </c>
      <c r="K403">
        <v>0</v>
      </c>
      <c r="M403" t="str">
        <f t="shared" si="178"/>
        <v>ns=4;s=|var|PLC210 OPC-UA.Application.GVL.DataProg.Water.bP_HH</v>
      </c>
      <c r="N403" t="s">
        <v>34</v>
      </c>
      <c r="O403" t="s">
        <v>27</v>
      </c>
      <c r="P403" t="str">
        <f>CONCATENATE(W$2,"GVL.DataProg.",B403)</f>
        <v>ns=4;s=|var|PLC210 OPC-UA.Application.GVL.DataProg.Water</v>
      </c>
      <c r="Q403" t="s">
        <v>112</v>
      </c>
      <c r="R403" t="s">
        <v>92</v>
      </c>
      <c r="V403" t="s">
        <v>112</v>
      </c>
    </row>
    <row r="404" spans="1:22" x14ac:dyDescent="0.25">
      <c r="A404" t="s">
        <v>96</v>
      </c>
      <c r="B404" t="s">
        <v>95</v>
      </c>
      <c r="V404" t="s">
        <v>97</v>
      </c>
    </row>
    <row r="405" spans="1:22" x14ac:dyDescent="0.25">
      <c r="B405" t="str">
        <f>A404</f>
        <v>_PIn</v>
      </c>
      <c r="G405" t="s">
        <v>31</v>
      </c>
      <c r="H405" t="str">
        <f>G405</f>
        <v>fNormValue</v>
      </c>
      <c r="I405">
        <v>1</v>
      </c>
      <c r="K405">
        <v>0</v>
      </c>
      <c r="M405" t="str">
        <f t="shared" ref="M405:M406" si="185">CONCATENATE(P405,".",H405)</f>
        <v>ns=4;s=|var|PLC210 OPC-UA.Application.GVL.DataProg.Water._PIn.fNormValue</v>
      </c>
      <c r="N405" t="s">
        <v>26</v>
      </c>
      <c r="O405" t="s">
        <v>27</v>
      </c>
      <c r="P405" t="str">
        <f>CONCATENATE(W$2,"GVL.DataProg.",B404,".",B405)</f>
        <v>ns=4;s=|var|PLC210 OPC-UA.Application.GVL.DataProg.Water._PIn</v>
      </c>
      <c r="Q405" t="str">
        <f>V404</f>
        <v>d0005</v>
      </c>
      <c r="R405" t="str">
        <f>G405</f>
        <v>fNormValue</v>
      </c>
    </row>
    <row r="406" spans="1:22" x14ac:dyDescent="0.25">
      <c r="B406" t="str">
        <f>B405</f>
        <v>_PIn</v>
      </c>
      <c r="G406" t="s">
        <v>32</v>
      </c>
      <c r="H406" t="str">
        <f>G406</f>
        <v>fInValue</v>
      </c>
      <c r="I406">
        <v>1</v>
      </c>
      <c r="K406">
        <v>0</v>
      </c>
      <c r="M406" t="str">
        <f t="shared" si="185"/>
        <v>ns=4;s=|var|PLC210 OPC-UA.Application.GVL.DataProg.Water._PIn.fInValue</v>
      </c>
      <c r="N406" t="s">
        <v>26</v>
      </c>
      <c r="O406" t="s">
        <v>27</v>
      </c>
      <c r="P406" t="str">
        <f>CONCATENATE(W$2,"GVL.DataProg.",B404,".",B406)</f>
        <v>ns=4;s=|var|PLC210 OPC-UA.Application.GVL.DataProg.Water._PIn</v>
      </c>
      <c r="Q406" t="str">
        <f>Q405</f>
        <v>d0005</v>
      </c>
      <c r="R406" t="str">
        <f t="shared" ref="R406:R409" si="186">G406</f>
        <v>fInValue</v>
      </c>
    </row>
    <row r="407" spans="1:22" x14ac:dyDescent="0.25">
      <c r="B407" t="str">
        <f t="shared" ref="B407:B409" si="187">B406</f>
        <v>_PIn</v>
      </c>
      <c r="G407" t="s">
        <v>30</v>
      </c>
      <c r="H407" t="str">
        <f>G407</f>
        <v>fNormL</v>
      </c>
      <c r="I407">
        <v>1</v>
      </c>
      <c r="K407">
        <v>1</v>
      </c>
      <c r="M407" t="str">
        <f>CONCATENATE(P407,".",H407)</f>
        <v>ns=4;s=|var|PLC210 OPC-UA.Application.PersistentVars.stAllAiChannelParams.Water_fPIn.fNormL</v>
      </c>
      <c r="N407" t="s">
        <v>26</v>
      </c>
      <c r="O407" t="s">
        <v>27</v>
      </c>
      <c r="P407" t="str">
        <f>CONCATENATE(W$2,"PersistentVars.stAllAiChannelParams.",B404,"_f",SUBSTITUTE(B407,"_",""))</f>
        <v>ns=4;s=|var|PLC210 OPC-UA.Application.PersistentVars.stAllAiChannelParams.Water_fPIn</v>
      </c>
      <c r="Q407" t="str">
        <f t="shared" ref="Q407:Q409" si="188">Q406</f>
        <v>d0005</v>
      </c>
      <c r="R407" t="str">
        <f t="shared" si="186"/>
        <v>fNormL</v>
      </c>
    </row>
    <row r="408" spans="1:22" x14ac:dyDescent="0.25">
      <c r="B408" t="str">
        <f t="shared" si="187"/>
        <v>_PIn</v>
      </c>
      <c r="G408" t="s">
        <v>29</v>
      </c>
      <c r="H408" t="str">
        <f t="shared" ref="H408:H409" si="189">G408</f>
        <v>fNormH</v>
      </c>
      <c r="I408">
        <v>1</v>
      </c>
      <c r="K408">
        <v>1</v>
      </c>
      <c r="M408" t="str">
        <f t="shared" ref="M408:M411" si="190">CONCATENATE(P408,".",H408)</f>
        <v>ns=4;s=|var|PLC210 OPC-UA.Application.PersistentVars.stAllAiChannelParams.Water_fPIn.fNormH</v>
      </c>
      <c r="N408" t="s">
        <v>26</v>
      </c>
      <c r="O408" t="s">
        <v>27</v>
      </c>
      <c r="P408" t="str">
        <f>CONCATENATE(W$2,"PersistentVars.stAllAiChannelParams.",B404,"_f",SUBSTITUTE(B408,"_",""))</f>
        <v>ns=4;s=|var|PLC210 OPC-UA.Application.PersistentVars.stAllAiChannelParams.Water_fPIn</v>
      </c>
      <c r="Q408" t="str">
        <f t="shared" si="188"/>
        <v>d0005</v>
      </c>
      <c r="R408" t="str">
        <f t="shared" si="186"/>
        <v>fNormH</v>
      </c>
    </row>
    <row r="409" spans="1:22" x14ac:dyDescent="0.25">
      <c r="B409" t="str">
        <f t="shared" si="187"/>
        <v>_PIn</v>
      </c>
      <c r="G409" t="s">
        <v>25</v>
      </c>
      <c r="H409" t="str">
        <f t="shared" si="189"/>
        <v>fTFilter</v>
      </c>
      <c r="I409">
        <v>1</v>
      </c>
      <c r="K409">
        <v>1</v>
      </c>
      <c r="M409" t="str">
        <f t="shared" si="190"/>
        <v>ns=4;s=|var|PLC210 OPC-UA.Application.PersistentVars.stAllAiChannelParams.Water_fPIn.fTFilter</v>
      </c>
      <c r="N409" t="s">
        <v>26</v>
      </c>
      <c r="O409" t="s">
        <v>27</v>
      </c>
      <c r="P409" t="str">
        <f>CONCATENATE(W$2,"PersistentVars.stAllAiChannelParams.",B404,"_f",SUBSTITUTE(B409,"_",""))</f>
        <v>ns=4;s=|var|PLC210 OPC-UA.Application.PersistentVars.stAllAiChannelParams.Water_fPIn</v>
      </c>
      <c r="Q409" t="str">
        <f t="shared" si="188"/>
        <v>d0005</v>
      </c>
      <c r="R409" t="str">
        <f t="shared" si="186"/>
        <v>fTFilter</v>
      </c>
    </row>
    <row r="410" spans="1:22" x14ac:dyDescent="0.25">
      <c r="B410" t="str">
        <f>B409</f>
        <v>_PIn</v>
      </c>
      <c r="G410" t="s">
        <v>376</v>
      </c>
      <c r="H410" t="str">
        <f>G410</f>
        <v>bSimulation</v>
      </c>
      <c r="I410">
        <v>1</v>
      </c>
      <c r="K410">
        <v>1</v>
      </c>
      <c r="M410" t="str">
        <f t="shared" si="190"/>
        <v>ns=4;s=|var|PLC210 OPC-UA.Application.GVL.DataProg.Water._PIn.bSimulation</v>
      </c>
      <c r="N410" t="s">
        <v>34</v>
      </c>
      <c r="O410" t="s">
        <v>27</v>
      </c>
      <c r="P410" t="str">
        <f>CONCATENATE(W$2,"GVL.DataProg.",B404,".",B410)</f>
        <v>ns=4;s=|var|PLC210 OPC-UA.Application.GVL.DataProg.Water._PIn</v>
      </c>
      <c r="Q410" t="str">
        <f>Q409</f>
        <v>d0005</v>
      </c>
      <c r="R410" t="str">
        <f>G410</f>
        <v>bSimulation</v>
      </c>
    </row>
    <row r="411" spans="1:22" x14ac:dyDescent="0.25">
      <c r="B411" t="str">
        <f>B410</f>
        <v>_PIn</v>
      </c>
      <c r="G411" t="s">
        <v>377</v>
      </c>
      <c r="H411" t="str">
        <f>G411</f>
        <v>fSimulValue</v>
      </c>
      <c r="I411">
        <v>1</v>
      </c>
      <c r="K411">
        <v>1</v>
      </c>
      <c r="M411" t="str">
        <f t="shared" si="190"/>
        <v>ns=4;s=|var|PLC210 OPC-UA.Application.GVL.DataProg.Water._PIn.fSimulValue</v>
      </c>
      <c r="N411" t="s">
        <v>26</v>
      </c>
      <c r="O411" t="s">
        <v>27</v>
      </c>
      <c r="P411" t="str">
        <f>CONCATENATE(W$2,"GVL.DataProg.",B404,".",B411)</f>
        <v>ns=4;s=|var|PLC210 OPC-UA.Application.GVL.DataProg.Water._PIn</v>
      </c>
      <c r="Q411" t="str">
        <f>Q410</f>
        <v>d0005</v>
      </c>
      <c r="R411" t="str">
        <f t="shared" ref="R411" si="191">G411</f>
        <v>fSimulValue</v>
      </c>
    </row>
    <row r="412" spans="1:22" x14ac:dyDescent="0.25">
      <c r="A412" t="s">
        <v>98</v>
      </c>
      <c r="B412" t="s">
        <v>95</v>
      </c>
      <c r="V412" t="s">
        <v>99</v>
      </c>
    </row>
    <row r="413" spans="1:22" x14ac:dyDescent="0.25">
      <c r="B413" t="str">
        <f>A412</f>
        <v>_Pout</v>
      </c>
      <c r="G413" t="s">
        <v>31</v>
      </c>
      <c r="H413" t="str">
        <f>G413</f>
        <v>fNormValue</v>
      </c>
      <c r="I413">
        <v>1</v>
      </c>
      <c r="K413">
        <v>0</v>
      </c>
      <c r="M413" t="str">
        <f t="shared" ref="M413:M414" si="192">CONCATENATE(P413,".",H413)</f>
        <v>ns=4;s=|var|PLC210 OPC-UA.Application.GVL.DataProg.Water._Pout.fNormValue</v>
      </c>
      <c r="N413" t="s">
        <v>26</v>
      </c>
      <c r="O413" t="s">
        <v>27</v>
      </c>
      <c r="P413" t="str">
        <f>CONCATENATE(W$2,"GVL.DataProg.",B412,".",B413)</f>
        <v>ns=4;s=|var|PLC210 OPC-UA.Application.GVL.DataProg.Water._Pout</v>
      </c>
      <c r="Q413" t="str">
        <f>V412</f>
        <v>d0011</v>
      </c>
      <c r="R413" t="str">
        <f>G413</f>
        <v>fNormValue</v>
      </c>
    </row>
    <row r="414" spans="1:22" x14ac:dyDescent="0.25">
      <c r="B414" t="str">
        <f>B413</f>
        <v>_Pout</v>
      </c>
      <c r="G414" t="s">
        <v>32</v>
      </c>
      <c r="H414" t="str">
        <f>G414</f>
        <v>fInValue</v>
      </c>
      <c r="I414">
        <v>1</v>
      </c>
      <c r="K414">
        <v>0</v>
      </c>
      <c r="M414" t="str">
        <f t="shared" si="192"/>
        <v>ns=4;s=|var|PLC210 OPC-UA.Application.GVL.DataProg.Water._Pout.fInValue</v>
      </c>
      <c r="N414" t="s">
        <v>26</v>
      </c>
      <c r="O414" t="s">
        <v>27</v>
      </c>
      <c r="P414" t="str">
        <f>CONCATENATE(W$2,"GVL.DataProg.",B412,".",B414)</f>
        <v>ns=4;s=|var|PLC210 OPC-UA.Application.GVL.DataProg.Water._Pout</v>
      </c>
      <c r="Q414" t="str">
        <f>Q413</f>
        <v>d0011</v>
      </c>
      <c r="R414" t="str">
        <f t="shared" ref="R414:R417" si="193">G414</f>
        <v>fInValue</v>
      </c>
    </row>
    <row r="415" spans="1:22" x14ac:dyDescent="0.25">
      <c r="B415" t="str">
        <f t="shared" ref="B415:B417" si="194">B414</f>
        <v>_Pout</v>
      </c>
      <c r="G415" t="s">
        <v>30</v>
      </c>
      <c r="H415" t="str">
        <f>G415</f>
        <v>fNormL</v>
      </c>
      <c r="I415">
        <v>1</v>
      </c>
      <c r="K415">
        <v>1</v>
      </c>
      <c r="M415" t="str">
        <f>CONCATENATE(P415,".",H415)</f>
        <v>ns=4;s=|var|PLC210 OPC-UA.Application.PersistentVars.stAllAiChannelParams.Water_fPout.fNormL</v>
      </c>
      <c r="N415" t="s">
        <v>26</v>
      </c>
      <c r="O415" t="s">
        <v>27</v>
      </c>
      <c r="P415" t="str">
        <f>CONCATENATE(W$2,"PersistentVars.stAllAiChannelParams.",B412,"_f",SUBSTITUTE(B415,"_",""))</f>
        <v>ns=4;s=|var|PLC210 OPC-UA.Application.PersistentVars.stAllAiChannelParams.Water_fPout</v>
      </c>
      <c r="Q415" t="str">
        <f t="shared" ref="Q415:Q417" si="195">Q414</f>
        <v>d0011</v>
      </c>
      <c r="R415" t="str">
        <f t="shared" si="193"/>
        <v>fNormL</v>
      </c>
    </row>
    <row r="416" spans="1:22" x14ac:dyDescent="0.25">
      <c r="B416" t="str">
        <f t="shared" si="194"/>
        <v>_Pout</v>
      </c>
      <c r="G416" t="s">
        <v>29</v>
      </c>
      <c r="H416" t="str">
        <f t="shared" ref="H416:H417" si="196">G416</f>
        <v>fNormH</v>
      </c>
      <c r="I416">
        <v>1</v>
      </c>
      <c r="K416">
        <v>1</v>
      </c>
      <c r="M416" t="str">
        <f t="shared" ref="M416:M419" si="197">CONCATENATE(P416,".",H416)</f>
        <v>ns=4;s=|var|PLC210 OPC-UA.Application.PersistentVars.stAllAiChannelParams.Water_fPout.fNormH</v>
      </c>
      <c r="N416" t="s">
        <v>26</v>
      </c>
      <c r="O416" t="s">
        <v>27</v>
      </c>
      <c r="P416" t="str">
        <f>CONCATENATE(W$2,"PersistentVars.stAllAiChannelParams.",B412,"_f",SUBSTITUTE(B416,"_",""))</f>
        <v>ns=4;s=|var|PLC210 OPC-UA.Application.PersistentVars.stAllAiChannelParams.Water_fPout</v>
      </c>
      <c r="Q416" t="str">
        <f t="shared" si="195"/>
        <v>d0011</v>
      </c>
      <c r="R416" t="str">
        <f t="shared" si="193"/>
        <v>fNormH</v>
      </c>
    </row>
    <row r="417" spans="1:22" x14ac:dyDescent="0.25">
      <c r="B417" t="str">
        <f t="shared" si="194"/>
        <v>_Pout</v>
      </c>
      <c r="G417" t="s">
        <v>25</v>
      </c>
      <c r="H417" t="str">
        <f t="shared" si="196"/>
        <v>fTFilter</v>
      </c>
      <c r="I417">
        <v>1</v>
      </c>
      <c r="K417">
        <v>1</v>
      </c>
      <c r="M417" t="str">
        <f t="shared" si="197"/>
        <v>ns=4;s=|var|PLC210 OPC-UA.Application.PersistentVars.stAllAiChannelParams.Water_fPout.fTFilter</v>
      </c>
      <c r="N417" t="s">
        <v>26</v>
      </c>
      <c r="O417" t="s">
        <v>27</v>
      </c>
      <c r="P417" t="str">
        <f>CONCATENATE(W$2,"PersistentVars.stAllAiChannelParams.",B412,"_f",SUBSTITUTE(B417,"_",""))</f>
        <v>ns=4;s=|var|PLC210 OPC-UA.Application.PersistentVars.stAllAiChannelParams.Water_fPout</v>
      </c>
      <c r="Q417" t="str">
        <f t="shared" si="195"/>
        <v>d0011</v>
      </c>
      <c r="R417" t="str">
        <f t="shared" si="193"/>
        <v>fTFilter</v>
      </c>
    </row>
    <row r="418" spans="1:22" x14ac:dyDescent="0.25">
      <c r="B418" t="str">
        <f>B417</f>
        <v>_Pout</v>
      </c>
      <c r="G418" t="s">
        <v>376</v>
      </c>
      <c r="H418" t="str">
        <f>G418</f>
        <v>bSimulation</v>
      </c>
      <c r="I418">
        <v>1</v>
      </c>
      <c r="K418">
        <v>1</v>
      </c>
      <c r="M418" t="str">
        <f t="shared" si="197"/>
        <v>ns=4;s=|var|PLC210 OPC-UA.Application.GVL.DataProg.Water._Pout.bSimulation</v>
      </c>
      <c r="N418" t="s">
        <v>34</v>
      </c>
      <c r="O418" t="s">
        <v>27</v>
      </c>
      <c r="P418" t="str">
        <f>CONCATENATE(W$2,"GVL.DataProg.",B412,".",B418)</f>
        <v>ns=4;s=|var|PLC210 OPC-UA.Application.GVL.DataProg.Water._Pout</v>
      </c>
      <c r="Q418" t="str">
        <f>Q417</f>
        <v>d0011</v>
      </c>
      <c r="R418" t="str">
        <f>G418</f>
        <v>bSimulation</v>
      </c>
    </row>
    <row r="419" spans="1:22" x14ac:dyDescent="0.25">
      <c r="B419" t="str">
        <f>B418</f>
        <v>_Pout</v>
      </c>
      <c r="G419" t="s">
        <v>377</v>
      </c>
      <c r="H419" t="str">
        <f>G419</f>
        <v>fSimulValue</v>
      </c>
      <c r="I419">
        <v>1</v>
      </c>
      <c r="K419">
        <v>1</v>
      </c>
      <c r="M419" t="str">
        <f t="shared" si="197"/>
        <v>ns=4;s=|var|PLC210 OPC-UA.Application.GVL.DataProg.Water._Pout.fSimulValue</v>
      </c>
      <c r="N419" t="s">
        <v>26</v>
      </c>
      <c r="O419" t="s">
        <v>27</v>
      </c>
      <c r="P419" t="str">
        <f>CONCATENATE(W$2,"GVL.DataProg.",B412,".",B419)</f>
        <v>ns=4;s=|var|PLC210 OPC-UA.Application.GVL.DataProg.Water._Pout</v>
      </c>
      <c r="Q419" t="str">
        <f>Q418</f>
        <v>d0011</v>
      </c>
      <c r="R419" t="str">
        <f t="shared" ref="R419" si="198">G419</f>
        <v>fSimulValue</v>
      </c>
    </row>
    <row r="420" spans="1:22" x14ac:dyDescent="0.25">
      <c r="A420" t="s">
        <v>63</v>
      </c>
      <c r="B420" t="s">
        <v>95</v>
      </c>
      <c r="V420" t="s">
        <v>100</v>
      </c>
    </row>
    <row r="421" spans="1:22" x14ac:dyDescent="0.25">
      <c r="B421" t="str">
        <f>A420</f>
        <v>_PD</v>
      </c>
      <c r="G421" t="s">
        <v>31</v>
      </c>
      <c r="H421" t="str">
        <f>G421</f>
        <v>fNormValue</v>
      </c>
      <c r="I421">
        <v>1</v>
      </c>
      <c r="K421">
        <v>0</v>
      </c>
      <c r="M421" t="str">
        <f t="shared" ref="M421:M422" si="199">CONCATENATE(P421,".",H421)</f>
        <v>ns=4;s=|var|PLC210 OPC-UA.Application.GVL.DataProg.Water._PD.fNormValue</v>
      </c>
      <c r="N421" t="s">
        <v>26</v>
      </c>
      <c r="O421" t="s">
        <v>27</v>
      </c>
      <c r="P421" t="str">
        <f>CONCATENATE(W$2,"GVL.DataProg.",B420,".",B421)</f>
        <v>ns=4;s=|var|PLC210 OPC-UA.Application.GVL.DataProg.Water._PD</v>
      </c>
      <c r="Q421" t="str">
        <f>V420</f>
        <v>d0012</v>
      </c>
      <c r="R421" t="str">
        <f>G421</f>
        <v>fNormValue</v>
      </c>
    </row>
    <row r="422" spans="1:22" x14ac:dyDescent="0.25">
      <c r="B422" t="str">
        <f>B421</f>
        <v>_PD</v>
      </c>
      <c r="G422" t="s">
        <v>32</v>
      </c>
      <c r="H422" t="str">
        <f>G422</f>
        <v>fInValue</v>
      </c>
      <c r="I422">
        <v>1</v>
      </c>
      <c r="K422">
        <v>0</v>
      </c>
      <c r="M422" t="str">
        <f t="shared" si="199"/>
        <v>ns=4;s=|var|PLC210 OPC-UA.Application.GVL.DataProg.Water._PD.fInValue</v>
      </c>
      <c r="N422" t="s">
        <v>26</v>
      </c>
      <c r="O422" t="s">
        <v>27</v>
      </c>
      <c r="P422" t="str">
        <f>CONCATENATE(W$2,"GVL.DataProg.",B420,".",B422)</f>
        <v>ns=4;s=|var|PLC210 OPC-UA.Application.GVL.DataProg.Water._PD</v>
      </c>
      <c r="Q422" t="str">
        <f>Q421</f>
        <v>d0012</v>
      </c>
      <c r="R422" t="str">
        <f t="shared" ref="R422:R425" si="200">G422</f>
        <v>fInValue</v>
      </c>
    </row>
    <row r="423" spans="1:22" x14ac:dyDescent="0.25">
      <c r="B423" t="str">
        <f t="shared" ref="B423:B425" si="201">B422</f>
        <v>_PD</v>
      </c>
      <c r="G423" t="s">
        <v>30</v>
      </c>
      <c r="H423" t="str">
        <f>G423</f>
        <v>fNormL</v>
      </c>
      <c r="I423">
        <v>1</v>
      </c>
      <c r="K423">
        <v>1</v>
      </c>
      <c r="M423" t="str">
        <f>CONCATENATE(P423,".",H423)</f>
        <v>ns=4;s=|var|PLC210 OPC-UA.Application.PersistentVars.stAllAiChannelParams.Water_fPD.fNormL</v>
      </c>
      <c r="N423" t="s">
        <v>26</v>
      </c>
      <c r="O423" t="s">
        <v>27</v>
      </c>
      <c r="P423" t="str">
        <f>CONCATENATE(W$2,"PersistentVars.stAllAiChannelParams.",B420,"_f",SUBSTITUTE(B423,"_",""))</f>
        <v>ns=4;s=|var|PLC210 OPC-UA.Application.PersistentVars.stAllAiChannelParams.Water_fPD</v>
      </c>
      <c r="Q423" t="str">
        <f t="shared" ref="Q423:Q425" si="202">Q422</f>
        <v>d0012</v>
      </c>
      <c r="R423" t="str">
        <f t="shared" si="200"/>
        <v>fNormL</v>
      </c>
    </row>
    <row r="424" spans="1:22" x14ac:dyDescent="0.25">
      <c r="B424" t="str">
        <f t="shared" si="201"/>
        <v>_PD</v>
      </c>
      <c r="G424" t="s">
        <v>29</v>
      </c>
      <c r="H424" t="str">
        <f t="shared" ref="H424:H425" si="203">G424</f>
        <v>fNormH</v>
      </c>
      <c r="I424">
        <v>1</v>
      </c>
      <c r="K424">
        <v>1</v>
      </c>
      <c r="M424" t="str">
        <f t="shared" ref="M424:M427" si="204">CONCATENATE(P424,".",H424)</f>
        <v>ns=4;s=|var|PLC210 OPC-UA.Application.PersistentVars.stAllAiChannelParams.Water_fPD.fNormH</v>
      </c>
      <c r="N424" t="s">
        <v>26</v>
      </c>
      <c r="O424" t="s">
        <v>27</v>
      </c>
      <c r="P424" t="str">
        <f>CONCATENATE(W$2,"PersistentVars.stAllAiChannelParams.",B420,"_f",SUBSTITUTE(B424,"_",""))</f>
        <v>ns=4;s=|var|PLC210 OPC-UA.Application.PersistentVars.stAllAiChannelParams.Water_fPD</v>
      </c>
      <c r="Q424" t="str">
        <f t="shared" si="202"/>
        <v>d0012</v>
      </c>
      <c r="R424" t="str">
        <f t="shared" si="200"/>
        <v>fNormH</v>
      </c>
    </row>
    <row r="425" spans="1:22" x14ac:dyDescent="0.25">
      <c r="B425" t="str">
        <f t="shared" si="201"/>
        <v>_PD</v>
      </c>
      <c r="G425" t="s">
        <v>25</v>
      </c>
      <c r="H425" t="str">
        <f t="shared" si="203"/>
        <v>fTFilter</v>
      </c>
      <c r="I425">
        <v>1</v>
      </c>
      <c r="K425">
        <v>1</v>
      </c>
      <c r="M425" t="str">
        <f t="shared" si="204"/>
        <v>ns=4;s=|var|PLC210 OPC-UA.Application.PersistentVars.stAllAiChannelParams.Water_fPD.fTFilter</v>
      </c>
      <c r="N425" t="s">
        <v>26</v>
      </c>
      <c r="O425" t="s">
        <v>27</v>
      </c>
      <c r="P425" t="str">
        <f>CONCATENATE(W$2,"PersistentVars.stAllAiChannelParams.",B420,"_f",SUBSTITUTE(B425,"_",""))</f>
        <v>ns=4;s=|var|PLC210 OPC-UA.Application.PersistentVars.stAllAiChannelParams.Water_fPD</v>
      </c>
      <c r="Q425" t="str">
        <f t="shared" si="202"/>
        <v>d0012</v>
      </c>
      <c r="R425" t="str">
        <f t="shared" si="200"/>
        <v>fTFilter</v>
      </c>
    </row>
    <row r="426" spans="1:22" x14ac:dyDescent="0.25">
      <c r="B426" t="str">
        <f>B425</f>
        <v>_PD</v>
      </c>
      <c r="G426" t="s">
        <v>376</v>
      </c>
      <c r="H426" t="str">
        <f>G426</f>
        <v>bSimulation</v>
      </c>
      <c r="I426">
        <v>1</v>
      </c>
      <c r="K426">
        <v>1</v>
      </c>
      <c r="M426" t="str">
        <f t="shared" si="204"/>
        <v>ns=4;s=|var|PLC210 OPC-UA.Application.GVL.DataProg.Water._PD.bSimulation</v>
      </c>
      <c r="N426" t="s">
        <v>34</v>
      </c>
      <c r="O426" t="s">
        <v>27</v>
      </c>
      <c r="P426" t="str">
        <f>CONCATENATE(W$2,"GVL.DataProg.",B420,".",B426)</f>
        <v>ns=4;s=|var|PLC210 OPC-UA.Application.GVL.DataProg.Water._PD</v>
      </c>
      <c r="Q426" t="str">
        <f>Q425</f>
        <v>d0012</v>
      </c>
      <c r="R426" t="str">
        <f>G426</f>
        <v>bSimulation</v>
      </c>
    </row>
    <row r="427" spans="1:22" x14ac:dyDescent="0.25">
      <c r="B427" t="str">
        <f>B426</f>
        <v>_PD</v>
      </c>
      <c r="G427" t="s">
        <v>377</v>
      </c>
      <c r="H427" t="str">
        <f>G427</f>
        <v>fSimulValue</v>
      </c>
      <c r="I427">
        <v>1</v>
      </c>
      <c r="K427">
        <v>1</v>
      </c>
      <c r="M427" t="str">
        <f t="shared" si="204"/>
        <v>ns=4;s=|var|PLC210 OPC-UA.Application.GVL.DataProg.Water._PD.fSimulValue</v>
      </c>
      <c r="N427" t="s">
        <v>26</v>
      </c>
      <c r="O427" t="s">
        <v>27</v>
      </c>
      <c r="P427" t="str">
        <f>CONCATENATE(W$2,"GVL.DataProg.",B420,".",B427)</f>
        <v>ns=4;s=|var|PLC210 OPC-UA.Application.GVL.DataProg.Water._PD</v>
      </c>
      <c r="Q427" t="str">
        <f>Q426</f>
        <v>d0012</v>
      </c>
      <c r="R427" t="str">
        <f t="shared" ref="R427" si="205">G427</f>
        <v>fSimulValue</v>
      </c>
    </row>
    <row r="428" spans="1:22" x14ac:dyDescent="0.25">
      <c r="A428" t="s">
        <v>101</v>
      </c>
      <c r="B428" t="s">
        <v>95</v>
      </c>
      <c r="V428" t="s">
        <v>102</v>
      </c>
    </row>
    <row r="429" spans="1:22" x14ac:dyDescent="0.25">
      <c r="B429" t="s">
        <v>101</v>
      </c>
      <c r="G429" t="s">
        <v>31</v>
      </c>
      <c r="H429" t="s">
        <v>31</v>
      </c>
      <c r="I429">
        <v>1</v>
      </c>
      <c r="K429">
        <v>0</v>
      </c>
      <c r="M429" t="str">
        <f t="shared" ref="M429:M431" si="206">CONCATENATE(P429,".",H429)</f>
        <v>ns=4;s=|var|PLC210 OPC-UA.Application.GVL.DataProg.Water._TOut1.fNormValue</v>
      </c>
      <c r="N429" t="s">
        <v>26</v>
      </c>
      <c r="O429" t="s">
        <v>27</v>
      </c>
      <c r="P429" t="str">
        <f>CONCATENATE(W$2,"GVL.DataProg.",B428,".",B429)</f>
        <v>ns=4;s=|var|PLC210 OPC-UA.Application.GVL.DataProg.Water._TOut1</v>
      </c>
      <c r="Q429" t="s">
        <v>102</v>
      </c>
      <c r="R429" t="s">
        <v>31</v>
      </c>
    </row>
    <row r="430" spans="1:22" x14ac:dyDescent="0.25">
      <c r="B430" t="str">
        <f>B429</f>
        <v>_TOut1</v>
      </c>
      <c r="G430" t="s">
        <v>376</v>
      </c>
      <c r="H430" t="str">
        <f>G430</f>
        <v>bSimulation</v>
      </c>
      <c r="I430">
        <v>1</v>
      </c>
      <c r="K430">
        <v>1</v>
      </c>
      <c r="M430" t="str">
        <f t="shared" si="206"/>
        <v>ns=4;s=|var|PLC210 OPC-UA.Application.GVL.DataProg.Water._TOut1.bSimulation</v>
      </c>
      <c r="N430" t="s">
        <v>34</v>
      </c>
      <c r="O430" t="s">
        <v>27</v>
      </c>
      <c r="P430" t="str">
        <f>CONCATENATE(W$2,"GVL.DataProg.",B428,".",B430)</f>
        <v>ns=4;s=|var|PLC210 OPC-UA.Application.GVL.DataProg.Water._TOut1</v>
      </c>
      <c r="Q430" t="str">
        <f>Q429</f>
        <v>d0022</v>
      </c>
      <c r="R430" t="str">
        <f>G430</f>
        <v>bSimulation</v>
      </c>
    </row>
    <row r="431" spans="1:22" x14ac:dyDescent="0.25">
      <c r="B431" t="str">
        <f>B430</f>
        <v>_TOut1</v>
      </c>
      <c r="G431" t="s">
        <v>377</v>
      </c>
      <c r="H431" t="str">
        <f>G431</f>
        <v>fSimulValue</v>
      </c>
      <c r="I431">
        <v>1</v>
      </c>
      <c r="K431">
        <v>1</v>
      </c>
      <c r="M431" t="str">
        <f t="shared" si="206"/>
        <v>ns=4;s=|var|PLC210 OPC-UA.Application.GVL.DataProg.Water._TOut1.fSimulValue</v>
      </c>
      <c r="N431" t="s">
        <v>26</v>
      </c>
      <c r="O431" t="s">
        <v>27</v>
      </c>
      <c r="P431" t="str">
        <f>CONCATENATE(W$2,"GVL.DataProg.",B428,".",B431)</f>
        <v>ns=4;s=|var|PLC210 OPC-UA.Application.GVL.DataProg.Water._TOut1</v>
      </c>
      <c r="Q431" t="str">
        <f>Q430</f>
        <v>d0022</v>
      </c>
      <c r="R431" t="str">
        <f t="shared" ref="R431" si="207">G431</f>
        <v>fSimulValue</v>
      </c>
    </row>
    <row r="432" spans="1:22" x14ac:dyDescent="0.25">
      <c r="A432" t="s">
        <v>103</v>
      </c>
      <c r="B432" t="s">
        <v>95</v>
      </c>
      <c r="V432" t="s">
        <v>104</v>
      </c>
    </row>
    <row r="433" spans="1:22" x14ac:dyDescent="0.25">
      <c r="B433" t="s">
        <v>103</v>
      </c>
      <c r="G433" t="s">
        <v>31</v>
      </c>
      <c r="H433" t="s">
        <v>31</v>
      </c>
      <c r="I433">
        <v>1</v>
      </c>
      <c r="K433">
        <v>0</v>
      </c>
      <c r="M433" t="str">
        <f t="shared" ref="M433:M435" si="208">CONCATENATE(P433,".",H433)</f>
        <v>ns=4;s=|var|PLC210 OPC-UA.Application.GVL.DataProg.Water._TIn.fNormValue</v>
      </c>
      <c r="N433" t="s">
        <v>26</v>
      </c>
      <c r="O433" t="s">
        <v>27</v>
      </c>
      <c r="P433" t="str">
        <f>CONCATENATE(W$2,"GVL.DataProg.",B432,".",B433)</f>
        <v>ns=4;s=|var|PLC210 OPC-UA.Application.GVL.DataProg.Water._TIn</v>
      </c>
      <c r="Q433" t="s">
        <v>104</v>
      </c>
      <c r="R433" t="s">
        <v>31</v>
      </c>
    </row>
    <row r="434" spans="1:22" x14ac:dyDescent="0.25">
      <c r="B434" t="str">
        <f>B433</f>
        <v>_TIn</v>
      </c>
      <c r="G434" t="s">
        <v>376</v>
      </c>
      <c r="H434" t="str">
        <f>G434</f>
        <v>bSimulation</v>
      </c>
      <c r="I434">
        <v>1</v>
      </c>
      <c r="K434">
        <v>1</v>
      </c>
      <c r="M434" t="str">
        <f t="shared" si="208"/>
        <v>ns=4;s=|var|PLC210 OPC-UA.Application.GVL.DataProg.Water._TIn.bSimulation</v>
      </c>
      <c r="N434" t="s">
        <v>34</v>
      </c>
      <c r="O434" t="s">
        <v>27</v>
      </c>
      <c r="P434" t="str">
        <f>CONCATENATE(W$2,"GVL.DataProg.",B432,".",B434)</f>
        <v>ns=4;s=|var|PLC210 OPC-UA.Application.GVL.DataProg.Water._TIn</v>
      </c>
      <c r="Q434" t="str">
        <f>Q433</f>
        <v>d0023</v>
      </c>
      <c r="R434" t="str">
        <f>G434</f>
        <v>bSimulation</v>
      </c>
    </row>
    <row r="435" spans="1:22" x14ac:dyDescent="0.25">
      <c r="B435" t="str">
        <f>B434</f>
        <v>_TIn</v>
      </c>
      <c r="G435" t="s">
        <v>377</v>
      </c>
      <c r="H435" t="str">
        <f>G435</f>
        <v>fSimulValue</v>
      </c>
      <c r="I435">
        <v>1</v>
      </c>
      <c r="K435">
        <v>1</v>
      </c>
      <c r="M435" t="str">
        <f t="shared" si="208"/>
        <v>ns=4;s=|var|PLC210 OPC-UA.Application.GVL.DataProg.Water._TIn.fSimulValue</v>
      </c>
      <c r="N435" t="s">
        <v>26</v>
      </c>
      <c r="O435" t="s">
        <v>27</v>
      </c>
      <c r="P435" t="str">
        <f>CONCATENATE(W$2,"GVL.DataProg.",B432,".",B435)</f>
        <v>ns=4;s=|var|PLC210 OPC-UA.Application.GVL.DataProg.Water._TIn</v>
      </c>
      <c r="Q435" t="str">
        <f>Q434</f>
        <v>d0023</v>
      </c>
      <c r="R435" t="str">
        <f t="shared" ref="R435" si="209">G435</f>
        <v>fSimulValue</v>
      </c>
    </row>
    <row r="436" spans="1:22" x14ac:dyDescent="0.25">
      <c r="A436" t="s">
        <v>105</v>
      </c>
      <c r="B436" t="s">
        <v>95</v>
      </c>
      <c r="V436" t="s">
        <v>106</v>
      </c>
    </row>
    <row r="437" spans="1:22" x14ac:dyDescent="0.25">
      <c r="B437" t="s">
        <v>105</v>
      </c>
      <c r="G437" t="s">
        <v>31</v>
      </c>
      <c r="H437" t="s">
        <v>31</v>
      </c>
      <c r="I437">
        <v>1</v>
      </c>
      <c r="K437">
        <v>0</v>
      </c>
      <c r="M437" t="str">
        <f t="shared" ref="M437:M439" si="210">CONCATENATE(P437,".",H437)</f>
        <v>ns=4;s=|var|PLC210 OPC-UA.Application.GVL.DataProg.Water._TOut2.fNormValue</v>
      </c>
      <c r="N437" t="s">
        <v>26</v>
      </c>
      <c r="O437" t="s">
        <v>27</v>
      </c>
      <c r="P437" t="str">
        <f>CONCATENATE(W$2,"GVL.DataProg.",B436,".",B437)</f>
        <v>ns=4;s=|var|PLC210 OPC-UA.Application.GVL.DataProg.Water._TOut2</v>
      </c>
      <c r="Q437" t="s">
        <v>106</v>
      </c>
      <c r="R437" t="s">
        <v>31</v>
      </c>
    </row>
    <row r="438" spans="1:22" x14ac:dyDescent="0.25">
      <c r="B438" t="str">
        <f>B437</f>
        <v>_TOut2</v>
      </c>
      <c r="G438" t="s">
        <v>376</v>
      </c>
      <c r="H438" t="str">
        <f>G438</f>
        <v>bSimulation</v>
      </c>
      <c r="I438">
        <v>1</v>
      </c>
      <c r="K438">
        <v>1</v>
      </c>
      <c r="M438" t="str">
        <f t="shared" si="210"/>
        <v>ns=4;s=|var|PLC210 OPC-UA.Application.GVL.DataProg.Water._TOut2.bSimulation</v>
      </c>
      <c r="N438" t="s">
        <v>34</v>
      </c>
      <c r="O438" t="s">
        <v>27</v>
      </c>
      <c r="P438" t="str">
        <f>CONCATENATE(W$2,"GVL.DataProg.",B436,".",B438)</f>
        <v>ns=4;s=|var|PLC210 OPC-UA.Application.GVL.DataProg.Water._TOut2</v>
      </c>
      <c r="Q438" t="str">
        <f>Q437</f>
        <v>d0025</v>
      </c>
      <c r="R438" t="str">
        <f>G438</f>
        <v>bSimulation</v>
      </c>
    </row>
    <row r="439" spans="1:22" x14ac:dyDescent="0.25">
      <c r="B439" t="str">
        <f>B438</f>
        <v>_TOut2</v>
      </c>
      <c r="G439" t="s">
        <v>377</v>
      </c>
      <c r="H439" t="str">
        <f>G439</f>
        <v>fSimulValue</v>
      </c>
      <c r="I439">
        <v>1</v>
      </c>
      <c r="K439">
        <v>1</v>
      </c>
      <c r="M439" t="str">
        <f t="shared" si="210"/>
        <v>ns=4;s=|var|PLC210 OPC-UA.Application.GVL.DataProg.Water._TOut2.fSimulValue</v>
      </c>
      <c r="N439" t="s">
        <v>26</v>
      </c>
      <c r="O439" t="s">
        <v>27</v>
      </c>
      <c r="P439" t="str">
        <f>CONCATENATE(W$2,"GVL.DataProg.",B436,".",B439)</f>
        <v>ns=4;s=|var|PLC210 OPC-UA.Application.GVL.DataProg.Water._TOut2</v>
      </c>
      <c r="Q439" t="str">
        <f>Q438</f>
        <v>d0025</v>
      </c>
      <c r="R439" t="str">
        <f t="shared" ref="R439" si="211">G439</f>
        <v>fSimulValue</v>
      </c>
    </row>
    <row r="440" spans="1:22" x14ac:dyDescent="0.25">
      <c r="A440" t="s">
        <v>380</v>
      </c>
      <c r="B440" t="s">
        <v>95</v>
      </c>
      <c r="V440" t="s">
        <v>321</v>
      </c>
    </row>
    <row r="441" spans="1:22" x14ac:dyDescent="0.25">
      <c r="B441" t="str">
        <f>A440</f>
        <v>_F</v>
      </c>
      <c r="G441" t="s">
        <v>31</v>
      </c>
      <c r="H441" t="str">
        <f t="shared" ref="H441" si="212">G441</f>
        <v>fNormValue</v>
      </c>
      <c r="I441">
        <v>1</v>
      </c>
      <c r="K441">
        <v>0</v>
      </c>
      <c r="M441" t="str">
        <f t="shared" ref="M441:M443" si="213">CONCATENATE(P441,".",H441)</f>
        <v>ns=4;s=|var|PLC210 OPC-UA.Application.GVL.DataProg.Water._F.fNormValue</v>
      </c>
      <c r="N441" t="s">
        <v>26</v>
      </c>
      <c r="O441" t="s">
        <v>27</v>
      </c>
      <c r="P441" t="str">
        <f>CONCATENATE(W$2,"GVL.DataProg.",B440,".",B441)</f>
        <v>ns=4;s=|var|PLC210 OPC-UA.Application.GVL.DataProg.Water._F</v>
      </c>
      <c r="Q441" t="str">
        <f>V440</f>
        <v>d1202</v>
      </c>
      <c r="R441" t="str">
        <f t="shared" ref="R441" si="214">G441</f>
        <v>fNormValue</v>
      </c>
    </row>
    <row r="442" spans="1:22" x14ac:dyDescent="0.25">
      <c r="B442" t="str">
        <f>B441</f>
        <v>_F</v>
      </c>
      <c r="G442" t="s">
        <v>376</v>
      </c>
      <c r="H442" t="str">
        <f>G442</f>
        <v>bSimulation</v>
      </c>
      <c r="I442">
        <v>1</v>
      </c>
      <c r="K442">
        <v>1</v>
      </c>
      <c r="M442" t="str">
        <f t="shared" si="213"/>
        <v>ns=4;s=|var|PLC210 OPC-UA.Application.GVL.DataProg.Water._F.bSimulation</v>
      </c>
      <c r="N442" t="s">
        <v>34</v>
      </c>
      <c r="O442" t="s">
        <v>27</v>
      </c>
      <c r="P442" t="str">
        <f>CONCATENATE(W$2,"GVL.DataProg.",B440,".",B442)</f>
        <v>ns=4;s=|var|PLC210 OPC-UA.Application.GVL.DataProg.Water._F</v>
      </c>
      <c r="Q442" t="str">
        <f>Q441</f>
        <v>d1202</v>
      </c>
      <c r="R442" t="str">
        <f>G442</f>
        <v>bSimulation</v>
      </c>
    </row>
    <row r="443" spans="1:22" x14ac:dyDescent="0.25">
      <c r="B443" t="str">
        <f>B442</f>
        <v>_F</v>
      </c>
      <c r="G443" t="s">
        <v>377</v>
      </c>
      <c r="H443" t="str">
        <f>G443</f>
        <v>fSimulValue</v>
      </c>
      <c r="I443">
        <v>1</v>
      </c>
      <c r="K443">
        <v>1</v>
      </c>
      <c r="M443" t="str">
        <f t="shared" si="213"/>
        <v>ns=4;s=|var|PLC210 OPC-UA.Application.GVL.DataProg.Water._F.fSimulValue</v>
      </c>
      <c r="N443" t="s">
        <v>26</v>
      </c>
      <c r="O443" t="s">
        <v>27</v>
      </c>
      <c r="P443" t="str">
        <f>CONCATENATE(W$2,"GVL.DataProg.",B440,".",B443)</f>
        <v>ns=4;s=|var|PLC210 OPC-UA.Application.GVL.DataProg.Water._F</v>
      </c>
      <c r="Q443" t="str">
        <f>Q442</f>
        <v>d1202</v>
      </c>
      <c r="R443" t="str">
        <f t="shared" ref="R443" si="215">G443</f>
        <v>fSimulValue</v>
      </c>
    </row>
    <row r="444" spans="1:22" x14ac:dyDescent="0.25">
      <c r="A444" t="s">
        <v>381</v>
      </c>
      <c r="B444" t="s">
        <v>95</v>
      </c>
      <c r="V444" t="s">
        <v>371</v>
      </c>
    </row>
    <row r="445" spans="1:22" x14ac:dyDescent="0.25">
      <c r="B445" t="str">
        <f>A444</f>
        <v>_TBoil</v>
      </c>
      <c r="G445" t="s">
        <v>31</v>
      </c>
      <c r="H445" t="str">
        <f t="shared" ref="H445" si="216">G445</f>
        <v>fNormValue</v>
      </c>
      <c r="I445">
        <v>1</v>
      </c>
      <c r="K445">
        <v>0</v>
      </c>
      <c r="M445" t="str">
        <f t="shared" ref="M445:M447" si="217">CONCATENATE(P445,".",H445)</f>
        <v>ns=4;s=|var|PLC210 OPC-UA.Application.GVL.DataProg.Water._TBoil.fNormValue</v>
      </c>
      <c r="N445" t="s">
        <v>26</v>
      </c>
      <c r="O445" t="s">
        <v>27</v>
      </c>
      <c r="P445" t="str">
        <f>CONCATENATE(W$2,"GVL.DataProg.",B444,".",B445)</f>
        <v>ns=4;s=|var|PLC210 OPC-UA.Application.GVL.DataProg.Water._TBoil</v>
      </c>
      <c r="Q445" t="str">
        <f>V444</f>
        <v>d1204</v>
      </c>
      <c r="R445" t="str">
        <f t="shared" ref="R445" si="218">G445</f>
        <v>fNormValue</v>
      </c>
    </row>
    <row r="446" spans="1:22" x14ac:dyDescent="0.25">
      <c r="B446" t="str">
        <f>B445</f>
        <v>_TBoil</v>
      </c>
      <c r="G446" t="s">
        <v>376</v>
      </c>
      <c r="H446" t="str">
        <f>G446</f>
        <v>bSimulation</v>
      </c>
      <c r="I446">
        <v>1</v>
      </c>
      <c r="K446">
        <v>1</v>
      </c>
      <c r="M446" t="str">
        <f t="shared" si="217"/>
        <v>ns=4;s=|var|PLC210 OPC-UA.Application.GVL.DataProg.Water._TBoil.bSimulation</v>
      </c>
      <c r="N446" t="s">
        <v>34</v>
      </c>
      <c r="O446" t="s">
        <v>27</v>
      </c>
      <c r="P446" t="str">
        <f>CONCATENATE(W$2,"GVL.DataProg.",B444,".",B446)</f>
        <v>ns=4;s=|var|PLC210 OPC-UA.Application.GVL.DataProg.Water._TBoil</v>
      </c>
      <c r="Q446" t="str">
        <f>Q445</f>
        <v>d1204</v>
      </c>
      <c r="R446" t="str">
        <f>G446</f>
        <v>bSimulation</v>
      </c>
    </row>
    <row r="447" spans="1:22" x14ac:dyDescent="0.25">
      <c r="B447" t="str">
        <f>B446</f>
        <v>_TBoil</v>
      </c>
      <c r="G447" t="s">
        <v>377</v>
      </c>
      <c r="H447" t="str">
        <f>G447</f>
        <v>fSimulValue</v>
      </c>
      <c r="I447">
        <v>1</v>
      </c>
      <c r="K447">
        <v>1</v>
      </c>
      <c r="M447" t="str">
        <f t="shared" si="217"/>
        <v>ns=4;s=|var|PLC210 OPC-UA.Application.GVL.DataProg.Water._TBoil.fSimulValue</v>
      </c>
      <c r="N447" t="s">
        <v>26</v>
      </c>
      <c r="O447" t="s">
        <v>27</v>
      </c>
      <c r="P447" t="str">
        <f>CONCATENATE(W$2,"GVL.DataProg.",B444,".",B447)</f>
        <v>ns=4;s=|var|PLC210 OPC-UA.Application.GVL.DataProg.Water._TBoil</v>
      </c>
      <c r="Q447" t="str">
        <f>Q446</f>
        <v>d1204</v>
      </c>
      <c r="R447" t="str">
        <f t="shared" ref="R447" si="219">G447</f>
        <v>fSimulValue</v>
      </c>
    </row>
    <row r="448" spans="1:22" x14ac:dyDescent="0.25">
      <c r="A448" t="s">
        <v>107</v>
      </c>
      <c r="B448" t="s">
        <v>95</v>
      </c>
      <c r="V448" t="s">
        <v>108</v>
      </c>
    </row>
    <row r="449" spans="2:18" x14ac:dyDescent="0.25">
      <c r="B449" t="str">
        <f>A448</f>
        <v>GateIn</v>
      </c>
      <c r="G449" t="s">
        <v>74</v>
      </c>
      <c r="H449" t="str">
        <f>G449</f>
        <v>bMoving</v>
      </c>
      <c r="I449">
        <v>1</v>
      </c>
      <c r="K449">
        <v>0</v>
      </c>
      <c r="M449" t="str">
        <f t="shared" ref="M449:M466" si="220">CONCATENATE(P449,".",G449)</f>
        <v>ns=4;s=|var|PLC210 OPC-UA.Application.GVL.DataProg.Water.GateIn.bMoving</v>
      </c>
      <c r="N449" t="s">
        <v>34</v>
      </c>
      <c r="O449" t="s">
        <v>27</v>
      </c>
      <c r="P449" t="str">
        <f>CONCATENATE(W$2,"GVL.DataProg.",B448,".",B449)</f>
        <v>ns=4;s=|var|PLC210 OPC-UA.Application.GVL.DataProg.Water.GateIn</v>
      </c>
      <c r="Q449" t="str">
        <f>V448</f>
        <v>d1122</v>
      </c>
      <c r="R449" t="str">
        <f>G449</f>
        <v>bMoving</v>
      </c>
    </row>
    <row r="450" spans="2:18" x14ac:dyDescent="0.25">
      <c r="B450" t="str">
        <f>B449</f>
        <v>GateIn</v>
      </c>
      <c r="G450" t="s">
        <v>37</v>
      </c>
      <c r="H450" t="str">
        <f t="shared" ref="H450:H482" si="221">G450</f>
        <v>bClose</v>
      </c>
      <c r="I450">
        <v>1</v>
      </c>
      <c r="K450">
        <v>0</v>
      </c>
      <c r="M450" t="str">
        <f t="shared" si="220"/>
        <v>ns=4;s=|var|PLC210 OPC-UA.Application.GVL.DataProg.Water.GateIn.bClose</v>
      </c>
      <c r="N450" t="s">
        <v>34</v>
      </c>
      <c r="O450" t="s">
        <v>27</v>
      </c>
      <c r="P450" t="str">
        <f>CONCATENATE(W$2,"GVL.DataProg.",B448,".",B450)</f>
        <v>ns=4;s=|var|PLC210 OPC-UA.Application.GVL.DataProg.Water.GateIn</v>
      </c>
      <c r="Q450" t="str">
        <f>Q449</f>
        <v>d1122</v>
      </c>
      <c r="R450" t="str">
        <f t="shared" ref="R450:R462" si="222">G450</f>
        <v>bClose</v>
      </c>
    </row>
    <row r="451" spans="2:18" x14ac:dyDescent="0.25">
      <c r="B451" t="str">
        <f t="shared" ref="B451:B462" si="223">B450</f>
        <v>GateIn</v>
      </c>
      <c r="G451" t="s">
        <v>38</v>
      </c>
      <c r="H451" t="str">
        <f t="shared" si="221"/>
        <v>bOpen</v>
      </c>
      <c r="I451">
        <v>1</v>
      </c>
      <c r="K451">
        <v>0</v>
      </c>
      <c r="M451" t="str">
        <f t="shared" si="220"/>
        <v>ns=4;s=|var|PLC210 OPC-UA.Application.GVL.DataProg.Water.GateIn.bOpen</v>
      </c>
      <c r="N451" t="s">
        <v>34</v>
      </c>
      <c r="O451" t="s">
        <v>27</v>
      </c>
      <c r="P451" t="str">
        <f>CONCATENATE(W$2,"GVL.DataProg.",B448,".",B451)</f>
        <v>ns=4;s=|var|PLC210 OPC-UA.Application.GVL.DataProg.Water.GateIn</v>
      </c>
      <c r="Q451" t="str">
        <f t="shared" ref="Q451:Q462" si="224">Q450</f>
        <v>d1122</v>
      </c>
      <c r="R451" t="str">
        <f t="shared" si="222"/>
        <v>bOpen</v>
      </c>
    </row>
    <row r="452" spans="2:18" x14ac:dyDescent="0.25">
      <c r="B452" t="str">
        <f t="shared" si="223"/>
        <v>GateIn</v>
      </c>
      <c r="G452" t="s">
        <v>76</v>
      </c>
      <c r="H452" t="str">
        <f t="shared" si="221"/>
        <v>bOpenPermission</v>
      </c>
      <c r="I452">
        <v>1</v>
      </c>
      <c r="K452">
        <v>1</v>
      </c>
      <c r="M452" t="str">
        <f t="shared" si="220"/>
        <v>ns=4;s=|var|PLC210 OPC-UA.Application.GVL.DataProg.Water.GateIn.bOpenPermission</v>
      </c>
      <c r="N452" t="s">
        <v>34</v>
      </c>
      <c r="O452" t="s">
        <v>27</v>
      </c>
      <c r="P452" t="str">
        <f>CONCATENATE(W$2,"GVL.DataProg.",B448,".",B452)</f>
        <v>ns=4;s=|var|PLC210 OPC-UA.Application.GVL.DataProg.Water.GateIn</v>
      </c>
      <c r="Q452" t="str">
        <f t="shared" si="224"/>
        <v>d1122</v>
      </c>
      <c r="R452" t="str">
        <f t="shared" si="222"/>
        <v>bOpenPermission</v>
      </c>
    </row>
    <row r="453" spans="2:18" x14ac:dyDescent="0.25">
      <c r="B453" t="str">
        <f t="shared" si="223"/>
        <v>GateIn</v>
      </c>
      <c r="G453" t="s">
        <v>77</v>
      </c>
      <c r="H453" t="str">
        <f t="shared" si="221"/>
        <v>bNH</v>
      </c>
      <c r="I453">
        <v>1</v>
      </c>
      <c r="K453">
        <v>0</v>
      </c>
      <c r="M453" t="str">
        <f t="shared" si="220"/>
        <v>ns=4;s=|var|PLC210 OPC-UA.Application.GVL.DataProg.Water.GateIn.bNH</v>
      </c>
      <c r="N453" t="s">
        <v>34</v>
      </c>
      <c r="O453" t="s">
        <v>27</v>
      </c>
      <c r="P453" t="str">
        <f>CONCATENATE(W$2,"GVL.DataProg.",B448,".",B453)</f>
        <v>ns=4;s=|var|PLC210 OPC-UA.Application.GVL.DataProg.Water.GateIn</v>
      </c>
      <c r="Q453" t="str">
        <f t="shared" si="224"/>
        <v>d1122</v>
      </c>
      <c r="R453" t="str">
        <f t="shared" si="222"/>
        <v>bNH</v>
      </c>
    </row>
    <row r="454" spans="2:18" x14ac:dyDescent="0.25">
      <c r="B454" t="str">
        <f t="shared" si="223"/>
        <v>GateIn</v>
      </c>
      <c r="G454" t="s">
        <v>78</v>
      </c>
      <c r="H454" t="str">
        <f t="shared" si="221"/>
        <v>bNL</v>
      </c>
      <c r="I454">
        <v>1</v>
      </c>
      <c r="K454">
        <v>0</v>
      </c>
      <c r="M454" t="str">
        <f t="shared" si="220"/>
        <v>ns=4;s=|var|PLC210 OPC-UA.Application.GVL.DataProg.Water.GateIn.bNL</v>
      </c>
      <c r="N454" t="s">
        <v>34</v>
      </c>
      <c r="O454" t="s">
        <v>27</v>
      </c>
      <c r="P454" t="str">
        <f>CONCATENATE(W$2,"GVL.DataProg.",B448,".",B454)</f>
        <v>ns=4;s=|var|PLC210 OPC-UA.Application.GVL.DataProg.Water.GateIn</v>
      </c>
      <c r="Q454" t="str">
        <f t="shared" si="224"/>
        <v>d1122</v>
      </c>
      <c r="R454" t="str">
        <f t="shared" si="222"/>
        <v>bNL</v>
      </c>
    </row>
    <row r="455" spans="2:18" x14ac:dyDescent="0.25">
      <c r="B455" t="str">
        <f t="shared" si="223"/>
        <v>GateIn</v>
      </c>
      <c r="G455" t="s">
        <v>39</v>
      </c>
      <c r="H455" t="str">
        <f t="shared" si="221"/>
        <v>bOpenManual</v>
      </c>
      <c r="I455">
        <v>1</v>
      </c>
      <c r="K455">
        <v>1</v>
      </c>
      <c r="M455" t="str">
        <f t="shared" si="220"/>
        <v>ns=4;s=|var|PLC210 OPC-UA.Application.GVL.DataProg.Water.GateIn.bOpenManual</v>
      </c>
      <c r="N455" t="s">
        <v>34</v>
      </c>
      <c r="O455" t="s">
        <v>27</v>
      </c>
      <c r="P455" t="str">
        <f>CONCATENATE(W$2,"GVL.DataProg.",B448,".",B455)</f>
        <v>ns=4;s=|var|PLC210 OPC-UA.Application.GVL.DataProg.Water.GateIn</v>
      </c>
      <c r="Q455" t="str">
        <f t="shared" si="224"/>
        <v>d1122</v>
      </c>
      <c r="R455" t="str">
        <f t="shared" si="222"/>
        <v>bOpenManual</v>
      </c>
    </row>
    <row r="456" spans="2:18" x14ac:dyDescent="0.25">
      <c r="B456" t="str">
        <f t="shared" si="223"/>
        <v>GateIn</v>
      </c>
      <c r="G456" t="s">
        <v>40</v>
      </c>
      <c r="H456" t="str">
        <f t="shared" si="221"/>
        <v>bCloseManual</v>
      </c>
      <c r="I456">
        <v>1</v>
      </c>
      <c r="K456">
        <v>1</v>
      </c>
      <c r="M456" t="str">
        <f t="shared" si="220"/>
        <v>ns=4;s=|var|PLC210 OPC-UA.Application.GVL.DataProg.Water.GateIn.bCloseManual</v>
      </c>
      <c r="N456" t="s">
        <v>34</v>
      </c>
      <c r="O456" t="s">
        <v>27</v>
      </c>
      <c r="P456" t="str">
        <f>CONCATENATE(W$2,"GVL.DataProg.",B448,".",B456)</f>
        <v>ns=4;s=|var|PLC210 OPC-UA.Application.GVL.DataProg.Water.GateIn</v>
      </c>
      <c r="Q456" t="str">
        <f t="shared" si="224"/>
        <v>d1122</v>
      </c>
      <c r="R456" t="str">
        <f t="shared" si="222"/>
        <v>bCloseManual</v>
      </c>
    </row>
    <row r="457" spans="2:18" x14ac:dyDescent="0.25">
      <c r="B457" t="str">
        <f t="shared" si="223"/>
        <v>GateIn</v>
      </c>
      <c r="G457" t="s">
        <v>79</v>
      </c>
      <c r="H457" t="str">
        <f t="shared" si="221"/>
        <v>bStopManual</v>
      </c>
      <c r="I457">
        <v>1</v>
      </c>
      <c r="K457">
        <v>1</v>
      </c>
      <c r="M457" t="str">
        <f t="shared" si="220"/>
        <v>ns=4;s=|var|PLC210 OPC-UA.Application.GVL.DataProg.Water.GateIn.bStopManual</v>
      </c>
      <c r="N457" t="s">
        <v>34</v>
      </c>
      <c r="O457" t="s">
        <v>27</v>
      </c>
      <c r="P457" t="str">
        <f>CONCATENATE(W$2,"GVL.DataProg.",B448,".",B457)</f>
        <v>ns=4;s=|var|PLC210 OPC-UA.Application.GVL.DataProg.Water.GateIn</v>
      </c>
      <c r="Q457" t="str">
        <f t="shared" si="224"/>
        <v>d1122</v>
      </c>
      <c r="R457" t="str">
        <f t="shared" si="222"/>
        <v>bStopManual</v>
      </c>
    </row>
    <row r="458" spans="2:18" x14ac:dyDescent="0.25">
      <c r="B458" t="str">
        <f t="shared" si="223"/>
        <v>GateIn</v>
      </c>
      <c r="G458" t="s">
        <v>80</v>
      </c>
      <c r="H458" t="str">
        <f t="shared" si="221"/>
        <v>bErrorEndCaps</v>
      </c>
      <c r="I458">
        <v>1</v>
      </c>
      <c r="K458">
        <v>0</v>
      </c>
      <c r="M458" t="str">
        <f t="shared" si="220"/>
        <v>ns=4;s=|var|PLC210 OPC-UA.Application.GVL.DataProg.Water.GateIn.bErrorEndCaps</v>
      </c>
      <c r="N458" t="s">
        <v>34</v>
      </c>
      <c r="O458" t="s">
        <v>27</v>
      </c>
      <c r="P458" t="str">
        <f>CONCATENATE(W$2,"GVL.DataProg.",B448,".",B458)</f>
        <v>ns=4;s=|var|PLC210 OPC-UA.Application.GVL.DataProg.Water.GateIn</v>
      </c>
      <c r="Q458" t="str">
        <f t="shared" si="224"/>
        <v>d1122</v>
      </c>
      <c r="R458" t="str">
        <f t="shared" si="222"/>
        <v>bErrorEndCaps</v>
      </c>
    </row>
    <row r="459" spans="2:18" x14ac:dyDescent="0.25">
      <c r="B459" t="str">
        <f t="shared" si="223"/>
        <v>GateIn</v>
      </c>
      <c r="G459" t="s">
        <v>41</v>
      </c>
      <c r="H459" t="str">
        <f t="shared" si="221"/>
        <v>bAuto</v>
      </c>
      <c r="I459">
        <v>1</v>
      </c>
      <c r="K459">
        <v>1</v>
      </c>
      <c r="M459" t="str">
        <f t="shared" si="220"/>
        <v>ns=4;s=|var|PLC210 OPC-UA.Application.GVL.DataProg.Water.GateIn.bAuto</v>
      </c>
      <c r="N459" t="s">
        <v>34</v>
      </c>
      <c r="O459" t="s">
        <v>27</v>
      </c>
      <c r="P459" t="str">
        <f>CONCATENATE(W$2,"GVL.DataProg.",B448,".",B459)</f>
        <v>ns=4;s=|var|PLC210 OPC-UA.Application.GVL.DataProg.Water.GateIn</v>
      </c>
      <c r="Q459" t="str">
        <f t="shared" si="224"/>
        <v>d1122</v>
      </c>
      <c r="R459" t="str">
        <f t="shared" si="222"/>
        <v>bAuto</v>
      </c>
    </row>
    <row r="460" spans="2:18" x14ac:dyDescent="0.25">
      <c r="B460" t="str">
        <f t="shared" si="223"/>
        <v>GateIn</v>
      </c>
      <c r="G460" t="s">
        <v>42</v>
      </c>
      <c r="H460" t="str">
        <f t="shared" si="221"/>
        <v>bBlockOpenOut</v>
      </c>
      <c r="I460">
        <v>1</v>
      </c>
      <c r="K460">
        <v>0</v>
      </c>
      <c r="M460" t="str">
        <f t="shared" si="220"/>
        <v>ns=4;s=|var|PLC210 OPC-UA.Application.GVL.DataProg.Water.GateIn.bBlockOpenOut</v>
      </c>
      <c r="N460" t="s">
        <v>34</v>
      </c>
      <c r="O460" t="s">
        <v>27</v>
      </c>
      <c r="P460" t="str">
        <f>CONCATENATE(W$2,"GVL.DataProg.",B448,".",B460)</f>
        <v>ns=4;s=|var|PLC210 OPC-UA.Application.GVL.DataProg.Water.GateIn</v>
      </c>
      <c r="Q460" t="str">
        <f t="shared" si="224"/>
        <v>d1122</v>
      </c>
      <c r="R460" t="str">
        <f t="shared" si="222"/>
        <v>bBlockOpenOut</v>
      </c>
    </row>
    <row r="461" spans="2:18" x14ac:dyDescent="0.25">
      <c r="B461" t="str">
        <f t="shared" si="223"/>
        <v>GateIn</v>
      </c>
      <c r="G461" t="s">
        <v>43</v>
      </c>
      <c r="H461" t="str">
        <f t="shared" si="221"/>
        <v>bBlockCloseOut</v>
      </c>
      <c r="I461">
        <v>1</v>
      </c>
      <c r="K461">
        <v>0</v>
      </c>
      <c r="M461" t="str">
        <f t="shared" si="220"/>
        <v>ns=4;s=|var|PLC210 OPC-UA.Application.GVL.DataProg.Water.GateIn.bBlockCloseOut</v>
      </c>
      <c r="N461" t="s">
        <v>34</v>
      </c>
      <c r="O461" t="s">
        <v>27</v>
      </c>
      <c r="P461" t="str">
        <f>CONCATENATE(W$2,"GVL.DataProg.",B448,".",B461)</f>
        <v>ns=4;s=|var|PLC210 OPC-UA.Application.GVL.DataProg.Water.GateIn</v>
      </c>
      <c r="Q461" t="str">
        <f t="shared" si="224"/>
        <v>d1122</v>
      </c>
      <c r="R461" t="str">
        <f t="shared" si="222"/>
        <v>bBlockCloseOut</v>
      </c>
    </row>
    <row r="462" spans="2:18" x14ac:dyDescent="0.25">
      <c r="B462" t="str">
        <f t="shared" si="223"/>
        <v>GateIn</v>
      </c>
      <c r="G462" t="s">
        <v>383</v>
      </c>
      <c r="H462" t="str">
        <f t="shared" si="221"/>
        <v>State</v>
      </c>
      <c r="I462">
        <v>1</v>
      </c>
      <c r="K462">
        <v>0</v>
      </c>
      <c r="M462" t="str">
        <f t="shared" si="220"/>
        <v>ns=4;s=|var|PLC210 OPC-UA.Application.GVL.DataProg.Water.GateIn.State</v>
      </c>
      <c r="N462" t="s">
        <v>154</v>
      </c>
      <c r="O462" t="s">
        <v>27</v>
      </c>
      <c r="P462" t="str">
        <f>P461</f>
        <v>ns=4;s=|var|PLC210 OPC-UA.Application.GVL.DataProg.Water.GateIn</v>
      </c>
      <c r="Q462" t="str">
        <f t="shared" si="224"/>
        <v>d1122</v>
      </c>
      <c r="R462" t="str">
        <f t="shared" si="222"/>
        <v>State</v>
      </c>
    </row>
    <row r="463" spans="2:18" x14ac:dyDescent="0.25">
      <c r="B463" t="str">
        <f>B462</f>
        <v>GateIn</v>
      </c>
      <c r="G463" t="s">
        <v>402</v>
      </c>
      <c r="H463" t="str">
        <f t="shared" si="221"/>
        <v>byBlock</v>
      </c>
      <c r="I463">
        <v>1</v>
      </c>
      <c r="K463">
        <v>0</v>
      </c>
      <c r="M463" t="str">
        <f t="shared" si="220"/>
        <v>ns=4;s=|var|PLC210 OPC-UA.Application.GVL.DataProg.Water.GateIn.stBlocksOpen.byBlock</v>
      </c>
      <c r="N463" t="s">
        <v>403</v>
      </c>
      <c r="O463" t="s">
        <v>27</v>
      </c>
      <c r="P463" t="str">
        <f>CONCATENATE(P462,".stBlocksOpen")</f>
        <v>ns=4;s=|var|PLC210 OPC-UA.Application.GVL.DataProg.Water.GateIn.stBlocksOpen</v>
      </c>
      <c r="Q463" t="str">
        <f>Q462</f>
        <v>d1122</v>
      </c>
      <c r="R463" t="str">
        <f>CONCATENATE(G463,"Open")</f>
        <v>byBlockOpen</v>
      </c>
    </row>
    <row r="464" spans="2:18" x14ac:dyDescent="0.25">
      <c r="B464" t="str">
        <f>B463</f>
        <v>GateIn</v>
      </c>
      <c r="G464" t="s">
        <v>402</v>
      </c>
      <c r="H464" t="str">
        <f t="shared" si="221"/>
        <v>byBlock</v>
      </c>
      <c r="I464">
        <v>1</v>
      </c>
      <c r="K464">
        <v>0</v>
      </c>
      <c r="M464" t="str">
        <f t="shared" si="220"/>
        <v>ns=4;s=|var|PLC210 OPC-UA.Application.GVL.DataProg.Water.GateIn.stBlocksClose.byBlock</v>
      </c>
      <c r="N464" t="s">
        <v>403</v>
      </c>
      <c r="O464" t="s">
        <v>27</v>
      </c>
      <c r="P464" t="str">
        <f>CONCATENATE(P462,".stBlocksClose")</f>
        <v>ns=4;s=|var|PLC210 OPC-UA.Application.GVL.DataProg.Water.GateIn.stBlocksClose</v>
      </c>
      <c r="Q464" t="str">
        <f>Q463</f>
        <v>d1122</v>
      </c>
      <c r="R464" t="str">
        <f>CONCATENATE(G464,"Close")</f>
        <v>byBlockClose</v>
      </c>
    </row>
    <row r="465" spans="2:18" x14ac:dyDescent="0.25">
      <c r="B465" t="str">
        <f>B464</f>
        <v>GateIn</v>
      </c>
      <c r="G465" t="s">
        <v>404</v>
      </c>
      <c r="H465" t="str">
        <f t="shared" si="221"/>
        <v>byBlockWork</v>
      </c>
      <c r="I465">
        <v>1</v>
      </c>
      <c r="K465">
        <v>1</v>
      </c>
      <c r="M465" t="str">
        <f t="shared" si="220"/>
        <v>ns=4;s=|var|PLC210 OPC-UA.Application.GVL.DataProg.Water.GateIn.stBlocksOpen.byBlockWork</v>
      </c>
      <c r="N465" t="s">
        <v>403</v>
      </c>
      <c r="O465" t="s">
        <v>27</v>
      </c>
      <c r="P465" t="str">
        <f>P463</f>
        <v>ns=4;s=|var|PLC210 OPC-UA.Application.GVL.DataProg.Water.GateIn.stBlocksOpen</v>
      </c>
      <c r="Q465" t="str">
        <f>Q464</f>
        <v>d1122</v>
      </c>
      <c r="R465" t="str">
        <f>CONCATENATE(G465,"Open")</f>
        <v>byBlockWorkOpen</v>
      </c>
    </row>
    <row r="466" spans="2:18" x14ac:dyDescent="0.25">
      <c r="B466" t="str">
        <f>B465</f>
        <v>GateIn</v>
      </c>
      <c r="G466" t="s">
        <v>404</v>
      </c>
      <c r="H466" t="str">
        <f t="shared" si="221"/>
        <v>byBlockWork</v>
      </c>
      <c r="I466">
        <v>1</v>
      </c>
      <c r="K466">
        <v>1</v>
      </c>
      <c r="M466" t="str">
        <f t="shared" si="220"/>
        <v>ns=4;s=|var|PLC210 OPC-UA.Application.GVL.DataProg.Water.GateIn.stBlocksClose.byBlockWork</v>
      </c>
      <c r="N466" t="s">
        <v>403</v>
      </c>
      <c r="O466" t="s">
        <v>27</v>
      </c>
      <c r="P466" t="str">
        <f>P464</f>
        <v>ns=4;s=|var|PLC210 OPC-UA.Application.GVL.DataProg.Water.GateIn.stBlocksClose</v>
      </c>
      <c r="Q466" t="str">
        <f>Q465</f>
        <v>d1122</v>
      </c>
      <c r="R466" t="str">
        <f>CONCATENATE(G466,"Close")</f>
        <v>byBlockWorkClose</v>
      </c>
    </row>
    <row r="467" spans="2:18" x14ac:dyDescent="0.25">
      <c r="B467" t="str">
        <f>B462</f>
        <v>GateIn</v>
      </c>
      <c r="G467" t="s">
        <v>405</v>
      </c>
      <c r="H467" t="str">
        <f t="shared" si="221"/>
        <v>arwsBlockNames</v>
      </c>
      <c r="I467">
        <v>1</v>
      </c>
      <c r="K467">
        <v>0</v>
      </c>
      <c r="M467" t="str">
        <f>CONCATENATE(P467,".",G467,"[0]")</f>
        <v>ns=4;s=|var|PLC210 OPC-UA.Application.GVL.DataProg.Water.GateIn.stBlocksOpen.arwsBlockNames[0]</v>
      </c>
      <c r="N467" t="s">
        <v>154</v>
      </c>
      <c r="O467" t="s">
        <v>27</v>
      </c>
      <c r="P467" t="str">
        <f>P463</f>
        <v>ns=4;s=|var|PLC210 OPC-UA.Application.GVL.DataProg.Water.GateIn.stBlocksOpen</v>
      </c>
      <c r="Q467" t="str">
        <f>Q462</f>
        <v>d1122</v>
      </c>
      <c r="R467" t="str">
        <f>CONCATENATE(G467,"Open1")</f>
        <v>arwsBlockNamesOpen1</v>
      </c>
    </row>
    <row r="468" spans="2:18" x14ac:dyDescent="0.25">
      <c r="B468" t="str">
        <f>B467</f>
        <v>GateIn</v>
      </c>
      <c r="G468" t="s">
        <v>405</v>
      </c>
      <c r="H468" t="str">
        <f t="shared" si="221"/>
        <v>arwsBlockNames</v>
      </c>
      <c r="I468">
        <v>1</v>
      </c>
      <c r="K468">
        <v>0</v>
      </c>
      <c r="M468" t="str">
        <f>CONCATENATE(P468,".",G468,"[1]")</f>
        <v>ns=4;s=|var|PLC210 OPC-UA.Application.GVL.DataProg.Water.GateIn.stBlocksOpen.arwsBlockNames[1]</v>
      </c>
      <c r="N468" t="s">
        <v>154</v>
      </c>
      <c r="O468" t="s">
        <v>27</v>
      </c>
      <c r="P468" t="str">
        <f>P467</f>
        <v>ns=4;s=|var|PLC210 OPC-UA.Application.GVL.DataProg.Water.GateIn.stBlocksOpen</v>
      </c>
      <c r="Q468" t="str">
        <f>Q467</f>
        <v>d1122</v>
      </c>
      <c r="R468" t="str">
        <f>CONCATENATE(G468,"Open2")</f>
        <v>arwsBlockNamesOpen2</v>
      </c>
    </row>
    <row r="469" spans="2:18" x14ac:dyDescent="0.25">
      <c r="B469" t="str">
        <f>B468</f>
        <v>GateIn</v>
      </c>
      <c r="G469" t="s">
        <v>405</v>
      </c>
      <c r="H469" t="str">
        <f t="shared" si="221"/>
        <v>arwsBlockNames</v>
      </c>
      <c r="I469">
        <v>1</v>
      </c>
      <c r="K469">
        <v>0</v>
      </c>
      <c r="M469" t="str">
        <f>CONCATENATE(P469,".",G469,"[2]")</f>
        <v>ns=4;s=|var|PLC210 OPC-UA.Application.GVL.DataProg.Water.GateIn.stBlocksOpen.arwsBlockNames[2]</v>
      </c>
      <c r="N469" t="s">
        <v>154</v>
      </c>
      <c r="O469" t="s">
        <v>27</v>
      </c>
      <c r="P469" t="str">
        <f t="shared" ref="P469:P474" si="225">P468</f>
        <v>ns=4;s=|var|PLC210 OPC-UA.Application.GVL.DataProg.Water.GateIn.stBlocksOpen</v>
      </c>
      <c r="Q469" t="str">
        <f>Q468</f>
        <v>d1122</v>
      </c>
      <c r="R469" t="str">
        <f>CONCATENATE(G469,"Open3")</f>
        <v>arwsBlockNamesOpen3</v>
      </c>
    </row>
    <row r="470" spans="2:18" x14ac:dyDescent="0.25">
      <c r="B470" t="str">
        <f>B469</f>
        <v>GateIn</v>
      </c>
      <c r="G470" t="s">
        <v>405</v>
      </c>
      <c r="H470" t="str">
        <f t="shared" si="221"/>
        <v>arwsBlockNames</v>
      </c>
      <c r="I470">
        <v>1</v>
      </c>
      <c r="K470">
        <v>0</v>
      </c>
      <c r="M470" t="str">
        <f>CONCATENATE(P470,".",G470,"[3]")</f>
        <v>ns=4;s=|var|PLC210 OPC-UA.Application.GVL.DataProg.Water.GateIn.stBlocksOpen.arwsBlockNames[3]</v>
      </c>
      <c r="N470" t="s">
        <v>154</v>
      </c>
      <c r="O470" t="s">
        <v>27</v>
      </c>
      <c r="P470" t="str">
        <f t="shared" si="225"/>
        <v>ns=4;s=|var|PLC210 OPC-UA.Application.GVL.DataProg.Water.GateIn.stBlocksOpen</v>
      </c>
      <c r="Q470" t="str">
        <f>Q469</f>
        <v>d1122</v>
      </c>
      <c r="R470" t="str">
        <f>CONCATENATE(G470,"Open4")</f>
        <v>arwsBlockNamesOpen4</v>
      </c>
    </row>
    <row r="471" spans="2:18" x14ac:dyDescent="0.25">
      <c r="B471" t="str">
        <f>B466</f>
        <v>GateIn</v>
      </c>
      <c r="G471" t="s">
        <v>405</v>
      </c>
      <c r="H471" t="str">
        <f t="shared" si="221"/>
        <v>arwsBlockNames</v>
      </c>
      <c r="I471">
        <v>1</v>
      </c>
      <c r="K471">
        <v>0</v>
      </c>
      <c r="M471" t="str">
        <f>CONCATENATE(P471,".",G471,"[4]")</f>
        <v>ns=4;s=|var|PLC210 OPC-UA.Application.GVL.DataProg.Water.GateIn.stBlocksOpen.arwsBlockNames[4]</v>
      </c>
      <c r="N471" t="s">
        <v>154</v>
      </c>
      <c r="O471" t="s">
        <v>27</v>
      </c>
      <c r="P471" t="str">
        <f t="shared" si="225"/>
        <v>ns=4;s=|var|PLC210 OPC-UA.Application.GVL.DataProg.Water.GateIn.stBlocksOpen</v>
      </c>
      <c r="Q471" t="str">
        <f>Q466</f>
        <v>d1122</v>
      </c>
      <c r="R471" t="str">
        <f>CONCATENATE(G471,"Open5")</f>
        <v>arwsBlockNamesOpen5</v>
      </c>
    </row>
    <row r="472" spans="2:18" x14ac:dyDescent="0.25">
      <c r="B472" t="str">
        <f>B471</f>
        <v>GateIn</v>
      </c>
      <c r="G472" t="s">
        <v>405</v>
      </c>
      <c r="H472" t="str">
        <f t="shared" si="221"/>
        <v>arwsBlockNames</v>
      </c>
      <c r="I472">
        <v>1</v>
      </c>
      <c r="K472">
        <v>0</v>
      </c>
      <c r="M472" t="str">
        <f>CONCATENATE(P472,".",G472,"[5]")</f>
        <v>ns=4;s=|var|PLC210 OPC-UA.Application.GVL.DataProg.Water.GateIn.stBlocksOpen.arwsBlockNames[5]</v>
      </c>
      <c r="N472" t="s">
        <v>154</v>
      </c>
      <c r="O472" t="s">
        <v>27</v>
      </c>
      <c r="P472" t="str">
        <f t="shared" si="225"/>
        <v>ns=4;s=|var|PLC210 OPC-UA.Application.GVL.DataProg.Water.GateIn.stBlocksOpen</v>
      </c>
      <c r="Q472" t="str">
        <f>Q471</f>
        <v>d1122</v>
      </c>
      <c r="R472" t="str">
        <f>CONCATENATE(G472,"Open6")</f>
        <v>arwsBlockNamesOpen6</v>
      </c>
    </row>
    <row r="473" spans="2:18" x14ac:dyDescent="0.25">
      <c r="B473" t="str">
        <f>B472</f>
        <v>GateIn</v>
      </c>
      <c r="G473" t="s">
        <v>405</v>
      </c>
      <c r="H473" t="str">
        <f t="shared" si="221"/>
        <v>arwsBlockNames</v>
      </c>
      <c r="I473">
        <v>1</v>
      </c>
      <c r="K473">
        <v>0</v>
      </c>
      <c r="M473" t="str">
        <f>CONCATENATE(P473,".",G473,"[6]")</f>
        <v>ns=4;s=|var|PLC210 OPC-UA.Application.GVL.DataProg.Water.GateIn.stBlocksOpen.arwsBlockNames[6]</v>
      </c>
      <c r="N473" t="s">
        <v>154</v>
      </c>
      <c r="O473" t="s">
        <v>27</v>
      </c>
      <c r="P473" t="str">
        <f t="shared" si="225"/>
        <v>ns=4;s=|var|PLC210 OPC-UA.Application.GVL.DataProg.Water.GateIn.stBlocksOpen</v>
      </c>
      <c r="Q473" t="str">
        <f>Q472</f>
        <v>d1122</v>
      </c>
      <c r="R473" t="str">
        <f>CONCATENATE(G473,"Open7")</f>
        <v>arwsBlockNamesOpen7</v>
      </c>
    </row>
    <row r="474" spans="2:18" x14ac:dyDescent="0.25">
      <c r="B474" t="str">
        <f>B473</f>
        <v>GateIn</v>
      </c>
      <c r="G474" t="s">
        <v>405</v>
      </c>
      <c r="H474" t="str">
        <f t="shared" si="221"/>
        <v>arwsBlockNames</v>
      </c>
      <c r="I474">
        <v>1</v>
      </c>
      <c r="K474">
        <v>0</v>
      </c>
      <c r="M474" t="str">
        <f>CONCATENATE(P474,".",G474,"[7]")</f>
        <v>ns=4;s=|var|PLC210 OPC-UA.Application.GVL.DataProg.Water.GateIn.stBlocksOpen.arwsBlockNames[7]</v>
      </c>
      <c r="N474" t="s">
        <v>154</v>
      </c>
      <c r="O474" t="s">
        <v>27</v>
      </c>
      <c r="P474" t="str">
        <f t="shared" si="225"/>
        <v>ns=4;s=|var|PLC210 OPC-UA.Application.GVL.DataProg.Water.GateIn.stBlocksOpen</v>
      </c>
      <c r="Q474" t="str">
        <f>Q473</f>
        <v>d1122</v>
      </c>
      <c r="R474" t="str">
        <f>CONCATENATE(G474,"Open8")</f>
        <v>arwsBlockNamesOpen8</v>
      </c>
    </row>
    <row r="475" spans="2:18" x14ac:dyDescent="0.25">
      <c r="B475" t="str">
        <f>B470</f>
        <v>GateIn</v>
      </c>
      <c r="G475" t="s">
        <v>405</v>
      </c>
      <c r="H475" t="str">
        <f t="shared" si="221"/>
        <v>arwsBlockNames</v>
      </c>
      <c r="I475">
        <v>1</v>
      </c>
      <c r="K475">
        <v>0</v>
      </c>
      <c r="M475" t="str">
        <f>CONCATENATE(P475,".",G475,"[0]")</f>
        <v>ns=4;s=|var|PLC210 OPC-UA.Application.GVL.DataProg.Water.GateIn.stBlocksClose.arwsBlockNames[0]</v>
      </c>
      <c r="N475" t="s">
        <v>154</v>
      </c>
      <c r="O475" t="s">
        <v>27</v>
      </c>
      <c r="P475" t="str">
        <f>P464</f>
        <v>ns=4;s=|var|PLC210 OPC-UA.Application.GVL.DataProg.Water.GateIn.stBlocksClose</v>
      </c>
      <c r="Q475" t="str">
        <f>Q470</f>
        <v>d1122</v>
      </c>
      <c r="R475" t="str">
        <f>CONCATENATE(G475,"Close1")</f>
        <v>arwsBlockNamesClose1</v>
      </c>
    </row>
    <row r="476" spans="2:18" x14ac:dyDescent="0.25">
      <c r="B476" t="str">
        <f>B475</f>
        <v>GateIn</v>
      </c>
      <c r="G476" t="s">
        <v>405</v>
      </c>
      <c r="H476" t="str">
        <f t="shared" si="221"/>
        <v>arwsBlockNames</v>
      </c>
      <c r="I476">
        <v>1</v>
      </c>
      <c r="K476">
        <v>0</v>
      </c>
      <c r="M476" t="str">
        <f>CONCATENATE(P476,".",G476,"[1]")</f>
        <v>ns=4;s=|var|PLC210 OPC-UA.Application.GVL.DataProg.Water.GateIn.stBlocksClose.arwsBlockNames[1]</v>
      </c>
      <c r="N476" t="s">
        <v>154</v>
      </c>
      <c r="O476" t="s">
        <v>27</v>
      </c>
      <c r="P476" t="str">
        <f>P475</f>
        <v>ns=4;s=|var|PLC210 OPC-UA.Application.GVL.DataProg.Water.GateIn.stBlocksClose</v>
      </c>
      <c r="Q476" t="str">
        <f>Q475</f>
        <v>d1122</v>
      </c>
      <c r="R476" t="str">
        <f>CONCATENATE(G476,"Close2")</f>
        <v>arwsBlockNamesClose2</v>
      </c>
    </row>
    <row r="477" spans="2:18" x14ac:dyDescent="0.25">
      <c r="B477" t="str">
        <f>B476</f>
        <v>GateIn</v>
      </c>
      <c r="G477" t="s">
        <v>405</v>
      </c>
      <c r="H477" t="str">
        <f t="shared" si="221"/>
        <v>arwsBlockNames</v>
      </c>
      <c r="I477">
        <v>1</v>
      </c>
      <c r="K477">
        <v>0</v>
      </c>
      <c r="M477" t="str">
        <f>CONCATENATE(P477,".",G477,"[2]")</f>
        <v>ns=4;s=|var|PLC210 OPC-UA.Application.GVL.DataProg.Water.GateIn.stBlocksClose.arwsBlockNames[2]</v>
      </c>
      <c r="N477" t="s">
        <v>154</v>
      </c>
      <c r="O477" t="s">
        <v>27</v>
      </c>
      <c r="P477" t="str">
        <f t="shared" ref="P477:P482" si="226">P476</f>
        <v>ns=4;s=|var|PLC210 OPC-UA.Application.GVL.DataProg.Water.GateIn.stBlocksClose</v>
      </c>
      <c r="Q477" t="str">
        <f>Q476</f>
        <v>d1122</v>
      </c>
      <c r="R477" t="str">
        <f>CONCATENATE(G477,"Close3")</f>
        <v>arwsBlockNamesClose3</v>
      </c>
    </row>
    <row r="478" spans="2:18" x14ac:dyDescent="0.25">
      <c r="B478" t="str">
        <f>B477</f>
        <v>GateIn</v>
      </c>
      <c r="G478" t="s">
        <v>405</v>
      </c>
      <c r="H478" t="str">
        <f t="shared" si="221"/>
        <v>arwsBlockNames</v>
      </c>
      <c r="I478">
        <v>1</v>
      </c>
      <c r="K478">
        <v>0</v>
      </c>
      <c r="M478" t="str">
        <f>CONCATENATE(P478,".",G478,"[3]")</f>
        <v>ns=4;s=|var|PLC210 OPC-UA.Application.GVL.DataProg.Water.GateIn.stBlocksClose.arwsBlockNames[3]</v>
      </c>
      <c r="N478" t="s">
        <v>154</v>
      </c>
      <c r="O478" t="s">
        <v>27</v>
      </c>
      <c r="P478" t="str">
        <f t="shared" si="226"/>
        <v>ns=4;s=|var|PLC210 OPC-UA.Application.GVL.DataProg.Water.GateIn.stBlocksClose</v>
      </c>
      <c r="Q478" t="str">
        <f>Q477</f>
        <v>d1122</v>
      </c>
      <c r="R478" t="str">
        <f>CONCATENATE(G478,"Close4")</f>
        <v>arwsBlockNamesClose4</v>
      </c>
    </row>
    <row r="479" spans="2:18" x14ac:dyDescent="0.25">
      <c r="B479" t="str">
        <f>B474</f>
        <v>GateIn</v>
      </c>
      <c r="G479" t="s">
        <v>405</v>
      </c>
      <c r="H479" t="str">
        <f t="shared" si="221"/>
        <v>arwsBlockNames</v>
      </c>
      <c r="I479">
        <v>1</v>
      </c>
      <c r="K479">
        <v>0</v>
      </c>
      <c r="M479" t="str">
        <f>CONCATENATE(P479,".",G479,"[4]")</f>
        <v>ns=4;s=|var|PLC210 OPC-UA.Application.GVL.DataProg.Water.GateIn.stBlocksClose.arwsBlockNames[4]</v>
      </c>
      <c r="N479" t="s">
        <v>154</v>
      </c>
      <c r="O479" t="s">
        <v>27</v>
      </c>
      <c r="P479" t="str">
        <f t="shared" si="226"/>
        <v>ns=4;s=|var|PLC210 OPC-UA.Application.GVL.DataProg.Water.GateIn.stBlocksClose</v>
      </c>
      <c r="Q479" t="str">
        <f>Q474</f>
        <v>d1122</v>
      </c>
      <c r="R479" t="str">
        <f>CONCATENATE(G479,"Close5")</f>
        <v>arwsBlockNamesClose5</v>
      </c>
    </row>
    <row r="480" spans="2:18" x14ac:dyDescent="0.25">
      <c r="B480" t="str">
        <f>B479</f>
        <v>GateIn</v>
      </c>
      <c r="G480" t="s">
        <v>405</v>
      </c>
      <c r="H480" t="str">
        <f t="shared" si="221"/>
        <v>arwsBlockNames</v>
      </c>
      <c r="I480">
        <v>1</v>
      </c>
      <c r="K480">
        <v>0</v>
      </c>
      <c r="M480" t="str">
        <f>CONCATENATE(P480,".",G480,"[5]")</f>
        <v>ns=4;s=|var|PLC210 OPC-UA.Application.GVL.DataProg.Water.GateIn.stBlocksClose.arwsBlockNames[5]</v>
      </c>
      <c r="N480" t="s">
        <v>154</v>
      </c>
      <c r="O480" t="s">
        <v>27</v>
      </c>
      <c r="P480" t="str">
        <f t="shared" si="226"/>
        <v>ns=4;s=|var|PLC210 OPC-UA.Application.GVL.DataProg.Water.GateIn.stBlocksClose</v>
      </c>
      <c r="Q480" t="str">
        <f>Q479</f>
        <v>d1122</v>
      </c>
      <c r="R480" t="str">
        <f>CONCATENATE(G480,"Close6")</f>
        <v>arwsBlockNamesClose6</v>
      </c>
    </row>
    <row r="481" spans="1:22" x14ac:dyDescent="0.25">
      <c r="B481" t="str">
        <f>B480</f>
        <v>GateIn</v>
      </c>
      <c r="G481" t="s">
        <v>405</v>
      </c>
      <c r="H481" t="str">
        <f t="shared" si="221"/>
        <v>arwsBlockNames</v>
      </c>
      <c r="I481">
        <v>1</v>
      </c>
      <c r="K481">
        <v>0</v>
      </c>
      <c r="M481" t="str">
        <f>CONCATENATE(P481,".",G481,"[6]")</f>
        <v>ns=4;s=|var|PLC210 OPC-UA.Application.GVL.DataProg.Water.GateIn.stBlocksClose.arwsBlockNames[6]</v>
      </c>
      <c r="N481" t="s">
        <v>154</v>
      </c>
      <c r="O481" t="s">
        <v>27</v>
      </c>
      <c r="P481" t="str">
        <f t="shared" si="226"/>
        <v>ns=4;s=|var|PLC210 OPC-UA.Application.GVL.DataProg.Water.GateIn.stBlocksClose</v>
      </c>
      <c r="Q481" t="str">
        <f>Q480</f>
        <v>d1122</v>
      </c>
      <c r="R481" t="str">
        <f>CONCATENATE(G481,"Close7")</f>
        <v>arwsBlockNamesClose7</v>
      </c>
    </row>
    <row r="482" spans="1:22" x14ac:dyDescent="0.25">
      <c r="B482" t="str">
        <f>B481</f>
        <v>GateIn</v>
      </c>
      <c r="G482" t="s">
        <v>405</v>
      </c>
      <c r="H482" t="str">
        <f t="shared" si="221"/>
        <v>arwsBlockNames</v>
      </c>
      <c r="I482">
        <v>1</v>
      </c>
      <c r="K482">
        <v>0</v>
      </c>
      <c r="M482" t="str">
        <f>CONCATENATE(P482,".",G482,"[7]")</f>
        <v>ns=4;s=|var|PLC210 OPC-UA.Application.GVL.DataProg.Water.GateIn.stBlocksClose.arwsBlockNames[7]</v>
      </c>
      <c r="N482" t="s">
        <v>154</v>
      </c>
      <c r="O482" t="s">
        <v>27</v>
      </c>
      <c r="P482" t="str">
        <f t="shared" si="226"/>
        <v>ns=4;s=|var|PLC210 OPC-UA.Application.GVL.DataProg.Water.GateIn.stBlocksClose</v>
      </c>
      <c r="Q482" t="str">
        <f>Q481</f>
        <v>d1122</v>
      </c>
      <c r="R482" t="str">
        <f>CONCATENATE(G482,"Close8")</f>
        <v>arwsBlockNamesClose8</v>
      </c>
    </row>
    <row r="483" spans="1:22" x14ac:dyDescent="0.25">
      <c r="A483" t="s">
        <v>109</v>
      </c>
      <c r="B483" t="s">
        <v>95</v>
      </c>
      <c r="V483" t="s">
        <v>110</v>
      </c>
    </row>
    <row r="484" spans="1:22" x14ac:dyDescent="0.25">
      <c r="B484" t="str">
        <f>A483</f>
        <v>GateOut</v>
      </c>
      <c r="G484" t="s">
        <v>74</v>
      </c>
      <c r="H484" t="str">
        <f>G484</f>
        <v>bMoving</v>
      </c>
      <c r="I484">
        <v>1</v>
      </c>
      <c r="K484">
        <v>0</v>
      </c>
      <c r="M484" t="str">
        <f t="shared" ref="M484:M531" si="227">CONCATENATE(P484,".",G484)</f>
        <v>ns=4;s=|var|PLC210 OPC-UA.Application.GVL.DataProg.Water.GateOut.bMoving</v>
      </c>
      <c r="N484" t="s">
        <v>34</v>
      </c>
      <c r="O484" t="s">
        <v>27</v>
      </c>
      <c r="P484" t="str">
        <f>CONCATENATE(W$2,"GVL.DataProg.",B483,".",B484)</f>
        <v>ns=4;s=|var|PLC210 OPC-UA.Application.GVL.DataProg.Water.GateOut</v>
      </c>
      <c r="Q484" t="str">
        <f>V483</f>
        <v>d1123</v>
      </c>
      <c r="R484" t="str">
        <f>G484</f>
        <v>bMoving</v>
      </c>
    </row>
    <row r="485" spans="1:22" x14ac:dyDescent="0.25">
      <c r="B485" t="str">
        <f>B484</f>
        <v>GateOut</v>
      </c>
      <c r="G485" t="s">
        <v>37</v>
      </c>
      <c r="H485" t="str">
        <f t="shared" ref="H485:H517" si="228">G485</f>
        <v>bClose</v>
      </c>
      <c r="I485">
        <v>1</v>
      </c>
      <c r="K485">
        <v>0</v>
      </c>
      <c r="M485" t="str">
        <f t="shared" si="227"/>
        <v>ns=4;s=|var|PLC210 OPC-UA.Application.GVL.DataProg.Water.GateOut.bClose</v>
      </c>
      <c r="N485" t="s">
        <v>34</v>
      </c>
      <c r="O485" t="s">
        <v>27</v>
      </c>
      <c r="P485" t="str">
        <f>CONCATENATE(W$2,"GVL.DataProg.",B483,".",B485)</f>
        <v>ns=4;s=|var|PLC210 OPC-UA.Application.GVL.DataProg.Water.GateOut</v>
      </c>
      <c r="Q485" t="str">
        <f>Q484</f>
        <v>d1123</v>
      </c>
      <c r="R485" t="str">
        <f t="shared" ref="R485:R497" si="229">G485</f>
        <v>bClose</v>
      </c>
    </row>
    <row r="486" spans="1:22" x14ac:dyDescent="0.25">
      <c r="B486" t="str">
        <f t="shared" ref="B486:B497" si="230">B485</f>
        <v>GateOut</v>
      </c>
      <c r="G486" t="s">
        <v>38</v>
      </c>
      <c r="H486" t="str">
        <f t="shared" si="228"/>
        <v>bOpen</v>
      </c>
      <c r="I486">
        <v>1</v>
      </c>
      <c r="K486">
        <v>0</v>
      </c>
      <c r="M486" t="str">
        <f t="shared" si="227"/>
        <v>ns=4;s=|var|PLC210 OPC-UA.Application.GVL.DataProg.Water.GateOut.bOpen</v>
      </c>
      <c r="N486" t="s">
        <v>34</v>
      </c>
      <c r="O486" t="s">
        <v>27</v>
      </c>
      <c r="P486" t="str">
        <f>CONCATENATE(W$2,"GVL.DataProg.",B483,".",B486)</f>
        <v>ns=4;s=|var|PLC210 OPC-UA.Application.GVL.DataProg.Water.GateOut</v>
      </c>
      <c r="Q486" t="str">
        <f t="shared" ref="Q486:Q497" si="231">Q485</f>
        <v>d1123</v>
      </c>
      <c r="R486" t="str">
        <f t="shared" si="229"/>
        <v>bOpen</v>
      </c>
    </row>
    <row r="487" spans="1:22" x14ac:dyDescent="0.25">
      <c r="B487" t="str">
        <f t="shared" si="230"/>
        <v>GateOut</v>
      </c>
      <c r="G487" t="s">
        <v>76</v>
      </c>
      <c r="H487" t="str">
        <f t="shared" si="228"/>
        <v>bOpenPermission</v>
      </c>
      <c r="I487">
        <v>1</v>
      </c>
      <c r="K487">
        <v>1</v>
      </c>
      <c r="M487" t="str">
        <f t="shared" si="227"/>
        <v>ns=4;s=|var|PLC210 OPC-UA.Application.GVL.DataProg.Water.GateOut.bOpenPermission</v>
      </c>
      <c r="N487" t="s">
        <v>34</v>
      </c>
      <c r="O487" t="s">
        <v>27</v>
      </c>
      <c r="P487" t="str">
        <f>CONCATENATE(W$2,"GVL.DataProg.",B483,".",B487)</f>
        <v>ns=4;s=|var|PLC210 OPC-UA.Application.GVL.DataProg.Water.GateOut</v>
      </c>
      <c r="Q487" t="str">
        <f t="shared" si="231"/>
        <v>d1123</v>
      </c>
      <c r="R487" t="str">
        <f t="shared" si="229"/>
        <v>bOpenPermission</v>
      </c>
    </row>
    <row r="488" spans="1:22" x14ac:dyDescent="0.25">
      <c r="B488" t="str">
        <f t="shared" si="230"/>
        <v>GateOut</v>
      </c>
      <c r="G488" t="s">
        <v>77</v>
      </c>
      <c r="H488" t="str">
        <f t="shared" si="228"/>
        <v>bNH</v>
      </c>
      <c r="I488">
        <v>1</v>
      </c>
      <c r="K488">
        <v>0</v>
      </c>
      <c r="M488" t="str">
        <f t="shared" si="227"/>
        <v>ns=4;s=|var|PLC210 OPC-UA.Application.GVL.DataProg.Water.GateOut.bNH</v>
      </c>
      <c r="N488" t="s">
        <v>34</v>
      </c>
      <c r="O488" t="s">
        <v>27</v>
      </c>
      <c r="P488" t="str">
        <f>CONCATENATE(W$2,"GVL.DataProg.",B483,".",B488)</f>
        <v>ns=4;s=|var|PLC210 OPC-UA.Application.GVL.DataProg.Water.GateOut</v>
      </c>
      <c r="Q488" t="str">
        <f t="shared" si="231"/>
        <v>d1123</v>
      </c>
      <c r="R488" t="str">
        <f t="shared" si="229"/>
        <v>bNH</v>
      </c>
    </row>
    <row r="489" spans="1:22" x14ac:dyDescent="0.25">
      <c r="B489" t="str">
        <f t="shared" si="230"/>
        <v>GateOut</v>
      </c>
      <c r="G489" t="s">
        <v>78</v>
      </c>
      <c r="H489" t="str">
        <f t="shared" si="228"/>
        <v>bNL</v>
      </c>
      <c r="I489">
        <v>1</v>
      </c>
      <c r="K489">
        <v>0</v>
      </c>
      <c r="M489" t="str">
        <f t="shared" si="227"/>
        <v>ns=4;s=|var|PLC210 OPC-UA.Application.GVL.DataProg.Water.GateOut.bNL</v>
      </c>
      <c r="N489" t="s">
        <v>34</v>
      </c>
      <c r="O489" t="s">
        <v>27</v>
      </c>
      <c r="P489" t="str">
        <f>CONCATENATE(W$2,"GVL.DataProg.",B483,".",B489)</f>
        <v>ns=4;s=|var|PLC210 OPC-UA.Application.GVL.DataProg.Water.GateOut</v>
      </c>
      <c r="Q489" t="str">
        <f t="shared" si="231"/>
        <v>d1123</v>
      </c>
      <c r="R489" t="str">
        <f t="shared" si="229"/>
        <v>bNL</v>
      </c>
    </row>
    <row r="490" spans="1:22" x14ac:dyDescent="0.25">
      <c r="B490" t="str">
        <f t="shared" si="230"/>
        <v>GateOut</v>
      </c>
      <c r="G490" t="s">
        <v>39</v>
      </c>
      <c r="H490" t="str">
        <f t="shared" si="228"/>
        <v>bOpenManual</v>
      </c>
      <c r="I490">
        <v>1</v>
      </c>
      <c r="K490">
        <v>1</v>
      </c>
      <c r="M490" t="str">
        <f t="shared" si="227"/>
        <v>ns=4;s=|var|PLC210 OPC-UA.Application.GVL.DataProg.Water.GateOut.bOpenManual</v>
      </c>
      <c r="N490" t="s">
        <v>34</v>
      </c>
      <c r="O490" t="s">
        <v>27</v>
      </c>
      <c r="P490" t="str">
        <f>CONCATENATE(W$2,"GVL.DataProg.",B483,".",B490)</f>
        <v>ns=4;s=|var|PLC210 OPC-UA.Application.GVL.DataProg.Water.GateOut</v>
      </c>
      <c r="Q490" t="str">
        <f t="shared" si="231"/>
        <v>d1123</v>
      </c>
      <c r="R490" t="str">
        <f t="shared" si="229"/>
        <v>bOpenManual</v>
      </c>
    </row>
    <row r="491" spans="1:22" x14ac:dyDescent="0.25">
      <c r="B491" t="str">
        <f t="shared" si="230"/>
        <v>GateOut</v>
      </c>
      <c r="G491" t="s">
        <v>40</v>
      </c>
      <c r="H491" t="str">
        <f t="shared" si="228"/>
        <v>bCloseManual</v>
      </c>
      <c r="I491">
        <v>1</v>
      </c>
      <c r="K491">
        <v>1</v>
      </c>
      <c r="M491" t="str">
        <f t="shared" si="227"/>
        <v>ns=4;s=|var|PLC210 OPC-UA.Application.GVL.DataProg.Water.GateOut.bCloseManual</v>
      </c>
      <c r="N491" t="s">
        <v>34</v>
      </c>
      <c r="O491" t="s">
        <v>27</v>
      </c>
      <c r="P491" t="str">
        <f>CONCATENATE(W$2,"GVL.DataProg.",B483,".",B491)</f>
        <v>ns=4;s=|var|PLC210 OPC-UA.Application.GVL.DataProg.Water.GateOut</v>
      </c>
      <c r="Q491" t="str">
        <f t="shared" si="231"/>
        <v>d1123</v>
      </c>
      <c r="R491" t="str">
        <f t="shared" si="229"/>
        <v>bCloseManual</v>
      </c>
    </row>
    <row r="492" spans="1:22" x14ac:dyDescent="0.25">
      <c r="B492" t="str">
        <f t="shared" si="230"/>
        <v>GateOut</v>
      </c>
      <c r="G492" t="s">
        <v>79</v>
      </c>
      <c r="H492" t="str">
        <f t="shared" si="228"/>
        <v>bStopManual</v>
      </c>
      <c r="I492">
        <v>1</v>
      </c>
      <c r="K492">
        <v>1</v>
      </c>
      <c r="M492" t="str">
        <f t="shared" si="227"/>
        <v>ns=4;s=|var|PLC210 OPC-UA.Application.GVL.DataProg.Water.GateOut.bStopManual</v>
      </c>
      <c r="N492" t="s">
        <v>34</v>
      </c>
      <c r="O492" t="s">
        <v>27</v>
      </c>
      <c r="P492" t="str">
        <f>CONCATENATE(W$2,"GVL.DataProg.",B483,".",B492)</f>
        <v>ns=4;s=|var|PLC210 OPC-UA.Application.GVL.DataProg.Water.GateOut</v>
      </c>
      <c r="Q492" t="str">
        <f t="shared" si="231"/>
        <v>d1123</v>
      </c>
      <c r="R492" t="str">
        <f t="shared" si="229"/>
        <v>bStopManual</v>
      </c>
    </row>
    <row r="493" spans="1:22" x14ac:dyDescent="0.25">
      <c r="B493" t="str">
        <f t="shared" si="230"/>
        <v>GateOut</v>
      </c>
      <c r="G493" t="s">
        <v>80</v>
      </c>
      <c r="H493" t="str">
        <f t="shared" si="228"/>
        <v>bErrorEndCaps</v>
      </c>
      <c r="I493">
        <v>1</v>
      </c>
      <c r="K493">
        <v>0</v>
      </c>
      <c r="M493" t="str">
        <f t="shared" si="227"/>
        <v>ns=4;s=|var|PLC210 OPC-UA.Application.GVL.DataProg.Water.GateOut.bErrorEndCaps</v>
      </c>
      <c r="N493" t="s">
        <v>34</v>
      </c>
      <c r="O493" t="s">
        <v>27</v>
      </c>
      <c r="P493" t="str">
        <f>CONCATENATE(W$2,"GVL.DataProg.",B483,".",B493)</f>
        <v>ns=4;s=|var|PLC210 OPC-UA.Application.GVL.DataProg.Water.GateOut</v>
      </c>
      <c r="Q493" t="str">
        <f t="shared" si="231"/>
        <v>d1123</v>
      </c>
      <c r="R493" t="str">
        <f t="shared" si="229"/>
        <v>bErrorEndCaps</v>
      </c>
    </row>
    <row r="494" spans="1:22" x14ac:dyDescent="0.25">
      <c r="B494" t="str">
        <f t="shared" si="230"/>
        <v>GateOut</v>
      </c>
      <c r="G494" t="s">
        <v>41</v>
      </c>
      <c r="H494" t="str">
        <f t="shared" si="228"/>
        <v>bAuto</v>
      </c>
      <c r="I494">
        <v>1</v>
      </c>
      <c r="K494">
        <v>1</v>
      </c>
      <c r="M494" t="str">
        <f t="shared" si="227"/>
        <v>ns=4;s=|var|PLC210 OPC-UA.Application.GVL.DataProg.Water.GateOut.bAuto</v>
      </c>
      <c r="N494" t="s">
        <v>34</v>
      </c>
      <c r="O494" t="s">
        <v>27</v>
      </c>
      <c r="P494" t="str">
        <f>CONCATENATE(W$2,"GVL.DataProg.",B483,".",B494)</f>
        <v>ns=4;s=|var|PLC210 OPC-UA.Application.GVL.DataProg.Water.GateOut</v>
      </c>
      <c r="Q494" t="str">
        <f t="shared" si="231"/>
        <v>d1123</v>
      </c>
      <c r="R494" t="str">
        <f t="shared" si="229"/>
        <v>bAuto</v>
      </c>
    </row>
    <row r="495" spans="1:22" x14ac:dyDescent="0.25">
      <c r="B495" t="str">
        <f t="shared" si="230"/>
        <v>GateOut</v>
      </c>
      <c r="G495" t="s">
        <v>42</v>
      </c>
      <c r="H495" t="str">
        <f t="shared" si="228"/>
        <v>bBlockOpenOut</v>
      </c>
      <c r="I495">
        <v>1</v>
      </c>
      <c r="K495">
        <v>0</v>
      </c>
      <c r="M495" t="str">
        <f t="shared" si="227"/>
        <v>ns=4;s=|var|PLC210 OPC-UA.Application.GVL.DataProg.Water.GateOut.bBlockOpenOut</v>
      </c>
      <c r="N495" t="s">
        <v>34</v>
      </c>
      <c r="O495" t="s">
        <v>27</v>
      </c>
      <c r="P495" t="str">
        <f>CONCATENATE(W$2,"GVL.DataProg.",B483,".",B495)</f>
        <v>ns=4;s=|var|PLC210 OPC-UA.Application.GVL.DataProg.Water.GateOut</v>
      </c>
      <c r="Q495" t="str">
        <f t="shared" si="231"/>
        <v>d1123</v>
      </c>
      <c r="R495" t="str">
        <f t="shared" si="229"/>
        <v>bBlockOpenOut</v>
      </c>
    </row>
    <row r="496" spans="1:22" x14ac:dyDescent="0.25">
      <c r="B496" t="str">
        <f t="shared" si="230"/>
        <v>GateOut</v>
      </c>
      <c r="G496" t="s">
        <v>43</v>
      </c>
      <c r="H496" t="str">
        <f t="shared" si="228"/>
        <v>bBlockCloseOut</v>
      </c>
      <c r="I496">
        <v>1</v>
      </c>
      <c r="K496">
        <v>0</v>
      </c>
      <c r="M496" t="str">
        <f t="shared" si="227"/>
        <v>ns=4;s=|var|PLC210 OPC-UA.Application.GVL.DataProg.Water.GateOut.bBlockCloseOut</v>
      </c>
      <c r="N496" t="s">
        <v>34</v>
      </c>
      <c r="O496" t="s">
        <v>27</v>
      </c>
      <c r="P496" t="str">
        <f>CONCATENATE(W$2,"GVL.DataProg.",B483,".",B496)</f>
        <v>ns=4;s=|var|PLC210 OPC-UA.Application.GVL.DataProg.Water.GateOut</v>
      </c>
      <c r="Q496" t="str">
        <f t="shared" si="231"/>
        <v>d1123</v>
      </c>
      <c r="R496" t="str">
        <f t="shared" si="229"/>
        <v>bBlockCloseOut</v>
      </c>
    </row>
    <row r="497" spans="2:18" x14ac:dyDescent="0.25">
      <c r="B497" t="str">
        <f t="shared" si="230"/>
        <v>GateOut</v>
      </c>
      <c r="G497" t="s">
        <v>383</v>
      </c>
      <c r="H497" t="str">
        <f t="shared" si="228"/>
        <v>State</v>
      </c>
      <c r="I497">
        <v>1</v>
      </c>
      <c r="K497">
        <v>0</v>
      </c>
      <c r="M497" t="str">
        <f t="shared" si="227"/>
        <v>ns=4;s=|var|PLC210 OPC-UA.Application.GVL.DataProg.Water.GateOut.State</v>
      </c>
      <c r="N497" t="s">
        <v>154</v>
      </c>
      <c r="O497" t="s">
        <v>27</v>
      </c>
      <c r="P497" t="str">
        <f>P496</f>
        <v>ns=4;s=|var|PLC210 OPC-UA.Application.GVL.DataProg.Water.GateOut</v>
      </c>
      <c r="Q497" t="str">
        <f t="shared" si="231"/>
        <v>d1123</v>
      </c>
      <c r="R497" t="str">
        <f t="shared" si="229"/>
        <v>State</v>
      </c>
    </row>
    <row r="498" spans="2:18" x14ac:dyDescent="0.25">
      <c r="B498" t="str">
        <f>B497</f>
        <v>GateOut</v>
      </c>
      <c r="G498" t="s">
        <v>402</v>
      </c>
      <c r="H498" t="str">
        <f t="shared" si="228"/>
        <v>byBlock</v>
      </c>
      <c r="I498">
        <v>1</v>
      </c>
      <c r="K498">
        <v>0</v>
      </c>
      <c r="M498" t="str">
        <f t="shared" si="227"/>
        <v>ns=4;s=|var|PLC210 OPC-UA.Application.GVL.DataProg.Water.GateOut.stBlocksOpen.byBlock</v>
      </c>
      <c r="N498" t="s">
        <v>403</v>
      </c>
      <c r="O498" t="s">
        <v>27</v>
      </c>
      <c r="P498" t="str">
        <f>CONCATENATE(P497,".stBlocksOpen")</f>
        <v>ns=4;s=|var|PLC210 OPC-UA.Application.GVL.DataProg.Water.GateOut.stBlocksOpen</v>
      </c>
      <c r="Q498" t="str">
        <f>Q497</f>
        <v>d1123</v>
      </c>
      <c r="R498" t="str">
        <f>CONCATENATE(G498,"Open")</f>
        <v>byBlockOpen</v>
      </c>
    </row>
    <row r="499" spans="2:18" x14ac:dyDescent="0.25">
      <c r="B499" t="str">
        <f>B498</f>
        <v>GateOut</v>
      </c>
      <c r="G499" t="s">
        <v>402</v>
      </c>
      <c r="H499" t="str">
        <f t="shared" si="228"/>
        <v>byBlock</v>
      </c>
      <c r="I499">
        <v>1</v>
      </c>
      <c r="K499">
        <v>0</v>
      </c>
      <c r="M499" t="str">
        <f t="shared" si="227"/>
        <v>ns=4;s=|var|PLC210 OPC-UA.Application.GVL.DataProg.Water.GateOut.stBlocksClose.byBlock</v>
      </c>
      <c r="N499" t="s">
        <v>403</v>
      </c>
      <c r="O499" t="s">
        <v>27</v>
      </c>
      <c r="P499" t="str">
        <f>CONCATENATE(P497,".stBlocksClose")</f>
        <v>ns=4;s=|var|PLC210 OPC-UA.Application.GVL.DataProg.Water.GateOut.stBlocksClose</v>
      </c>
      <c r="Q499" t="str">
        <f>Q498</f>
        <v>d1123</v>
      </c>
      <c r="R499" t="str">
        <f>CONCATENATE(G499,"Close")</f>
        <v>byBlockClose</v>
      </c>
    </row>
    <row r="500" spans="2:18" x14ac:dyDescent="0.25">
      <c r="B500" t="str">
        <f>B499</f>
        <v>GateOut</v>
      </c>
      <c r="G500" t="s">
        <v>404</v>
      </c>
      <c r="H500" t="str">
        <f t="shared" si="228"/>
        <v>byBlockWork</v>
      </c>
      <c r="I500">
        <v>1</v>
      </c>
      <c r="K500">
        <v>1</v>
      </c>
      <c r="M500" t="str">
        <f t="shared" si="227"/>
        <v>ns=4;s=|var|PLC210 OPC-UA.Application.GVL.DataProg.Water.GateOut.stBlocksOpen.byBlockWork</v>
      </c>
      <c r="N500" t="s">
        <v>403</v>
      </c>
      <c r="O500" t="s">
        <v>27</v>
      </c>
      <c r="P500" t="str">
        <f>P498</f>
        <v>ns=4;s=|var|PLC210 OPC-UA.Application.GVL.DataProg.Water.GateOut.stBlocksOpen</v>
      </c>
      <c r="Q500" t="str">
        <f>Q499</f>
        <v>d1123</v>
      </c>
      <c r="R500" t="str">
        <f>CONCATENATE(G500,"Open")</f>
        <v>byBlockWorkOpen</v>
      </c>
    </row>
    <row r="501" spans="2:18" x14ac:dyDescent="0.25">
      <c r="B501" t="str">
        <f>B500</f>
        <v>GateOut</v>
      </c>
      <c r="G501" t="s">
        <v>404</v>
      </c>
      <c r="H501" t="str">
        <f t="shared" si="228"/>
        <v>byBlockWork</v>
      </c>
      <c r="I501">
        <v>1</v>
      </c>
      <c r="K501">
        <v>1</v>
      </c>
      <c r="M501" t="str">
        <f t="shared" si="227"/>
        <v>ns=4;s=|var|PLC210 OPC-UA.Application.GVL.DataProg.Water.GateOut.stBlocksClose.byBlockWork</v>
      </c>
      <c r="N501" t="s">
        <v>403</v>
      </c>
      <c r="O501" t="s">
        <v>27</v>
      </c>
      <c r="P501" t="str">
        <f>P499</f>
        <v>ns=4;s=|var|PLC210 OPC-UA.Application.GVL.DataProg.Water.GateOut.stBlocksClose</v>
      </c>
      <c r="Q501" t="str">
        <f>Q500</f>
        <v>d1123</v>
      </c>
      <c r="R501" t="str">
        <f>CONCATENATE(G501,"Close")</f>
        <v>byBlockWorkClose</v>
      </c>
    </row>
    <row r="502" spans="2:18" x14ac:dyDescent="0.25">
      <c r="B502" t="str">
        <f>B497</f>
        <v>GateOut</v>
      </c>
      <c r="G502" t="s">
        <v>405</v>
      </c>
      <c r="H502" t="str">
        <f t="shared" si="228"/>
        <v>arwsBlockNames</v>
      </c>
      <c r="I502">
        <v>1</v>
      </c>
      <c r="K502">
        <v>0</v>
      </c>
      <c r="M502" t="str">
        <f>CONCATENATE(P502,".",G502,"[0]")</f>
        <v>ns=4;s=|var|PLC210 OPC-UA.Application.GVL.DataProg.Water.GateOut.stBlocksOpen.arwsBlockNames[0]</v>
      </c>
      <c r="N502" t="s">
        <v>154</v>
      </c>
      <c r="O502" t="s">
        <v>27</v>
      </c>
      <c r="P502" t="str">
        <f>P498</f>
        <v>ns=4;s=|var|PLC210 OPC-UA.Application.GVL.DataProg.Water.GateOut.stBlocksOpen</v>
      </c>
      <c r="Q502" t="str">
        <f>Q497</f>
        <v>d1123</v>
      </c>
      <c r="R502" t="str">
        <f>CONCATENATE(G502,"Open1")</f>
        <v>arwsBlockNamesOpen1</v>
      </c>
    </row>
    <row r="503" spans="2:18" x14ac:dyDescent="0.25">
      <c r="B503" t="str">
        <f>B502</f>
        <v>GateOut</v>
      </c>
      <c r="G503" t="s">
        <v>405</v>
      </c>
      <c r="H503" t="str">
        <f t="shared" si="228"/>
        <v>arwsBlockNames</v>
      </c>
      <c r="I503">
        <v>1</v>
      </c>
      <c r="K503">
        <v>0</v>
      </c>
      <c r="M503" t="str">
        <f>CONCATENATE(P503,".",G503,"[1]")</f>
        <v>ns=4;s=|var|PLC210 OPC-UA.Application.GVL.DataProg.Water.GateOut.stBlocksOpen.arwsBlockNames[1]</v>
      </c>
      <c r="N503" t="s">
        <v>154</v>
      </c>
      <c r="O503" t="s">
        <v>27</v>
      </c>
      <c r="P503" t="str">
        <f>P502</f>
        <v>ns=4;s=|var|PLC210 OPC-UA.Application.GVL.DataProg.Water.GateOut.stBlocksOpen</v>
      </c>
      <c r="Q503" t="str">
        <f>Q502</f>
        <v>d1123</v>
      </c>
      <c r="R503" t="str">
        <f>CONCATENATE(G503,"Open2")</f>
        <v>arwsBlockNamesOpen2</v>
      </c>
    </row>
    <row r="504" spans="2:18" x14ac:dyDescent="0.25">
      <c r="B504" t="str">
        <f>B503</f>
        <v>GateOut</v>
      </c>
      <c r="G504" t="s">
        <v>405</v>
      </c>
      <c r="H504" t="str">
        <f t="shared" si="228"/>
        <v>arwsBlockNames</v>
      </c>
      <c r="I504">
        <v>1</v>
      </c>
      <c r="K504">
        <v>0</v>
      </c>
      <c r="M504" t="str">
        <f>CONCATENATE(P504,".",G504,"[2]")</f>
        <v>ns=4;s=|var|PLC210 OPC-UA.Application.GVL.DataProg.Water.GateOut.stBlocksOpen.arwsBlockNames[2]</v>
      </c>
      <c r="N504" t="s">
        <v>154</v>
      </c>
      <c r="O504" t="s">
        <v>27</v>
      </c>
      <c r="P504" t="str">
        <f t="shared" ref="P504:P509" si="232">P503</f>
        <v>ns=4;s=|var|PLC210 OPC-UA.Application.GVL.DataProg.Water.GateOut.stBlocksOpen</v>
      </c>
      <c r="Q504" t="str">
        <f>Q503</f>
        <v>d1123</v>
      </c>
      <c r="R504" t="str">
        <f>CONCATENATE(G504,"Open3")</f>
        <v>arwsBlockNamesOpen3</v>
      </c>
    </row>
    <row r="505" spans="2:18" x14ac:dyDescent="0.25">
      <c r="B505" t="str">
        <f>B504</f>
        <v>GateOut</v>
      </c>
      <c r="G505" t="s">
        <v>405</v>
      </c>
      <c r="H505" t="str">
        <f t="shared" si="228"/>
        <v>arwsBlockNames</v>
      </c>
      <c r="I505">
        <v>1</v>
      </c>
      <c r="K505">
        <v>0</v>
      </c>
      <c r="M505" t="str">
        <f>CONCATENATE(P505,".",G505,"[3]")</f>
        <v>ns=4;s=|var|PLC210 OPC-UA.Application.GVL.DataProg.Water.GateOut.stBlocksOpen.arwsBlockNames[3]</v>
      </c>
      <c r="N505" t="s">
        <v>154</v>
      </c>
      <c r="O505" t="s">
        <v>27</v>
      </c>
      <c r="P505" t="str">
        <f t="shared" si="232"/>
        <v>ns=4;s=|var|PLC210 OPC-UA.Application.GVL.DataProg.Water.GateOut.stBlocksOpen</v>
      </c>
      <c r="Q505" t="str">
        <f>Q504</f>
        <v>d1123</v>
      </c>
      <c r="R505" t="str">
        <f>CONCATENATE(G505,"Open4")</f>
        <v>arwsBlockNamesOpen4</v>
      </c>
    </row>
    <row r="506" spans="2:18" x14ac:dyDescent="0.25">
      <c r="B506" t="str">
        <f>B501</f>
        <v>GateOut</v>
      </c>
      <c r="G506" t="s">
        <v>405</v>
      </c>
      <c r="H506" t="str">
        <f t="shared" si="228"/>
        <v>arwsBlockNames</v>
      </c>
      <c r="I506">
        <v>1</v>
      </c>
      <c r="K506">
        <v>0</v>
      </c>
      <c r="M506" t="str">
        <f>CONCATENATE(P506,".",G506,"[4]")</f>
        <v>ns=4;s=|var|PLC210 OPC-UA.Application.GVL.DataProg.Water.GateOut.stBlocksOpen.arwsBlockNames[4]</v>
      </c>
      <c r="N506" t="s">
        <v>154</v>
      </c>
      <c r="O506" t="s">
        <v>27</v>
      </c>
      <c r="P506" t="str">
        <f t="shared" si="232"/>
        <v>ns=4;s=|var|PLC210 OPC-UA.Application.GVL.DataProg.Water.GateOut.stBlocksOpen</v>
      </c>
      <c r="Q506" t="str">
        <f>Q501</f>
        <v>d1123</v>
      </c>
      <c r="R506" t="str">
        <f>CONCATENATE(G506,"Open5")</f>
        <v>arwsBlockNamesOpen5</v>
      </c>
    </row>
    <row r="507" spans="2:18" x14ac:dyDescent="0.25">
      <c r="B507" t="str">
        <f>B506</f>
        <v>GateOut</v>
      </c>
      <c r="G507" t="s">
        <v>405</v>
      </c>
      <c r="H507" t="str">
        <f t="shared" si="228"/>
        <v>arwsBlockNames</v>
      </c>
      <c r="I507">
        <v>1</v>
      </c>
      <c r="K507">
        <v>0</v>
      </c>
      <c r="M507" t="str">
        <f>CONCATENATE(P507,".",G507,"[5]")</f>
        <v>ns=4;s=|var|PLC210 OPC-UA.Application.GVL.DataProg.Water.GateOut.stBlocksOpen.arwsBlockNames[5]</v>
      </c>
      <c r="N507" t="s">
        <v>154</v>
      </c>
      <c r="O507" t="s">
        <v>27</v>
      </c>
      <c r="P507" t="str">
        <f t="shared" si="232"/>
        <v>ns=4;s=|var|PLC210 OPC-UA.Application.GVL.DataProg.Water.GateOut.stBlocksOpen</v>
      </c>
      <c r="Q507" t="str">
        <f>Q506</f>
        <v>d1123</v>
      </c>
      <c r="R507" t="str">
        <f>CONCATENATE(G507,"Open6")</f>
        <v>arwsBlockNamesOpen6</v>
      </c>
    </row>
    <row r="508" spans="2:18" x14ac:dyDescent="0.25">
      <c r="B508" t="str">
        <f>B507</f>
        <v>GateOut</v>
      </c>
      <c r="G508" t="s">
        <v>405</v>
      </c>
      <c r="H508" t="str">
        <f t="shared" si="228"/>
        <v>arwsBlockNames</v>
      </c>
      <c r="I508">
        <v>1</v>
      </c>
      <c r="K508">
        <v>0</v>
      </c>
      <c r="M508" t="str">
        <f>CONCATENATE(P508,".",G508,"[6]")</f>
        <v>ns=4;s=|var|PLC210 OPC-UA.Application.GVL.DataProg.Water.GateOut.stBlocksOpen.arwsBlockNames[6]</v>
      </c>
      <c r="N508" t="s">
        <v>154</v>
      </c>
      <c r="O508" t="s">
        <v>27</v>
      </c>
      <c r="P508" t="str">
        <f t="shared" si="232"/>
        <v>ns=4;s=|var|PLC210 OPC-UA.Application.GVL.DataProg.Water.GateOut.stBlocksOpen</v>
      </c>
      <c r="Q508" t="str">
        <f>Q507</f>
        <v>d1123</v>
      </c>
      <c r="R508" t="str">
        <f>CONCATENATE(G508,"Open7")</f>
        <v>arwsBlockNamesOpen7</v>
      </c>
    </row>
    <row r="509" spans="2:18" x14ac:dyDescent="0.25">
      <c r="B509" t="str">
        <f>B508</f>
        <v>GateOut</v>
      </c>
      <c r="G509" t="s">
        <v>405</v>
      </c>
      <c r="H509" t="str">
        <f t="shared" si="228"/>
        <v>arwsBlockNames</v>
      </c>
      <c r="I509">
        <v>1</v>
      </c>
      <c r="K509">
        <v>0</v>
      </c>
      <c r="M509" t="str">
        <f>CONCATENATE(P509,".",G509,"[7]")</f>
        <v>ns=4;s=|var|PLC210 OPC-UA.Application.GVL.DataProg.Water.GateOut.stBlocksOpen.arwsBlockNames[7]</v>
      </c>
      <c r="N509" t="s">
        <v>154</v>
      </c>
      <c r="O509" t="s">
        <v>27</v>
      </c>
      <c r="P509" t="str">
        <f t="shared" si="232"/>
        <v>ns=4;s=|var|PLC210 OPC-UA.Application.GVL.DataProg.Water.GateOut.stBlocksOpen</v>
      </c>
      <c r="Q509" t="str">
        <f>Q508</f>
        <v>d1123</v>
      </c>
      <c r="R509" t="str">
        <f>CONCATENATE(G509,"Open8")</f>
        <v>arwsBlockNamesOpen8</v>
      </c>
    </row>
    <row r="510" spans="2:18" x14ac:dyDescent="0.25">
      <c r="B510" t="str">
        <f>B505</f>
        <v>GateOut</v>
      </c>
      <c r="G510" t="s">
        <v>405</v>
      </c>
      <c r="H510" t="str">
        <f t="shared" si="228"/>
        <v>arwsBlockNames</v>
      </c>
      <c r="I510">
        <v>1</v>
      </c>
      <c r="K510">
        <v>0</v>
      </c>
      <c r="M510" t="str">
        <f>CONCATENATE(P510,".",G510,"[0]")</f>
        <v>ns=4;s=|var|PLC210 OPC-UA.Application.GVL.DataProg.Water.GateOut.stBlocksClose.arwsBlockNames[0]</v>
      </c>
      <c r="N510" t="s">
        <v>154</v>
      </c>
      <c r="O510" t="s">
        <v>27</v>
      </c>
      <c r="P510" t="str">
        <f>P499</f>
        <v>ns=4;s=|var|PLC210 OPC-UA.Application.GVL.DataProg.Water.GateOut.stBlocksClose</v>
      </c>
      <c r="Q510" t="str">
        <f>Q505</f>
        <v>d1123</v>
      </c>
      <c r="R510" t="str">
        <f>CONCATENATE(G510,"Close1")</f>
        <v>arwsBlockNamesClose1</v>
      </c>
    </row>
    <row r="511" spans="2:18" x14ac:dyDescent="0.25">
      <c r="B511" t="str">
        <f>B510</f>
        <v>GateOut</v>
      </c>
      <c r="G511" t="s">
        <v>405</v>
      </c>
      <c r="H511" t="str">
        <f t="shared" si="228"/>
        <v>arwsBlockNames</v>
      </c>
      <c r="I511">
        <v>1</v>
      </c>
      <c r="K511">
        <v>0</v>
      </c>
      <c r="M511" t="str">
        <f>CONCATENATE(P511,".",G511,"[1]")</f>
        <v>ns=4;s=|var|PLC210 OPC-UA.Application.GVL.DataProg.Water.GateOut.stBlocksClose.arwsBlockNames[1]</v>
      </c>
      <c r="N511" t="s">
        <v>154</v>
      </c>
      <c r="O511" t="s">
        <v>27</v>
      </c>
      <c r="P511" t="str">
        <f>P510</f>
        <v>ns=4;s=|var|PLC210 OPC-UA.Application.GVL.DataProg.Water.GateOut.stBlocksClose</v>
      </c>
      <c r="Q511" t="str">
        <f>Q510</f>
        <v>d1123</v>
      </c>
      <c r="R511" t="str">
        <f>CONCATENATE(G511,"Close2")</f>
        <v>arwsBlockNamesClose2</v>
      </c>
    </row>
    <row r="512" spans="2:18" x14ac:dyDescent="0.25">
      <c r="B512" t="str">
        <f>B511</f>
        <v>GateOut</v>
      </c>
      <c r="G512" t="s">
        <v>405</v>
      </c>
      <c r="H512" t="str">
        <f t="shared" si="228"/>
        <v>arwsBlockNames</v>
      </c>
      <c r="I512">
        <v>1</v>
      </c>
      <c r="K512">
        <v>0</v>
      </c>
      <c r="M512" t="str">
        <f>CONCATENATE(P512,".",G512,"[2]")</f>
        <v>ns=4;s=|var|PLC210 OPC-UA.Application.GVL.DataProg.Water.GateOut.stBlocksClose.arwsBlockNames[2]</v>
      </c>
      <c r="N512" t="s">
        <v>154</v>
      </c>
      <c r="O512" t="s">
        <v>27</v>
      </c>
      <c r="P512" t="str">
        <f t="shared" ref="P512:P517" si="233">P511</f>
        <v>ns=4;s=|var|PLC210 OPC-UA.Application.GVL.DataProg.Water.GateOut.stBlocksClose</v>
      </c>
      <c r="Q512" t="str">
        <f>Q511</f>
        <v>d1123</v>
      </c>
      <c r="R512" t="str">
        <f>CONCATENATE(G512,"Close3")</f>
        <v>arwsBlockNamesClose3</v>
      </c>
    </row>
    <row r="513" spans="1:22" x14ac:dyDescent="0.25">
      <c r="B513" t="str">
        <f>B512</f>
        <v>GateOut</v>
      </c>
      <c r="G513" t="s">
        <v>405</v>
      </c>
      <c r="H513" t="str">
        <f t="shared" si="228"/>
        <v>arwsBlockNames</v>
      </c>
      <c r="I513">
        <v>1</v>
      </c>
      <c r="K513">
        <v>0</v>
      </c>
      <c r="M513" t="str">
        <f>CONCATENATE(P513,".",G513,"[3]")</f>
        <v>ns=4;s=|var|PLC210 OPC-UA.Application.GVL.DataProg.Water.GateOut.stBlocksClose.arwsBlockNames[3]</v>
      </c>
      <c r="N513" t="s">
        <v>154</v>
      </c>
      <c r="O513" t="s">
        <v>27</v>
      </c>
      <c r="P513" t="str">
        <f t="shared" si="233"/>
        <v>ns=4;s=|var|PLC210 OPC-UA.Application.GVL.DataProg.Water.GateOut.stBlocksClose</v>
      </c>
      <c r="Q513" t="str">
        <f>Q512</f>
        <v>d1123</v>
      </c>
      <c r="R513" t="str">
        <f>CONCATENATE(G513,"Close4")</f>
        <v>arwsBlockNamesClose4</v>
      </c>
    </row>
    <row r="514" spans="1:22" x14ac:dyDescent="0.25">
      <c r="B514" t="str">
        <f>B509</f>
        <v>GateOut</v>
      </c>
      <c r="G514" t="s">
        <v>405</v>
      </c>
      <c r="H514" t="str">
        <f t="shared" si="228"/>
        <v>arwsBlockNames</v>
      </c>
      <c r="I514">
        <v>1</v>
      </c>
      <c r="K514">
        <v>0</v>
      </c>
      <c r="M514" t="str">
        <f>CONCATENATE(P514,".",G514,"[4]")</f>
        <v>ns=4;s=|var|PLC210 OPC-UA.Application.GVL.DataProg.Water.GateOut.stBlocksClose.arwsBlockNames[4]</v>
      </c>
      <c r="N514" t="s">
        <v>154</v>
      </c>
      <c r="O514" t="s">
        <v>27</v>
      </c>
      <c r="P514" t="str">
        <f t="shared" si="233"/>
        <v>ns=4;s=|var|PLC210 OPC-UA.Application.GVL.DataProg.Water.GateOut.stBlocksClose</v>
      </c>
      <c r="Q514" t="str">
        <f>Q509</f>
        <v>d1123</v>
      </c>
      <c r="R514" t="str">
        <f>CONCATENATE(G514,"Close5")</f>
        <v>arwsBlockNamesClose5</v>
      </c>
    </row>
    <row r="515" spans="1:22" x14ac:dyDescent="0.25">
      <c r="B515" t="str">
        <f>B514</f>
        <v>GateOut</v>
      </c>
      <c r="G515" t="s">
        <v>405</v>
      </c>
      <c r="H515" t="str">
        <f t="shared" si="228"/>
        <v>arwsBlockNames</v>
      </c>
      <c r="I515">
        <v>1</v>
      </c>
      <c r="K515">
        <v>0</v>
      </c>
      <c r="M515" t="str">
        <f>CONCATENATE(P515,".",G515,"[5]")</f>
        <v>ns=4;s=|var|PLC210 OPC-UA.Application.GVL.DataProg.Water.GateOut.stBlocksClose.arwsBlockNames[5]</v>
      </c>
      <c r="N515" t="s">
        <v>154</v>
      </c>
      <c r="O515" t="s">
        <v>27</v>
      </c>
      <c r="P515" t="str">
        <f t="shared" si="233"/>
        <v>ns=4;s=|var|PLC210 OPC-UA.Application.GVL.DataProg.Water.GateOut.stBlocksClose</v>
      </c>
      <c r="Q515" t="str">
        <f>Q514</f>
        <v>d1123</v>
      </c>
      <c r="R515" t="str">
        <f>CONCATENATE(G515,"Close6")</f>
        <v>arwsBlockNamesClose6</v>
      </c>
    </row>
    <row r="516" spans="1:22" x14ac:dyDescent="0.25">
      <c r="B516" t="str">
        <f>B515</f>
        <v>GateOut</v>
      </c>
      <c r="G516" t="s">
        <v>405</v>
      </c>
      <c r="H516" t="str">
        <f t="shared" si="228"/>
        <v>arwsBlockNames</v>
      </c>
      <c r="I516">
        <v>1</v>
      </c>
      <c r="K516">
        <v>0</v>
      </c>
      <c r="M516" t="str">
        <f>CONCATENATE(P516,".",G516,"[6]")</f>
        <v>ns=4;s=|var|PLC210 OPC-UA.Application.GVL.DataProg.Water.GateOut.stBlocksClose.arwsBlockNames[6]</v>
      </c>
      <c r="N516" t="s">
        <v>154</v>
      </c>
      <c r="O516" t="s">
        <v>27</v>
      </c>
      <c r="P516" t="str">
        <f t="shared" si="233"/>
        <v>ns=4;s=|var|PLC210 OPC-UA.Application.GVL.DataProg.Water.GateOut.stBlocksClose</v>
      </c>
      <c r="Q516" t="str">
        <f>Q515</f>
        <v>d1123</v>
      </c>
      <c r="R516" t="str">
        <f>CONCATENATE(G516,"Close7")</f>
        <v>arwsBlockNamesClose7</v>
      </c>
    </row>
    <row r="517" spans="1:22" x14ac:dyDescent="0.25">
      <c r="B517" t="str">
        <f>B516</f>
        <v>GateOut</v>
      </c>
      <c r="G517" t="s">
        <v>405</v>
      </c>
      <c r="H517" t="str">
        <f t="shared" si="228"/>
        <v>arwsBlockNames</v>
      </c>
      <c r="I517">
        <v>1</v>
      </c>
      <c r="K517">
        <v>0</v>
      </c>
      <c r="M517" t="str">
        <f>CONCATENATE(P517,".",G517,"[7]")</f>
        <v>ns=4;s=|var|PLC210 OPC-UA.Application.GVL.DataProg.Water.GateOut.stBlocksClose.arwsBlockNames[7]</v>
      </c>
      <c r="N517" t="s">
        <v>154</v>
      </c>
      <c r="O517" t="s">
        <v>27</v>
      </c>
      <c r="P517" t="str">
        <f t="shared" si="233"/>
        <v>ns=4;s=|var|PLC210 OPC-UA.Application.GVL.DataProg.Water.GateOut.stBlocksClose</v>
      </c>
      <c r="Q517" t="str">
        <f>Q516</f>
        <v>d1123</v>
      </c>
      <c r="R517" t="str">
        <f>CONCATENATE(G517,"Close8")</f>
        <v>arwsBlockNamesClose8</v>
      </c>
    </row>
    <row r="518" spans="1:22" x14ac:dyDescent="0.25">
      <c r="A518" t="s">
        <v>113</v>
      </c>
      <c r="B518" t="s">
        <v>21</v>
      </c>
      <c r="V518" t="s">
        <v>115</v>
      </c>
    </row>
    <row r="519" spans="1:22" x14ac:dyDescent="0.25">
      <c r="B519" t="str">
        <f>A518</f>
        <v>Group[1]</v>
      </c>
      <c r="G519" t="s">
        <v>114</v>
      </c>
      <c r="H519" t="str">
        <f>G519</f>
        <v>bPressProc</v>
      </c>
      <c r="I519">
        <v>1</v>
      </c>
      <c r="K519">
        <v>0</v>
      </c>
      <c r="M519" t="str">
        <f t="shared" si="227"/>
        <v>ns=4;s=|var|PLC210 OPC-UA.Application.GVL.DataProg.Group[1].bPressProc</v>
      </c>
      <c r="N519" t="s">
        <v>34</v>
      </c>
      <c r="O519" t="s">
        <v>27</v>
      </c>
      <c r="P519" t="str">
        <f>CONCATENATE(W$2,"GVL.DataProg.",B519)</f>
        <v>ns=4;s=|var|PLC210 OPC-UA.Application.GVL.DataProg.Group[1]</v>
      </c>
      <c r="Q519" t="str">
        <f>V518</f>
        <v>d0156</v>
      </c>
      <c r="R519" t="str">
        <f>G519</f>
        <v>bPressProc</v>
      </c>
    </row>
    <row r="520" spans="1:22" x14ac:dyDescent="0.25">
      <c r="B520" t="str">
        <f>B519</f>
        <v>Group[1]</v>
      </c>
      <c r="G520" t="s">
        <v>116</v>
      </c>
      <c r="H520" t="str">
        <f t="shared" ref="H520:H531" si="234">G520</f>
        <v>bPressOk</v>
      </c>
      <c r="I520">
        <v>1</v>
      </c>
      <c r="K520">
        <v>0</v>
      </c>
      <c r="M520" t="str">
        <f t="shared" si="227"/>
        <v>ns=4;s=|var|PLC210 OPC-UA.Application.GVL.DataProg.Group[1].bPressOk</v>
      </c>
      <c r="N520" t="s">
        <v>34</v>
      </c>
      <c r="O520" t="s">
        <v>27</v>
      </c>
      <c r="P520" t="str">
        <f t="shared" ref="P520:P531" si="235">CONCATENATE(W$2,"GVL.DataProg.",B520)</f>
        <v>ns=4;s=|var|PLC210 OPC-UA.Application.GVL.DataProg.Group[1]</v>
      </c>
      <c r="Q520" t="str">
        <f>Q519</f>
        <v>d0156</v>
      </c>
      <c r="R520" t="str">
        <f t="shared" ref="R520:R531" si="236">G520</f>
        <v>bPressOk</v>
      </c>
    </row>
    <row r="521" spans="1:22" x14ac:dyDescent="0.25">
      <c r="B521" t="str">
        <f t="shared" ref="B521:B531" si="237">B520</f>
        <v>Group[1]</v>
      </c>
      <c r="G521" t="s">
        <v>117</v>
      </c>
      <c r="H521" t="str">
        <f t="shared" si="234"/>
        <v>bPressAlarm</v>
      </c>
      <c r="I521">
        <v>1</v>
      </c>
      <c r="K521">
        <v>0</v>
      </c>
      <c r="M521" t="str">
        <f t="shared" si="227"/>
        <v>ns=4;s=|var|PLC210 OPC-UA.Application.GVL.DataProg.Group[1].bPressAlarm</v>
      </c>
      <c r="N521" t="s">
        <v>34</v>
      </c>
      <c r="O521" t="s">
        <v>27</v>
      </c>
      <c r="P521" t="str">
        <f t="shared" si="235"/>
        <v>ns=4;s=|var|PLC210 OPC-UA.Application.GVL.DataProg.Group[1]</v>
      </c>
      <c r="Q521" t="str">
        <f t="shared" ref="Q521:Q531" si="238">Q520</f>
        <v>d0156</v>
      </c>
      <c r="R521" t="str">
        <f t="shared" si="236"/>
        <v>bPressAlarm</v>
      </c>
    </row>
    <row r="522" spans="1:22" x14ac:dyDescent="0.25">
      <c r="B522" t="str">
        <f t="shared" si="237"/>
        <v>Group[1]</v>
      </c>
      <c r="G522" t="s">
        <v>118</v>
      </c>
      <c r="H522" t="str">
        <f t="shared" si="234"/>
        <v>bSkipPress</v>
      </c>
      <c r="I522">
        <v>1</v>
      </c>
      <c r="K522">
        <v>1</v>
      </c>
      <c r="M522" t="str">
        <f t="shared" si="227"/>
        <v>ns=4;s=|var|PLC210 OPC-UA.Application.GVL.DataProg.Group[1].bSkipPress</v>
      </c>
      <c r="N522" t="s">
        <v>34</v>
      </c>
      <c r="O522" t="s">
        <v>27</v>
      </c>
      <c r="P522" t="str">
        <f t="shared" si="235"/>
        <v>ns=4;s=|var|PLC210 OPC-UA.Application.GVL.DataProg.Group[1]</v>
      </c>
      <c r="Q522" t="str">
        <f t="shared" si="238"/>
        <v>d0156</v>
      </c>
      <c r="R522" t="str">
        <f t="shared" si="236"/>
        <v>bSkipPress</v>
      </c>
    </row>
    <row r="523" spans="1:22" x14ac:dyDescent="0.25">
      <c r="B523" t="str">
        <f t="shared" si="237"/>
        <v>Group[1]</v>
      </c>
      <c r="G523" t="s">
        <v>119</v>
      </c>
      <c r="H523" t="str">
        <f t="shared" si="234"/>
        <v>fPressRemainingTime</v>
      </c>
      <c r="I523">
        <v>1</v>
      </c>
      <c r="K523">
        <v>0</v>
      </c>
      <c r="M523" t="str">
        <f t="shared" si="227"/>
        <v>ns=4;s=|var|PLC210 OPC-UA.Application.GVL.DataProg.Group[1].fPressRemainingTime</v>
      </c>
      <c r="N523" t="s">
        <v>26</v>
      </c>
      <c r="O523" t="s">
        <v>27</v>
      </c>
      <c r="P523" t="str">
        <f t="shared" si="235"/>
        <v>ns=4;s=|var|PLC210 OPC-UA.Application.GVL.DataProg.Group[1]</v>
      </c>
      <c r="Q523" t="str">
        <f t="shared" si="238"/>
        <v>d0156</v>
      </c>
      <c r="R523" t="str">
        <f t="shared" si="236"/>
        <v>fPressRemainingTime</v>
      </c>
    </row>
    <row r="524" spans="1:22" x14ac:dyDescent="0.25">
      <c r="B524" t="str">
        <f t="shared" si="237"/>
        <v>Group[1]</v>
      </c>
      <c r="G524" t="s">
        <v>120</v>
      </c>
      <c r="H524" t="str">
        <f t="shared" si="234"/>
        <v>fPressFullTime</v>
      </c>
      <c r="I524">
        <v>1</v>
      </c>
      <c r="K524">
        <v>0</v>
      </c>
      <c r="M524" t="str">
        <f t="shared" si="227"/>
        <v>ns=4;s=|var|PLC210 OPC-UA.Application.GVL.DataProg.Group[1].fPressFullTime</v>
      </c>
      <c r="N524" t="s">
        <v>26</v>
      </c>
      <c r="O524" t="s">
        <v>27</v>
      </c>
      <c r="P524" t="str">
        <f t="shared" si="235"/>
        <v>ns=4;s=|var|PLC210 OPC-UA.Application.GVL.DataProg.Group[1]</v>
      </c>
      <c r="Q524" t="str">
        <f t="shared" si="238"/>
        <v>d0156</v>
      </c>
      <c r="R524" t="str">
        <f t="shared" si="236"/>
        <v>fPressFullTime</v>
      </c>
    </row>
    <row r="525" spans="1:22" x14ac:dyDescent="0.25">
      <c r="B525" t="str">
        <f t="shared" si="237"/>
        <v>Group[1]</v>
      </c>
      <c r="G525" t="s">
        <v>121</v>
      </c>
      <c r="H525" t="str">
        <f t="shared" si="234"/>
        <v>fPressRemainingTimeStep</v>
      </c>
      <c r="I525">
        <v>1</v>
      </c>
      <c r="K525">
        <v>0</v>
      </c>
      <c r="M525" t="str">
        <f t="shared" si="227"/>
        <v>ns=4;s=|var|PLC210 OPC-UA.Application.GVL.DataProg.Group[1].fPressRemainingTimeStep</v>
      </c>
      <c r="N525" t="s">
        <v>26</v>
      </c>
      <c r="O525" t="s">
        <v>27</v>
      </c>
      <c r="P525" t="str">
        <f t="shared" si="235"/>
        <v>ns=4;s=|var|PLC210 OPC-UA.Application.GVL.DataProg.Group[1]</v>
      </c>
      <c r="Q525" t="str">
        <f t="shared" si="238"/>
        <v>d0156</v>
      </c>
      <c r="R525" t="str">
        <f t="shared" si="236"/>
        <v>fPressRemainingTimeStep</v>
      </c>
    </row>
    <row r="526" spans="1:22" x14ac:dyDescent="0.25">
      <c r="B526" t="str">
        <f t="shared" si="237"/>
        <v>Group[1]</v>
      </c>
      <c r="G526" t="s">
        <v>122</v>
      </c>
      <c r="H526" t="str">
        <f t="shared" si="234"/>
        <v>fPressStepTime</v>
      </c>
      <c r="I526">
        <v>1</v>
      </c>
      <c r="K526">
        <v>0</v>
      </c>
      <c r="M526" t="str">
        <f t="shared" si="227"/>
        <v>ns=4;s=|var|PLC210 OPC-UA.Application.GVL.DataProg.Group[1].fPressStepTime</v>
      </c>
      <c r="N526" t="s">
        <v>26</v>
      </c>
      <c r="O526" t="s">
        <v>27</v>
      </c>
      <c r="P526" t="str">
        <f t="shared" si="235"/>
        <v>ns=4;s=|var|PLC210 OPC-UA.Application.GVL.DataProg.Group[1]</v>
      </c>
      <c r="Q526" t="str">
        <f t="shared" si="238"/>
        <v>d0156</v>
      </c>
      <c r="R526" t="str">
        <f t="shared" si="236"/>
        <v>fPressStepTime</v>
      </c>
    </row>
    <row r="527" spans="1:22" x14ac:dyDescent="0.25">
      <c r="B527" t="str">
        <f t="shared" si="237"/>
        <v>Group[1]</v>
      </c>
      <c r="G527" t="s">
        <v>123</v>
      </c>
      <c r="H527" t="str">
        <f t="shared" si="234"/>
        <v>ePressIgn</v>
      </c>
      <c r="I527">
        <v>1</v>
      </c>
      <c r="K527">
        <v>0</v>
      </c>
      <c r="M527" t="str">
        <f t="shared" si="227"/>
        <v>ns=4;s=|var|PLC210 OPC-UA.Application.GVL.DataProg.Group[1].ePressIgn</v>
      </c>
      <c r="N527" t="s">
        <v>26</v>
      </c>
      <c r="O527" t="s">
        <v>27</v>
      </c>
      <c r="P527" t="str">
        <f t="shared" si="235"/>
        <v>ns=4;s=|var|PLC210 OPC-UA.Application.GVL.DataProg.Group[1]</v>
      </c>
      <c r="Q527" t="str">
        <f t="shared" si="238"/>
        <v>d0156</v>
      </c>
      <c r="R527" t="s">
        <v>319</v>
      </c>
    </row>
    <row r="528" spans="1:22" x14ac:dyDescent="0.25">
      <c r="B528" t="str">
        <f t="shared" si="237"/>
        <v>Group[1]</v>
      </c>
      <c r="G528" t="s">
        <v>124</v>
      </c>
      <c r="H528" t="str">
        <f t="shared" si="234"/>
        <v>fPressPFixat</v>
      </c>
      <c r="I528">
        <v>1</v>
      </c>
      <c r="K528">
        <v>0</v>
      </c>
      <c r="M528" t="str">
        <f t="shared" si="227"/>
        <v>ns=4;s=|var|PLC210 OPC-UA.Application.GVL.DataProg.Group[1].fPressPFixat</v>
      </c>
      <c r="N528" t="s">
        <v>26</v>
      </c>
      <c r="O528" t="s">
        <v>27</v>
      </c>
      <c r="P528" t="str">
        <f t="shared" si="235"/>
        <v>ns=4;s=|var|PLC210 OPC-UA.Application.GVL.DataProg.Group[1]</v>
      </c>
      <c r="Q528" t="str">
        <f t="shared" si="238"/>
        <v>d0156</v>
      </c>
      <c r="R528" t="str">
        <f t="shared" si="236"/>
        <v>fPressPFixat</v>
      </c>
    </row>
    <row r="529" spans="1:22" x14ac:dyDescent="0.25">
      <c r="B529" t="str">
        <f t="shared" si="237"/>
        <v>Group[1]</v>
      </c>
      <c r="G529" t="s">
        <v>125</v>
      </c>
      <c r="H529" t="str">
        <f t="shared" si="234"/>
        <v>bStartPressVirt</v>
      </c>
      <c r="I529">
        <v>1</v>
      </c>
      <c r="K529">
        <v>1</v>
      </c>
      <c r="M529" t="str">
        <f t="shared" si="227"/>
        <v>ns=4;s=|var|PLC210 OPC-UA.Application.GVL.DataProg.Group[1].bStartPressVirt</v>
      </c>
      <c r="N529" t="s">
        <v>34</v>
      </c>
      <c r="O529" t="s">
        <v>27</v>
      </c>
      <c r="P529" t="str">
        <f t="shared" si="235"/>
        <v>ns=4;s=|var|PLC210 OPC-UA.Application.GVL.DataProg.Group[1]</v>
      </c>
      <c r="Q529" t="str">
        <f t="shared" si="238"/>
        <v>d0156</v>
      </c>
      <c r="R529" t="str">
        <f t="shared" si="236"/>
        <v>bStartPressVirt</v>
      </c>
    </row>
    <row r="530" spans="1:22" x14ac:dyDescent="0.25">
      <c r="B530" t="str">
        <f t="shared" si="237"/>
        <v>Group[1]</v>
      </c>
      <c r="G530" t="s">
        <v>126</v>
      </c>
      <c r="H530" t="str">
        <f t="shared" si="234"/>
        <v>bStopPressVirt</v>
      </c>
      <c r="I530">
        <v>1</v>
      </c>
      <c r="K530">
        <v>1</v>
      </c>
      <c r="M530" t="str">
        <f t="shared" si="227"/>
        <v>ns=4;s=|var|PLC210 OPC-UA.Application.GVL.DataProg.Group[1].bStopPressVirt</v>
      </c>
      <c r="N530" t="s">
        <v>34</v>
      </c>
      <c r="O530" t="s">
        <v>27</v>
      </c>
      <c r="P530" t="str">
        <f t="shared" si="235"/>
        <v>ns=4;s=|var|PLC210 OPC-UA.Application.GVL.DataProg.Group[1]</v>
      </c>
      <c r="Q530" t="str">
        <f t="shared" si="238"/>
        <v>d0156</v>
      </c>
      <c r="R530" t="str">
        <f t="shared" si="236"/>
        <v>bStopPressVirt</v>
      </c>
    </row>
    <row r="531" spans="1:22" x14ac:dyDescent="0.25">
      <c r="B531" t="str">
        <f t="shared" si="237"/>
        <v>Group[1]</v>
      </c>
      <c r="G531" t="s">
        <v>127</v>
      </c>
      <c r="H531" t="str">
        <f t="shared" si="234"/>
        <v>bStartIgnVirt</v>
      </c>
      <c r="I531">
        <v>1</v>
      </c>
      <c r="K531">
        <v>1</v>
      </c>
      <c r="M531" t="str">
        <f t="shared" si="227"/>
        <v>ns=4;s=|var|PLC210 OPC-UA.Application.GVL.DataProg.Group[1].bStartIgnVirt</v>
      </c>
      <c r="N531" t="s">
        <v>34</v>
      </c>
      <c r="O531" t="s">
        <v>27</v>
      </c>
      <c r="P531" t="str">
        <f t="shared" si="235"/>
        <v>ns=4;s=|var|PLC210 OPC-UA.Application.GVL.DataProg.Group[1]</v>
      </c>
      <c r="Q531" t="str">
        <f t="shared" si="238"/>
        <v>d0156</v>
      </c>
      <c r="R531" t="str">
        <f t="shared" si="236"/>
        <v>bStartIgnVirt</v>
      </c>
    </row>
    <row r="532" spans="1:22" x14ac:dyDescent="0.25">
      <c r="A532" t="s">
        <v>128</v>
      </c>
      <c r="B532" t="s">
        <v>113</v>
      </c>
      <c r="V532" t="s">
        <v>129</v>
      </c>
    </row>
    <row r="533" spans="1:22" x14ac:dyDescent="0.25">
      <c r="B533" t="str">
        <f>A532</f>
        <v>_PgBetween</v>
      </c>
      <c r="G533" t="s">
        <v>31</v>
      </c>
      <c r="H533" t="str">
        <f>G533</f>
        <v>fNormValue</v>
      </c>
      <c r="I533">
        <v>1</v>
      </c>
      <c r="K533">
        <v>0</v>
      </c>
      <c r="M533" t="str">
        <f t="shared" ref="M533:M534" si="239">CONCATENATE(P533,".",H533)</f>
        <v>ns=4;s=|var|PLC210 OPC-UA.Application.GVL.DataProg.Group[1]._PgBetween.fNormValue</v>
      </c>
      <c r="N533" t="s">
        <v>26</v>
      </c>
      <c r="O533" t="s">
        <v>27</v>
      </c>
      <c r="P533" t="str">
        <f>CONCATENATE(W$2,"GVL.DataProg.",B532,".",B533)</f>
        <v>ns=4;s=|var|PLC210 OPC-UA.Application.GVL.DataProg.Group[1]._PgBetween</v>
      </c>
      <c r="Q533" t="str">
        <f>V532</f>
        <v>d0027</v>
      </c>
      <c r="R533" t="str">
        <f>G533</f>
        <v>fNormValue</v>
      </c>
    </row>
    <row r="534" spans="1:22" x14ac:dyDescent="0.25">
      <c r="B534" t="str">
        <f>B533</f>
        <v>_PgBetween</v>
      </c>
      <c r="G534" t="s">
        <v>32</v>
      </c>
      <c r="H534" t="str">
        <f>G534</f>
        <v>fInValue</v>
      </c>
      <c r="I534">
        <v>1</v>
      </c>
      <c r="K534">
        <v>0</v>
      </c>
      <c r="M534" t="str">
        <f t="shared" si="239"/>
        <v>ns=4;s=|var|PLC210 OPC-UA.Application.GVL.DataProg.Group[1]._PgBetween.fInValue</v>
      </c>
      <c r="N534" t="s">
        <v>26</v>
      </c>
      <c r="O534" t="s">
        <v>27</v>
      </c>
      <c r="P534" t="str">
        <f>CONCATENATE(W$2,"GVL.DataProg.",B532,".",B534)</f>
        <v>ns=4;s=|var|PLC210 OPC-UA.Application.GVL.DataProg.Group[1]._PgBetween</v>
      </c>
      <c r="Q534" t="str">
        <f>Q533</f>
        <v>d0027</v>
      </c>
      <c r="R534" t="str">
        <f t="shared" ref="R534:R537" si="240">G534</f>
        <v>fInValue</v>
      </c>
    </row>
    <row r="535" spans="1:22" x14ac:dyDescent="0.25">
      <c r="B535" t="str">
        <f t="shared" ref="B535:B537" si="241">B534</f>
        <v>_PgBetween</v>
      </c>
      <c r="G535" t="s">
        <v>30</v>
      </c>
      <c r="H535" t="str">
        <f>G535</f>
        <v>fNormL</v>
      </c>
      <c r="I535">
        <v>1</v>
      </c>
      <c r="K535">
        <v>1</v>
      </c>
      <c r="M535" t="str">
        <f>CONCATENATE(P535,".",H535)</f>
        <v>ns=4;s=|var|PLC210 OPC-UA.Application.PersistentVars.stAllAiChannelParams.Group1_fPgBetween.fNormL</v>
      </c>
      <c r="N535" t="s">
        <v>26</v>
      </c>
      <c r="O535" t="s">
        <v>27</v>
      </c>
      <c r="P535" t="str">
        <f>CONCATENATE(W$2,"PersistentVars.stAllAiChannelParams.",SUBSTITUTE(SUBSTITUTE(B532,"[",""),"]",""),"_f",SUBSTITUTE(B535,"_",""))</f>
        <v>ns=4;s=|var|PLC210 OPC-UA.Application.PersistentVars.stAllAiChannelParams.Group1_fPgBetween</v>
      </c>
      <c r="Q535" t="str">
        <f t="shared" ref="Q535:Q537" si="242">Q534</f>
        <v>d0027</v>
      </c>
      <c r="R535" t="str">
        <f t="shared" si="240"/>
        <v>fNormL</v>
      </c>
    </row>
    <row r="536" spans="1:22" x14ac:dyDescent="0.25">
      <c r="B536" t="str">
        <f t="shared" si="241"/>
        <v>_PgBetween</v>
      </c>
      <c r="G536" t="s">
        <v>29</v>
      </c>
      <c r="H536" t="str">
        <f t="shared" ref="H536:H537" si="243">G536</f>
        <v>fNormH</v>
      </c>
      <c r="I536">
        <v>1</v>
      </c>
      <c r="K536">
        <v>1</v>
      </c>
      <c r="M536" t="str">
        <f t="shared" ref="M536:M539" si="244">CONCATENATE(P536,".",H536)</f>
        <v>ns=4;s=|var|PLC210 OPC-UA.Application.PersistentVars.stAllAiChannelParams.Group1_fPgBetween.fNormH</v>
      </c>
      <c r="N536" t="s">
        <v>26</v>
      </c>
      <c r="O536" t="s">
        <v>27</v>
      </c>
      <c r="P536" t="str">
        <f>CONCATENATE(W$2,"PersistentVars.stAllAiChannelParams.",SUBSTITUTE(SUBSTITUTE(B532,"[",""),"]",""),"_f",SUBSTITUTE(B536,"_",""))</f>
        <v>ns=4;s=|var|PLC210 OPC-UA.Application.PersistentVars.stAllAiChannelParams.Group1_fPgBetween</v>
      </c>
      <c r="Q536" t="str">
        <f t="shared" si="242"/>
        <v>d0027</v>
      </c>
      <c r="R536" t="str">
        <f t="shared" si="240"/>
        <v>fNormH</v>
      </c>
    </row>
    <row r="537" spans="1:22" x14ac:dyDescent="0.25">
      <c r="B537" t="str">
        <f t="shared" si="241"/>
        <v>_PgBetween</v>
      </c>
      <c r="G537" t="s">
        <v>25</v>
      </c>
      <c r="H537" t="str">
        <f t="shared" si="243"/>
        <v>fTFilter</v>
      </c>
      <c r="I537">
        <v>1</v>
      </c>
      <c r="K537">
        <v>1</v>
      </c>
      <c r="M537" t="str">
        <f t="shared" si="244"/>
        <v>ns=4;s=|var|PLC210 OPC-UA.Application.PersistentVars.stAllAiChannelParams.Group1_fPgBetween.fTFilter</v>
      </c>
      <c r="N537" t="s">
        <v>26</v>
      </c>
      <c r="O537" t="s">
        <v>27</v>
      </c>
      <c r="P537" t="str">
        <f>CONCATENATE(W$2,"PersistentVars.stAllAiChannelParams.",SUBSTITUTE(SUBSTITUTE(B532,"[",""),"]",""),"_f",SUBSTITUTE(B537,"_",""))</f>
        <v>ns=4;s=|var|PLC210 OPC-UA.Application.PersistentVars.stAllAiChannelParams.Group1_fPgBetween</v>
      </c>
      <c r="Q537" t="str">
        <f t="shared" si="242"/>
        <v>d0027</v>
      </c>
      <c r="R537" t="str">
        <f t="shared" si="240"/>
        <v>fTFilter</v>
      </c>
    </row>
    <row r="538" spans="1:22" x14ac:dyDescent="0.25">
      <c r="B538" t="str">
        <f>B537</f>
        <v>_PgBetween</v>
      </c>
      <c r="G538" t="s">
        <v>376</v>
      </c>
      <c r="H538" t="str">
        <f>G538</f>
        <v>bSimulation</v>
      </c>
      <c r="I538">
        <v>1</v>
      </c>
      <c r="K538">
        <v>1</v>
      </c>
      <c r="M538" t="str">
        <f t="shared" si="244"/>
        <v>ns=4;s=|var|PLC210 OPC-UA.Application.GVL.DataProg.Group[1]._PgBetween.bSimulation</v>
      </c>
      <c r="N538" t="s">
        <v>34</v>
      </c>
      <c r="O538" t="s">
        <v>27</v>
      </c>
      <c r="P538" t="str">
        <f>CONCATENATE(W$2,"GVL.DataProg.",B532,".",B538)</f>
        <v>ns=4;s=|var|PLC210 OPC-UA.Application.GVL.DataProg.Group[1]._PgBetween</v>
      </c>
      <c r="Q538" t="str">
        <f>Q537</f>
        <v>d0027</v>
      </c>
      <c r="R538" t="str">
        <f>G538</f>
        <v>bSimulation</v>
      </c>
    </row>
    <row r="539" spans="1:22" x14ac:dyDescent="0.25">
      <c r="B539" t="str">
        <f>B538</f>
        <v>_PgBetween</v>
      </c>
      <c r="G539" t="s">
        <v>377</v>
      </c>
      <c r="H539" t="str">
        <f>G539</f>
        <v>fSimulValue</v>
      </c>
      <c r="I539">
        <v>1</v>
      </c>
      <c r="K539">
        <v>1</v>
      </c>
      <c r="M539" t="str">
        <f t="shared" si="244"/>
        <v>ns=4;s=|var|PLC210 OPC-UA.Application.GVL.DataProg.Group[1]._PgBetween.fSimulValue</v>
      </c>
      <c r="N539" t="s">
        <v>26</v>
      </c>
      <c r="O539" t="s">
        <v>27</v>
      </c>
      <c r="P539" t="str">
        <f>CONCATENATE(W$2,"GVL.DataProg.",B532,".",B539)</f>
        <v>ns=4;s=|var|PLC210 OPC-UA.Application.GVL.DataProg.Group[1]._PgBetween</v>
      </c>
      <c r="Q539" t="str">
        <f>Q538</f>
        <v>d0027</v>
      </c>
      <c r="R539" t="str">
        <f t="shared" ref="R539" si="245">G539</f>
        <v>fSimulValue</v>
      </c>
    </row>
    <row r="540" spans="1:22" x14ac:dyDescent="0.25">
      <c r="A540" t="s">
        <v>130</v>
      </c>
      <c r="B540" t="s">
        <v>113</v>
      </c>
      <c r="V540" t="s">
        <v>142</v>
      </c>
    </row>
    <row r="541" spans="1:22" x14ac:dyDescent="0.25">
      <c r="B541" t="str">
        <f>A540</f>
        <v>Burn[1]</v>
      </c>
      <c r="G541" t="s">
        <v>141</v>
      </c>
      <c r="H541" t="str">
        <f>G541</f>
        <v>bFireBurnErr</v>
      </c>
      <c r="I541">
        <v>1</v>
      </c>
      <c r="K541">
        <v>0</v>
      </c>
      <c r="M541" t="str">
        <f t="shared" ref="M541:M553" si="246">CONCATENATE(P541,".",H541)</f>
        <v>ns=4;s=|var|PLC210 OPC-UA.Application.GVL.DataProg.Group[1].Burn[1].bFireBurnErr</v>
      </c>
      <c r="N541" t="s">
        <v>34</v>
      </c>
      <c r="O541" t="s">
        <v>27</v>
      </c>
      <c r="P541" t="str">
        <f>CONCATENATE(W$2,"GVL.DataProg.",B540,".",B541)</f>
        <v>ns=4;s=|var|PLC210 OPC-UA.Application.GVL.DataProg.Group[1].Burn[1]</v>
      </c>
      <c r="Q541" t="str">
        <f>V540</f>
        <v>d1010</v>
      </c>
      <c r="R541" t="str">
        <f>G541</f>
        <v>bFireBurnErr</v>
      </c>
    </row>
    <row r="542" spans="1:22" x14ac:dyDescent="0.25">
      <c r="B542" t="str">
        <f>B541</f>
        <v>Burn[1]</v>
      </c>
      <c r="G542" t="s">
        <v>143</v>
      </c>
      <c r="H542" t="str">
        <f t="shared" ref="H542:H566" si="247">G542</f>
        <v>bFireBurn</v>
      </c>
      <c r="I542">
        <v>1</v>
      </c>
      <c r="K542">
        <v>0</v>
      </c>
      <c r="M542" t="str">
        <f t="shared" si="246"/>
        <v>ns=4;s=|var|PLC210 OPC-UA.Application.GVL.DataProg.Group[1].Burn[1].bFireBurn</v>
      </c>
      <c r="N542" t="s">
        <v>34</v>
      </c>
      <c r="O542" t="s">
        <v>27</v>
      </c>
      <c r="P542" t="str">
        <f>CONCATENATE(W$2,"GVL.DataProg.",B540,".",B542)</f>
        <v>ns=4;s=|var|PLC210 OPC-UA.Application.GVL.DataProg.Group[1].Burn[1]</v>
      </c>
      <c r="Q542" t="str">
        <f>Q541</f>
        <v>d1010</v>
      </c>
      <c r="R542" t="str">
        <f t="shared" ref="R542:R553" si="248">G542</f>
        <v>bFireBurn</v>
      </c>
    </row>
    <row r="543" spans="1:22" x14ac:dyDescent="0.25">
      <c r="B543" t="str">
        <f t="shared" ref="B543:B553" si="249">B542</f>
        <v>Burn[1]</v>
      </c>
      <c r="G543" t="s">
        <v>148</v>
      </c>
      <c r="H543" t="str">
        <f t="shared" si="247"/>
        <v>bFireIgn</v>
      </c>
      <c r="I543">
        <v>1</v>
      </c>
      <c r="K543">
        <v>0</v>
      </c>
      <c r="M543" t="str">
        <f t="shared" si="246"/>
        <v>ns=4;s=|var|PLC210 OPC-UA.Application.GVL.DataProg.Group[1].Burn[1].bFireIgn</v>
      </c>
      <c r="N543" t="s">
        <v>34</v>
      </c>
      <c r="O543" t="s">
        <v>27</v>
      </c>
      <c r="P543" t="str">
        <f>CONCATENATE(W$2,"GVL.DataProg.",B540,".",B543)</f>
        <v>ns=4;s=|var|PLC210 OPC-UA.Application.GVL.DataProg.Group[1].Burn[1]</v>
      </c>
      <c r="Q543" t="str">
        <f t="shared" ref="Q543:Q553" si="250">Q542</f>
        <v>d1010</v>
      </c>
      <c r="R543" t="str">
        <f t="shared" si="248"/>
        <v>bFireIgn</v>
      </c>
    </row>
    <row r="544" spans="1:22" x14ac:dyDescent="0.25">
      <c r="B544" t="str">
        <f t="shared" si="249"/>
        <v>Burn[1]</v>
      </c>
      <c r="G544" t="s">
        <v>149</v>
      </c>
      <c r="H544" t="str">
        <f t="shared" si="247"/>
        <v>bBurnStarted</v>
      </c>
      <c r="I544">
        <v>1</v>
      </c>
      <c r="K544">
        <v>0</v>
      </c>
      <c r="M544" t="str">
        <f t="shared" si="246"/>
        <v>ns=4;s=|var|PLC210 OPC-UA.Application.GVL.DataProg.Group[1].Burn[1].bBurnStarted</v>
      </c>
      <c r="N544" t="s">
        <v>34</v>
      </c>
      <c r="O544" t="s">
        <v>27</v>
      </c>
      <c r="P544" t="str">
        <f>CONCATENATE(W$2,"GVL.DataProg.",B540,".",B544)</f>
        <v>ns=4;s=|var|PLC210 OPC-UA.Application.GVL.DataProg.Group[1].Burn[1]</v>
      </c>
      <c r="Q544" t="str">
        <f t="shared" si="250"/>
        <v>d1010</v>
      </c>
      <c r="R544" t="str">
        <f t="shared" si="248"/>
        <v>bBurnStarted</v>
      </c>
    </row>
    <row r="545" spans="2:18" x14ac:dyDescent="0.25">
      <c r="B545" t="str">
        <f t="shared" si="249"/>
        <v>Burn[1]</v>
      </c>
      <c r="G545" t="s">
        <v>150</v>
      </c>
      <c r="H545" t="str">
        <f t="shared" si="247"/>
        <v>bIgnProc</v>
      </c>
      <c r="I545">
        <v>1</v>
      </c>
      <c r="K545">
        <v>0</v>
      </c>
      <c r="M545" t="str">
        <f t="shared" si="246"/>
        <v>ns=4;s=|var|PLC210 OPC-UA.Application.GVL.DataProg.Group[1].Burn[1].bIgnProc</v>
      </c>
      <c r="N545" t="s">
        <v>34</v>
      </c>
      <c r="O545" t="s">
        <v>27</v>
      </c>
      <c r="P545" t="str">
        <f>CONCATENATE(W$2,"GVL.DataProg.",B540,".",B545)</f>
        <v>ns=4;s=|var|PLC210 OPC-UA.Application.GVL.DataProg.Group[1].Burn[1]</v>
      </c>
      <c r="Q545" t="str">
        <f t="shared" si="250"/>
        <v>d1010</v>
      </c>
      <c r="R545" t="str">
        <f t="shared" si="248"/>
        <v>bIgnProc</v>
      </c>
    </row>
    <row r="546" spans="2:18" x14ac:dyDescent="0.25">
      <c r="B546" t="str">
        <f t="shared" si="249"/>
        <v>Burn[1]</v>
      </c>
      <c r="G546" t="s">
        <v>151</v>
      </c>
      <c r="H546" t="str">
        <f t="shared" si="247"/>
        <v>fIgnRemainingTimeStep</v>
      </c>
      <c r="I546">
        <v>1</v>
      </c>
      <c r="K546">
        <v>0</v>
      </c>
      <c r="M546" t="str">
        <f t="shared" si="246"/>
        <v>ns=4;s=|var|PLC210 OPC-UA.Application.GVL.DataProg.Group[1].Burn[1].fIgnRemainingTimeStep</v>
      </c>
      <c r="N546" t="s">
        <v>26</v>
      </c>
      <c r="O546" t="s">
        <v>27</v>
      </c>
      <c r="P546" t="str">
        <f>CONCATENATE(W$2,"GVL.DataProg.",B540,".",B546)</f>
        <v>ns=4;s=|var|PLC210 OPC-UA.Application.GVL.DataProg.Group[1].Burn[1]</v>
      </c>
      <c r="Q546" t="str">
        <f t="shared" si="250"/>
        <v>d1010</v>
      </c>
      <c r="R546" t="str">
        <f t="shared" si="248"/>
        <v>fIgnRemainingTimeStep</v>
      </c>
    </row>
    <row r="547" spans="2:18" x14ac:dyDescent="0.25">
      <c r="B547" t="str">
        <f t="shared" si="249"/>
        <v>Burn[1]</v>
      </c>
      <c r="G547" t="s">
        <v>152</v>
      </c>
      <c r="H547" t="str">
        <f t="shared" si="247"/>
        <v>fIgnStepTime</v>
      </c>
      <c r="I547">
        <v>1</v>
      </c>
      <c r="K547">
        <v>0</v>
      </c>
      <c r="M547" t="str">
        <f t="shared" si="246"/>
        <v>ns=4;s=|var|PLC210 OPC-UA.Application.GVL.DataProg.Group[1].Burn[1].fIgnStepTime</v>
      </c>
      <c r="N547" t="s">
        <v>26</v>
      </c>
      <c r="O547" t="s">
        <v>27</v>
      </c>
      <c r="P547" t="str">
        <f>CONCATENATE(W$2,"GVL.DataProg.",B540,".",B547)</f>
        <v>ns=4;s=|var|PLC210 OPC-UA.Application.GVL.DataProg.Group[1].Burn[1]</v>
      </c>
      <c r="Q547" t="str">
        <f t="shared" si="250"/>
        <v>d1010</v>
      </c>
      <c r="R547" t="str">
        <f t="shared" si="248"/>
        <v>fIgnStepTime</v>
      </c>
    </row>
    <row r="548" spans="2:18" x14ac:dyDescent="0.25">
      <c r="B548" t="str">
        <f t="shared" si="249"/>
        <v>Burn[1]</v>
      </c>
      <c r="G548" t="s">
        <v>153</v>
      </c>
      <c r="H548" t="str">
        <f t="shared" si="247"/>
        <v>sIgnCurrentProblem</v>
      </c>
      <c r="I548">
        <v>1</v>
      </c>
      <c r="K548">
        <v>0</v>
      </c>
      <c r="M548" t="str">
        <f t="shared" si="246"/>
        <v>ns=4;s=|var|PLC210 OPC-UA.Application.GVL.DataProg.Group[1].Burn[1].sIgnCurrentProblem</v>
      </c>
      <c r="N548" t="s">
        <v>154</v>
      </c>
      <c r="O548" t="s">
        <v>27</v>
      </c>
      <c r="P548" t="str">
        <f>CONCATENATE(W$2,"GVL.DataProg.",B540,".",B548)</f>
        <v>ns=4;s=|var|PLC210 OPC-UA.Application.GVL.DataProg.Group[1].Burn[1]</v>
      </c>
      <c r="Q548" t="str">
        <f t="shared" si="250"/>
        <v>d1010</v>
      </c>
      <c r="R548" t="str">
        <f t="shared" si="248"/>
        <v>sIgnCurrentProblem</v>
      </c>
    </row>
    <row r="549" spans="2:18" x14ac:dyDescent="0.25">
      <c r="B549" t="str">
        <f t="shared" si="249"/>
        <v>Burn[1]</v>
      </c>
      <c r="G549" t="s">
        <v>155</v>
      </c>
      <c r="H549" t="str">
        <f t="shared" si="247"/>
        <v>iFailIgnCount</v>
      </c>
      <c r="I549">
        <v>1</v>
      </c>
      <c r="K549">
        <v>0</v>
      </c>
      <c r="M549" t="str">
        <f t="shared" si="246"/>
        <v>ns=4;s=|var|PLC210 OPC-UA.Application.GVL.DataProg.Group[1].Burn[1].iFailIgnCount</v>
      </c>
      <c r="N549" t="s">
        <v>156</v>
      </c>
      <c r="O549" t="s">
        <v>27</v>
      </c>
      <c r="P549" t="str">
        <f>CONCATENATE(W$2,"GVL.DataProg.",B540,".",B549)</f>
        <v>ns=4;s=|var|PLC210 OPC-UA.Application.GVL.DataProg.Group[1].Burn[1]</v>
      </c>
      <c r="Q549" t="str">
        <f t="shared" si="250"/>
        <v>d1010</v>
      </c>
      <c r="R549" t="str">
        <f t="shared" si="248"/>
        <v>iFailIgnCount</v>
      </c>
    </row>
    <row r="550" spans="2:18" x14ac:dyDescent="0.25">
      <c r="B550" t="str">
        <f t="shared" si="249"/>
        <v>Burn[1]</v>
      </c>
      <c r="G550" t="s">
        <v>157</v>
      </c>
      <c r="H550" t="str">
        <f t="shared" si="247"/>
        <v>eBurnIgn</v>
      </c>
      <c r="I550">
        <v>1</v>
      </c>
      <c r="K550">
        <v>0</v>
      </c>
      <c r="M550" t="str">
        <f t="shared" si="246"/>
        <v>ns=4;s=|var|PLC210 OPC-UA.Application.GVL.DataProg.Group[1].Burn[1].eBurnIgn</v>
      </c>
      <c r="N550" t="s">
        <v>26</v>
      </c>
      <c r="O550" t="s">
        <v>27</v>
      </c>
      <c r="P550" t="str">
        <f>CONCATENATE(W$2,"GVL.DataProg.",B540,".",B550)</f>
        <v>ns=4;s=|var|PLC210 OPC-UA.Application.GVL.DataProg.Group[1].Burn[1]</v>
      </c>
      <c r="Q550" t="str">
        <f t="shared" si="250"/>
        <v>d1010</v>
      </c>
      <c r="R550" t="s">
        <v>316</v>
      </c>
    </row>
    <row r="551" spans="2:18" x14ac:dyDescent="0.25">
      <c r="B551" t="str">
        <f t="shared" si="249"/>
        <v>Burn[1]</v>
      </c>
      <c r="G551" t="s">
        <v>158</v>
      </c>
      <c r="H551" t="str">
        <f t="shared" si="247"/>
        <v>eBurnProtections</v>
      </c>
      <c r="I551">
        <v>1</v>
      </c>
      <c r="K551">
        <v>0</v>
      </c>
      <c r="M551" t="str">
        <f t="shared" si="246"/>
        <v>ns=4;s=|var|PLC210 OPC-UA.Application.GVL.DataProg.Group[1].Burn[1].eBurnProtections</v>
      </c>
      <c r="N551" t="s">
        <v>26</v>
      </c>
      <c r="O551" t="s">
        <v>27</v>
      </c>
      <c r="P551" t="str">
        <f>CONCATENATE(W$2,"GVL.DataProg.",B540,".",B551)</f>
        <v>ns=4;s=|var|PLC210 OPC-UA.Application.GVL.DataProg.Group[1].Burn[1]</v>
      </c>
      <c r="Q551" t="str">
        <f t="shared" si="250"/>
        <v>d1010</v>
      </c>
      <c r="R551" t="str">
        <f t="shared" si="248"/>
        <v>eBurnProtections</v>
      </c>
    </row>
    <row r="552" spans="2:18" x14ac:dyDescent="0.25">
      <c r="B552" t="str">
        <f t="shared" si="249"/>
        <v>Burn[1]</v>
      </c>
      <c r="G552" t="s">
        <v>159</v>
      </c>
      <c r="H552" t="str">
        <f t="shared" si="247"/>
        <v>bStartBurnVirt</v>
      </c>
      <c r="I552">
        <v>1</v>
      </c>
      <c r="K552">
        <v>1</v>
      </c>
      <c r="M552" t="str">
        <f t="shared" si="246"/>
        <v>ns=4;s=|var|PLC210 OPC-UA.Application.GVL.DataProg.Group[1].Burn[1].bStartBurnVirt</v>
      </c>
      <c r="N552" t="s">
        <v>34</v>
      </c>
      <c r="O552" t="s">
        <v>27</v>
      </c>
      <c r="P552" t="str">
        <f>CONCATENATE(W$2,"GVL.DataProg.",B540,".",B552)</f>
        <v>ns=4;s=|var|PLC210 OPC-UA.Application.GVL.DataProg.Group[1].Burn[1]</v>
      </c>
      <c r="Q552" t="str">
        <f t="shared" si="250"/>
        <v>d1010</v>
      </c>
      <c r="R552" t="str">
        <f t="shared" si="248"/>
        <v>bStartBurnVirt</v>
      </c>
    </row>
    <row r="553" spans="2:18" x14ac:dyDescent="0.25">
      <c r="B553" t="str">
        <f t="shared" si="249"/>
        <v>Burn[1]</v>
      </c>
      <c r="G553" t="s">
        <v>160</v>
      </c>
      <c r="H553" t="str">
        <f t="shared" si="247"/>
        <v>bStopBurnVirt</v>
      </c>
      <c r="I553">
        <v>1</v>
      </c>
      <c r="K553">
        <v>1</v>
      </c>
      <c r="M553" t="str">
        <f t="shared" si="246"/>
        <v>ns=4;s=|var|PLC210 OPC-UA.Application.GVL.DataProg.Group[1].Burn[1].bStopBurnVirt</v>
      </c>
      <c r="N553" t="s">
        <v>34</v>
      </c>
      <c r="O553" t="s">
        <v>27</v>
      </c>
      <c r="P553" t="str">
        <f>CONCATENATE(W$2,"GVL.DataProg.",B540,".",B553)</f>
        <v>ns=4;s=|var|PLC210 OPC-UA.Application.GVL.DataProg.Group[1].Burn[1]</v>
      </c>
      <c r="Q553" t="str">
        <f t="shared" si="250"/>
        <v>d1010</v>
      </c>
      <c r="R553" t="str">
        <f t="shared" si="248"/>
        <v>bStopBurnVirt</v>
      </c>
    </row>
    <row r="554" spans="2:18" x14ac:dyDescent="0.25">
      <c r="B554" t="str">
        <f>B553</f>
        <v>Burn[1]</v>
      </c>
      <c r="G554" t="s">
        <v>402</v>
      </c>
      <c r="H554" t="str">
        <f t="shared" si="247"/>
        <v>byBlock</v>
      </c>
      <c r="I554">
        <v>1</v>
      </c>
      <c r="K554">
        <v>0</v>
      </c>
      <c r="M554" t="str">
        <f t="shared" ref="M554:M555" si="251">CONCATENATE(P554,".",G554)</f>
        <v>ns=4;s=|var|PLC210 OPC-UA.Application.GVL.DataProg.Group[1].Burn[1].stBlocks.byBlock</v>
      </c>
      <c r="N554" t="s">
        <v>403</v>
      </c>
      <c r="O554" t="s">
        <v>27</v>
      </c>
      <c r="P554" t="str">
        <f>CONCATENATE(P553,".stBlocks")</f>
        <v>ns=4;s=|var|PLC210 OPC-UA.Application.GVL.DataProg.Group[1].Burn[1].stBlocks</v>
      </c>
      <c r="Q554" t="str">
        <f>Q553</f>
        <v>d1010</v>
      </c>
      <c r="R554" t="str">
        <f>CONCATENATE(G554)</f>
        <v>byBlock</v>
      </c>
    </row>
    <row r="555" spans="2:18" x14ac:dyDescent="0.25">
      <c r="B555" t="str">
        <f>B554</f>
        <v>Burn[1]</v>
      </c>
      <c r="G555" t="s">
        <v>404</v>
      </c>
      <c r="H555" t="str">
        <f t="shared" si="247"/>
        <v>byBlockWork</v>
      </c>
      <c r="I555">
        <v>1</v>
      </c>
      <c r="K555">
        <v>1</v>
      </c>
      <c r="M555" t="str">
        <f t="shared" si="251"/>
        <v>ns=4;s=|var|PLC210 OPC-UA.Application.GVL.DataProg.Group[1].Burn[1].stBlocks.byBlockWork</v>
      </c>
      <c r="N555" t="s">
        <v>403</v>
      </c>
      <c r="O555" t="s">
        <v>27</v>
      </c>
      <c r="P555" t="str">
        <f>P554</f>
        <v>ns=4;s=|var|PLC210 OPC-UA.Application.GVL.DataProg.Group[1].Burn[1].stBlocks</v>
      </c>
      <c r="Q555" t="str">
        <f>Q554</f>
        <v>d1010</v>
      </c>
      <c r="R555" t="str">
        <f>CONCATENATE(G555)</f>
        <v>byBlockWork</v>
      </c>
    </row>
    <row r="556" spans="2:18" x14ac:dyDescent="0.25">
      <c r="B556" t="str">
        <f>B553</f>
        <v>Burn[1]</v>
      </c>
      <c r="G556" t="s">
        <v>405</v>
      </c>
      <c r="H556" t="str">
        <f t="shared" si="247"/>
        <v>arwsBlockNames</v>
      </c>
      <c r="I556">
        <v>1</v>
      </c>
      <c r="K556">
        <v>0</v>
      </c>
      <c r="M556" t="str">
        <f>CONCATENATE(P556,".",G556,"[0]")</f>
        <v>ns=4;s=|var|PLC210 OPC-UA.Application.GVL.DataProg.Group[1].Burn[1].stBlocks.arwsBlockNames[0]</v>
      </c>
      <c r="N556" t="s">
        <v>154</v>
      </c>
      <c r="O556" t="s">
        <v>27</v>
      </c>
      <c r="P556" t="str">
        <f>P554</f>
        <v>ns=4;s=|var|PLC210 OPC-UA.Application.GVL.DataProg.Group[1].Burn[1].stBlocks</v>
      </c>
      <c r="Q556" t="str">
        <f>Q553</f>
        <v>d1010</v>
      </c>
      <c r="R556" t="str">
        <f>CONCATENATE(G556,"1")</f>
        <v>arwsBlockNames1</v>
      </c>
    </row>
    <row r="557" spans="2:18" x14ac:dyDescent="0.25">
      <c r="B557" t="str">
        <f t="shared" ref="B557:B564" si="252">B556</f>
        <v>Burn[1]</v>
      </c>
      <c r="G557" t="s">
        <v>405</v>
      </c>
      <c r="H557" t="str">
        <f t="shared" si="247"/>
        <v>arwsBlockNames</v>
      </c>
      <c r="I557">
        <v>1</v>
      </c>
      <c r="K557">
        <v>0</v>
      </c>
      <c r="M557" t="str">
        <f>CONCATENATE(P557,".",G557,"[1]")</f>
        <v>ns=4;s=|var|PLC210 OPC-UA.Application.GVL.DataProg.Group[1].Burn[1].stBlocks.arwsBlockNames[1]</v>
      </c>
      <c r="N557" t="s">
        <v>154</v>
      </c>
      <c r="O557" t="s">
        <v>27</v>
      </c>
      <c r="P557" t="str">
        <f>P556</f>
        <v>ns=4;s=|var|PLC210 OPC-UA.Application.GVL.DataProg.Group[1].Burn[1].stBlocks</v>
      </c>
      <c r="Q557" t="str">
        <f>Q556</f>
        <v>d1010</v>
      </c>
      <c r="R557" t="str">
        <f>CONCATENATE(G557,"2")</f>
        <v>arwsBlockNames2</v>
      </c>
    </row>
    <row r="558" spans="2:18" x14ac:dyDescent="0.25">
      <c r="B558" t="str">
        <f t="shared" si="252"/>
        <v>Burn[1]</v>
      </c>
      <c r="G558" t="s">
        <v>405</v>
      </c>
      <c r="H558" t="str">
        <f t="shared" si="247"/>
        <v>arwsBlockNames</v>
      </c>
      <c r="I558">
        <v>1</v>
      </c>
      <c r="K558">
        <v>0</v>
      </c>
      <c r="M558" t="str">
        <f>CONCATENATE(P558,".",G558,"[2]")</f>
        <v>ns=4;s=|var|PLC210 OPC-UA.Application.GVL.DataProg.Group[1].Burn[1].stBlocks.arwsBlockNames[2]</v>
      </c>
      <c r="N558" t="s">
        <v>154</v>
      </c>
      <c r="O558" t="s">
        <v>27</v>
      </c>
      <c r="P558" t="str">
        <f t="shared" ref="P558:P563" si="253">P557</f>
        <v>ns=4;s=|var|PLC210 OPC-UA.Application.GVL.DataProg.Group[1].Burn[1].stBlocks</v>
      </c>
      <c r="Q558" t="str">
        <f t="shared" ref="Q558:Q564" si="254">Q557</f>
        <v>d1010</v>
      </c>
      <c r="R558" t="str">
        <f>CONCATENATE(G558,"3")</f>
        <v>arwsBlockNames3</v>
      </c>
    </row>
    <row r="559" spans="2:18" x14ac:dyDescent="0.25">
      <c r="B559" t="str">
        <f t="shared" si="252"/>
        <v>Burn[1]</v>
      </c>
      <c r="G559" t="s">
        <v>405</v>
      </c>
      <c r="H559" t="str">
        <f t="shared" si="247"/>
        <v>arwsBlockNames</v>
      </c>
      <c r="I559">
        <v>1</v>
      </c>
      <c r="K559">
        <v>0</v>
      </c>
      <c r="M559" t="str">
        <f>CONCATENATE(P559,".",G559,"[3]")</f>
        <v>ns=4;s=|var|PLC210 OPC-UA.Application.GVL.DataProg.Group[1].Burn[1].stBlocks.arwsBlockNames[3]</v>
      </c>
      <c r="N559" t="s">
        <v>154</v>
      </c>
      <c r="O559" t="s">
        <v>27</v>
      </c>
      <c r="P559" t="str">
        <f t="shared" si="253"/>
        <v>ns=4;s=|var|PLC210 OPC-UA.Application.GVL.DataProg.Group[1].Burn[1].stBlocks</v>
      </c>
      <c r="Q559" t="str">
        <f t="shared" si="254"/>
        <v>d1010</v>
      </c>
      <c r="R559" t="str">
        <f>CONCATENATE(G559,"4")</f>
        <v>arwsBlockNames4</v>
      </c>
    </row>
    <row r="560" spans="2:18" x14ac:dyDescent="0.25">
      <c r="B560" t="str">
        <f t="shared" si="252"/>
        <v>Burn[1]</v>
      </c>
      <c r="G560" t="s">
        <v>405</v>
      </c>
      <c r="H560" t="str">
        <f t="shared" si="247"/>
        <v>arwsBlockNames</v>
      </c>
      <c r="I560">
        <v>1</v>
      </c>
      <c r="K560">
        <v>0</v>
      </c>
      <c r="M560" t="str">
        <f>CONCATENATE(P560,".",G560,"[4]")</f>
        <v>ns=4;s=|var|PLC210 OPC-UA.Application.GVL.DataProg.Group[1].Burn[1].stBlocks.arwsBlockNames[4]</v>
      </c>
      <c r="N560" t="s">
        <v>154</v>
      </c>
      <c r="O560" t="s">
        <v>27</v>
      </c>
      <c r="P560" t="str">
        <f t="shared" si="253"/>
        <v>ns=4;s=|var|PLC210 OPC-UA.Application.GVL.DataProg.Group[1].Burn[1].stBlocks</v>
      </c>
      <c r="Q560" t="str">
        <f t="shared" si="254"/>
        <v>d1010</v>
      </c>
      <c r="R560" t="str">
        <f>CONCATENATE(G560,"5")</f>
        <v>arwsBlockNames5</v>
      </c>
    </row>
    <row r="561" spans="1:22" x14ac:dyDescent="0.25">
      <c r="B561" t="str">
        <f t="shared" si="252"/>
        <v>Burn[1]</v>
      </c>
      <c r="G561" t="s">
        <v>405</v>
      </c>
      <c r="H561" t="str">
        <f t="shared" si="247"/>
        <v>arwsBlockNames</v>
      </c>
      <c r="I561">
        <v>1</v>
      </c>
      <c r="K561">
        <v>0</v>
      </c>
      <c r="M561" t="str">
        <f>CONCATENATE(P561,".",G561,"[5]")</f>
        <v>ns=4;s=|var|PLC210 OPC-UA.Application.GVL.DataProg.Group[1].Burn[1].stBlocks.arwsBlockNames[5]</v>
      </c>
      <c r="N561" t="s">
        <v>154</v>
      </c>
      <c r="O561" t="s">
        <v>27</v>
      </c>
      <c r="P561" t="str">
        <f t="shared" si="253"/>
        <v>ns=4;s=|var|PLC210 OPC-UA.Application.GVL.DataProg.Group[1].Burn[1].stBlocks</v>
      </c>
      <c r="Q561" t="str">
        <f t="shared" si="254"/>
        <v>d1010</v>
      </c>
      <c r="R561" t="str">
        <f>CONCATENATE(G561,"6")</f>
        <v>arwsBlockNames6</v>
      </c>
    </row>
    <row r="562" spans="1:22" x14ac:dyDescent="0.25">
      <c r="B562" t="str">
        <f t="shared" si="252"/>
        <v>Burn[1]</v>
      </c>
      <c r="G562" t="s">
        <v>405</v>
      </c>
      <c r="H562" t="str">
        <f t="shared" si="247"/>
        <v>arwsBlockNames</v>
      </c>
      <c r="I562">
        <v>1</v>
      </c>
      <c r="K562">
        <v>0</v>
      </c>
      <c r="M562" t="str">
        <f>CONCATENATE(P562,".",G562,"[6]")</f>
        <v>ns=4;s=|var|PLC210 OPC-UA.Application.GVL.DataProg.Group[1].Burn[1].stBlocks.arwsBlockNames[6]</v>
      </c>
      <c r="N562" t="s">
        <v>154</v>
      </c>
      <c r="O562" t="s">
        <v>27</v>
      </c>
      <c r="P562" t="str">
        <f t="shared" si="253"/>
        <v>ns=4;s=|var|PLC210 OPC-UA.Application.GVL.DataProg.Group[1].Burn[1].stBlocks</v>
      </c>
      <c r="Q562" t="str">
        <f t="shared" si="254"/>
        <v>d1010</v>
      </c>
      <c r="R562" t="str">
        <f>CONCATENATE(G562,"7")</f>
        <v>arwsBlockNames7</v>
      </c>
    </row>
    <row r="563" spans="1:22" x14ac:dyDescent="0.25">
      <c r="B563" t="str">
        <f t="shared" si="252"/>
        <v>Burn[1]</v>
      </c>
      <c r="G563" t="s">
        <v>405</v>
      </c>
      <c r="H563" t="str">
        <f t="shared" si="247"/>
        <v>arwsBlockNames</v>
      </c>
      <c r="I563">
        <v>1</v>
      </c>
      <c r="K563">
        <v>0</v>
      </c>
      <c r="M563" t="str">
        <f>CONCATENATE(P563,".",G563,"[7]")</f>
        <v>ns=4;s=|var|PLC210 OPC-UA.Application.GVL.DataProg.Group[1].Burn[1].stBlocks.arwsBlockNames[7]</v>
      </c>
      <c r="N563" t="s">
        <v>154</v>
      </c>
      <c r="O563" t="s">
        <v>27</v>
      </c>
      <c r="P563" t="str">
        <f t="shared" si="253"/>
        <v>ns=4;s=|var|PLC210 OPC-UA.Application.GVL.DataProg.Group[1].Burn[1].stBlocks</v>
      </c>
      <c r="Q563" t="str">
        <f t="shared" si="254"/>
        <v>d1010</v>
      </c>
      <c r="R563" t="str">
        <f>CONCATENATE(G563,"8")</f>
        <v>arwsBlockNames8</v>
      </c>
    </row>
    <row r="564" spans="1:22" x14ac:dyDescent="0.25">
      <c r="B564" t="str">
        <f t="shared" si="252"/>
        <v>Burn[1]</v>
      </c>
      <c r="G564" t="s">
        <v>410</v>
      </c>
      <c r="H564" t="str">
        <f t="shared" ref="H564" si="255">G564</f>
        <v>bSparkManual</v>
      </c>
      <c r="I564">
        <v>1</v>
      </c>
      <c r="K564">
        <v>1</v>
      </c>
      <c r="M564" t="str">
        <f t="shared" ref="M564" si="256">CONCATENATE(P564,".",H564)</f>
        <v>ns=4;s=|var|PLC210 OPC-UA.Application.GVL.DataProg.Group[1].Burn[1].bSparkManual</v>
      </c>
      <c r="N564" t="s">
        <v>34</v>
      </c>
      <c r="O564" t="s">
        <v>27</v>
      </c>
      <c r="P564" t="str">
        <f>P553</f>
        <v>ns=4;s=|var|PLC210 OPC-UA.Application.GVL.DataProg.Group[1].Burn[1]</v>
      </c>
      <c r="Q564" t="str">
        <f t="shared" si="254"/>
        <v>d1010</v>
      </c>
      <c r="R564" t="str">
        <f t="shared" ref="R564" si="257">G564</f>
        <v>bSparkManual</v>
      </c>
    </row>
    <row r="565" spans="1:22" x14ac:dyDescent="0.25">
      <c r="A565" t="s">
        <v>317</v>
      </c>
      <c r="B565" t="s">
        <v>130</v>
      </c>
    </row>
    <row r="566" spans="1:22" x14ac:dyDescent="0.25">
      <c r="B566" t="str">
        <f>A565</f>
        <v>Spark</v>
      </c>
      <c r="G566" t="s">
        <v>52</v>
      </c>
      <c r="H566" t="str">
        <f t="shared" si="247"/>
        <v>bStart</v>
      </c>
      <c r="I566">
        <v>1</v>
      </c>
      <c r="K566">
        <v>0</v>
      </c>
      <c r="M566" t="str">
        <f t="shared" ref="M566:M568" si="258">CONCATENATE(P566,".",H566)</f>
        <v>ns=4;s=|var|PLC210 OPC-UA.Application.GVL.DataProg.Group[1].Burn[1].Spark.bStart</v>
      </c>
      <c r="N566" t="s">
        <v>34</v>
      </c>
      <c r="O566" t="s">
        <v>27</v>
      </c>
      <c r="P566" t="str">
        <f>CONCATENATE(W$2,"GVL.DataProg.",B540,".",B541,".",B566)</f>
        <v>ns=4;s=|var|PLC210 OPC-UA.Application.GVL.DataProg.Group[1].Burn[1].Spark</v>
      </c>
      <c r="Q566" t="str">
        <f t="shared" ref="Q566" si="259">Q553</f>
        <v>d1010</v>
      </c>
      <c r="R566" t="s">
        <v>318</v>
      </c>
    </row>
    <row r="567" spans="1:22" x14ac:dyDescent="0.25">
      <c r="B567" t="s">
        <v>130</v>
      </c>
      <c r="G567" t="s">
        <v>144</v>
      </c>
      <c r="H567" t="str">
        <f>G567</f>
        <v>bPgNorm</v>
      </c>
      <c r="I567">
        <v>1</v>
      </c>
      <c r="K567">
        <v>0</v>
      </c>
      <c r="M567" t="str">
        <f t="shared" si="258"/>
        <v>ns=4;s=|var|PLC210 OPC-UA.Application.GVL.DataProg.Group[1].Burn[1].bPgNorm</v>
      </c>
      <c r="N567" t="s">
        <v>34</v>
      </c>
      <c r="O567" t="s">
        <v>27</v>
      </c>
      <c r="P567" t="str">
        <f>CONCATENATE(W$2,"GVL.DataProg.",A518,".",B567)</f>
        <v>ns=4;s=|var|PLC210 OPC-UA.Application.GVL.DataProg.Group[1].Burn[1]</v>
      </c>
      <c r="Q567" t="str">
        <f>V567</f>
        <v>d1176</v>
      </c>
      <c r="R567" t="s">
        <v>92</v>
      </c>
      <c r="V567" t="s">
        <v>145</v>
      </c>
    </row>
    <row r="568" spans="1:22" x14ac:dyDescent="0.25">
      <c r="B568" t="s">
        <v>130</v>
      </c>
      <c r="G568" t="s">
        <v>146</v>
      </c>
      <c r="H568" t="str">
        <f>G568</f>
        <v>bPaNorm</v>
      </c>
      <c r="I568">
        <v>1</v>
      </c>
      <c r="K568">
        <v>0</v>
      </c>
      <c r="M568" t="str">
        <f t="shared" si="258"/>
        <v>ns=4;s=|var|PLC210 OPC-UA.Application.GVL.DataProg.Group[1].Burn[1].bPaNorm</v>
      </c>
      <c r="N568" t="s">
        <v>34</v>
      </c>
      <c r="O568" t="s">
        <v>27</v>
      </c>
      <c r="P568" t="str">
        <f>CONCATENATE(W$2,"GVL.DataProg.",A518,".",B568)</f>
        <v>ns=4;s=|var|PLC210 OPC-UA.Application.GVL.DataProg.Group[1].Burn[1]</v>
      </c>
      <c r="Q568" t="str">
        <f>V568</f>
        <v>d1177</v>
      </c>
      <c r="R568" t="s">
        <v>92</v>
      </c>
      <c r="V568" t="s">
        <v>147</v>
      </c>
    </row>
    <row r="569" spans="1:22" x14ac:dyDescent="0.25">
      <c r="A569" t="s">
        <v>131</v>
      </c>
      <c r="B569" t="s">
        <v>130</v>
      </c>
      <c r="V569" t="s">
        <v>133</v>
      </c>
    </row>
    <row r="570" spans="1:22" x14ac:dyDescent="0.25">
      <c r="B570" t="str">
        <f>A569</f>
        <v>DamperGas</v>
      </c>
      <c r="G570" t="s">
        <v>33</v>
      </c>
      <c r="H570" t="str">
        <f>G570</f>
        <v>bH</v>
      </c>
      <c r="I570">
        <v>1</v>
      </c>
      <c r="K570">
        <v>0</v>
      </c>
      <c r="M570" t="str">
        <f>CONCATENATE(P570,".",G570)</f>
        <v>ns=4;s=|var|PLC210 OPC-UA.Application.GVL.DataProg.Group[1].Burn[1].DamperGas.bH</v>
      </c>
      <c r="N570" t="s">
        <v>34</v>
      </c>
      <c r="O570" t="s">
        <v>27</v>
      </c>
      <c r="P570" t="str">
        <f>CONCATENATE(W$2,"GVL.DataProg.Group[1].",B569,".",B570)</f>
        <v>ns=4;s=|var|PLC210 OPC-UA.Application.GVL.DataProg.Group[1].Burn[1].DamperGas</v>
      </c>
      <c r="Q570" t="str">
        <f>V569</f>
        <v>d1016</v>
      </c>
      <c r="R570" t="str">
        <f>G570</f>
        <v>bH</v>
      </c>
    </row>
    <row r="571" spans="1:22" x14ac:dyDescent="0.25">
      <c r="B571" t="str">
        <f>B570</f>
        <v>DamperGas</v>
      </c>
      <c r="G571" t="s">
        <v>36</v>
      </c>
      <c r="H571" t="str">
        <f t="shared" ref="H571:H601" si="260">G571</f>
        <v>bL</v>
      </c>
      <c r="I571">
        <v>1</v>
      </c>
      <c r="K571">
        <v>0</v>
      </c>
      <c r="M571" t="str">
        <f t="shared" ref="M571:M585" si="261">CONCATENATE(P571,".",G571)</f>
        <v>ns=4;s=|var|PLC210 OPC-UA.Application.GVL.DataProg.Group[1].Burn[1].DamperGas.bL</v>
      </c>
      <c r="N571" t="s">
        <v>34</v>
      </c>
      <c r="O571" t="s">
        <v>27</v>
      </c>
      <c r="P571" t="str">
        <f>CONCATENATE(W$2,"GVL.DataProg.Group[1].",B569,".",B571)</f>
        <v>ns=4;s=|var|PLC210 OPC-UA.Application.GVL.DataProg.Group[1].Burn[1].DamperGas</v>
      </c>
      <c r="Q571" t="str">
        <f>Q570</f>
        <v>d1016</v>
      </c>
      <c r="R571" t="str">
        <f t="shared" ref="R571:R575" si="262">G571</f>
        <v>bL</v>
      </c>
    </row>
    <row r="572" spans="1:22" x14ac:dyDescent="0.25">
      <c r="B572" t="str">
        <f t="shared" ref="B572:B579" si="263">B571</f>
        <v>DamperGas</v>
      </c>
      <c r="G572" t="s">
        <v>37</v>
      </c>
      <c r="H572" t="str">
        <f t="shared" si="260"/>
        <v>bClose</v>
      </c>
      <c r="I572">
        <v>1</v>
      </c>
      <c r="K572">
        <v>0</v>
      </c>
      <c r="M572" t="str">
        <f t="shared" si="261"/>
        <v>ns=4;s=|var|PLC210 OPC-UA.Application.GVL.DataProg.Group[1].Burn[1].DamperGas.bClose</v>
      </c>
      <c r="N572" t="s">
        <v>34</v>
      </c>
      <c r="O572" t="s">
        <v>27</v>
      </c>
      <c r="P572" t="str">
        <f>CONCATENATE(W$2,"GVL.DataProg.Group[1].",B569,".",B572)</f>
        <v>ns=4;s=|var|PLC210 OPC-UA.Application.GVL.DataProg.Group[1].Burn[1].DamperGas</v>
      </c>
      <c r="Q572" t="str">
        <f t="shared" ref="Q572:Q579" si="264">Q571</f>
        <v>d1016</v>
      </c>
      <c r="R572" t="str">
        <f t="shared" si="262"/>
        <v>bClose</v>
      </c>
    </row>
    <row r="573" spans="1:22" x14ac:dyDescent="0.25">
      <c r="B573" t="str">
        <f t="shared" si="263"/>
        <v>DamperGas</v>
      </c>
      <c r="G573" t="s">
        <v>38</v>
      </c>
      <c r="H573" t="str">
        <f t="shared" si="260"/>
        <v>bOpen</v>
      </c>
      <c r="I573">
        <v>1</v>
      </c>
      <c r="K573">
        <v>0</v>
      </c>
      <c r="M573" t="str">
        <f t="shared" si="261"/>
        <v>ns=4;s=|var|PLC210 OPC-UA.Application.GVL.DataProg.Group[1].Burn[1].DamperGas.bOpen</v>
      </c>
      <c r="N573" t="s">
        <v>34</v>
      </c>
      <c r="O573" t="s">
        <v>27</v>
      </c>
      <c r="P573" t="str">
        <f>CONCATENATE(W$2,"GVL.DataProg.Group[1].",B569,".",B573)</f>
        <v>ns=4;s=|var|PLC210 OPC-UA.Application.GVL.DataProg.Group[1].Burn[1].DamperGas</v>
      </c>
      <c r="Q573" t="str">
        <f t="shared" si="264"/>
        <v>d1016</v>
      </c>
      <c r="R573" t="str">
        <f t="shared" si="262"/>
        <v>bOpen</v>
      </c>
    </row>
    <row r="574" spans="1:22" x14ac:dyDescent="0.25">
      <c r="B574" t="str">
        <f t="shared" si="263"/>
        <v>DamperGas</v>
      </c>
      <c r="G574" t="s">
        <v>39</v>
      </c>
      <c r="H574" t="str">
        <f t="shared" si="260"/>
        <v>bOpenManual</v>
      </c>
      <c r="I574">
        <v>1</v>
      </c>
      <c r="K574">
        <v>1</v>
      </c>
      <c r="M574" t="str">
        <f t="shared" si="261"/>
        <v>ns=4;s=|var|PLC210 OPC-UA.Application.GVL.DataProg.Group[1].Burn[1].DamperGas.bOpenManual</v>
      </c>
      <c r="N574" t="s">
        <v>34</v>
      </c>
      <c r="O574" t="s">
        <v>27</v>
      </c>
      <c r="P574" t="str">
        <f>CONCATENATE(W$2,"GVL.DataProg.Group[1].",B569,".",B574)</f>
        <v>ns=4;s=|var|PLC210 OPC-UA.Application.GVL.DataProg.Group[1].Burn[1].DamperGas</v>
      </c>
      <c r="Q574" t="str">
        <f t="shared" si="264"/>
        <v>d1016</v>
      </c>
      <c r="R574" t="str">
        <f t="shared" si="262"/>
        <v>bOpenManual</v>
      </c>
    </row>
    <row r="575" spans="1:22" x14ac:dyDescent="0.25">
      <c r="B575" t="str">
        <f t="shared" si="263"/>
        <v>DamperGas</v>
      </c>
      <c r="G575" t="s">
        <v>40</v>
      </c>
      <c r="H575" t="str">
        <f t="shared" si="260"/>
        <v>bCloseManual</v>
      </c>
      <c r="I575">
        <v>1</v>
      </c>
      <c r="K575">
        <v>1</v>
      </c>
      <c r="M575" t="str">
        <f t="shared" si="261"/>
        <v>ns=4;s=|var|PLC210 OPC-UA.Application.GVL.DataProg.Group[1].Burn[1].DamperGas.bCloseManual</v>
      </c>
      <c r="N575" t="s">
        <v>34</v>
      </c>
      <c r="O575" t="s">
        <v>27</v>
      </c>
      <c r="P575" t="str">
        <f>CONCATENATE(W$2,"GVL.DataProg.Group[1].",B569,".",B575)</f>
        <v>ns=4;s=|var|PLC210 OPC-UA.Application.GVL.DataProg.Group[1].Burn[1].DamperGas</v>
      </c>
      <c r="Q575" t="str">
        <f t="shared" si="264"/>
        <v>d1016</v>
      </c>
      <c r="R575" t="str">
        <f t="shared" si="262"/>
        <v>bCloseManual</v>
      </c>
    </row>
    <row r="576" spans="1:22" x14ac:dyDescent="0.25">
      <c r="B576" t="str">
        <f t="shared" si="263"/>
        <v>DamperGas</v>
      </c>
      <c r="G576" t="s">
        <v>41</v>
      </c>
      <c r="H576" t="str">
        <f t="shared" si="260"/>
        <v>bAuto</v>
      </c>
      <c r="I576">
        <v>1</v>
      </c>
      <c r="K576">
        <v>1</v>
      </c>
      <c r="M576" t="str">
        <f t="shared" si="261"/>
        <v>ns=4;s=|var|PLC210 OPC-UA.Application.GVL.DataProg.Group[1].Burn[1].DamperGas.bAuto</v>
      </c>
      <c r="N576" t="s">
        <v>34</v>
      </c>
      <c r="O576" t="s">
        <v>27</v>
      </c>
      <c r="P576" t="str">
        <f>CONCATENATE(W$2,"GVL.DataProg.Group[1].",B569,".",B576)</f>
        <v>ns=4;s=|var|PLC210 OPC-UA.Application.GVL.DataProg.Group[1].Burn[1].DamperGas</v>
      </c>
      <c r="Q576" t="str">
        <f t="shared" si="264"/>
        <v>d1016</v>
      </c>
      <c r="R576" t="str">
        <f>G576</f>
        <v>bAuto</v>
      </c>
    </row>
    <row r="577" spans="2:18" x14ac:dyDescent="0.25">
      <c r="B577" t="str">
        <f t="shared" si="263"/>
        <v>DamperGas</v>
      </c>
      <c r="G577" t="s">
        <v>42</v>
      </c>
      <c r="H577" t="str">
        <f t="shared" si="260"/>
        <v>bBlockOpenOut</v>
      </c>
      <c r="I577">
        <v>1</v>
      </c>
      <c r="K577">
        <v>0</v>
      </c>
      <c r="M577" t="str">
        <f t="shared" si="261"/>
        <v>ns=4;s=|var|PLC210 OPC-UA.Application.GVL.DataProg.Group[1].Burn[1].DamperGas.bBlockOpenOut</v>
      </c>
      <c r="N577" t="s">
        <v>34</v>
      </c>
      <c r="O577" t="s">
        <v>27</v>
      </c>
      <c r="P577" t="str">
        <f>CONCATENATE(W$2,"GVL.DataProg.Group[1].",B569,".",B577)</f>
        <v>ns=4;s=|var|PLC210 OPC-UA.Application.GVL.DataProg.Group[1].Burn[1].DamperGas</v>
      </c>
      <c r="Q577" t="str">
        <f t="shared" si="264"/>
        <v>d1016</v>
      </c>
      <c r="R577" t="str">
        <f t="shared" ref="R577:R581" si="265">G577</f>
        <v>bBlockOpenOut</v>
      </c>
    </row>
    <row r="578" spans="2:18" x14ac:dyDescent="0.25">
      <c r="B578" t="str">
        <f t="shared" si="263"/>
        <v>DamperGas</v>
      </c>
      <c r="G578" t="s">
        <v>43</v>
      </c>
      <c r="H578" t="str">
        <f t="shared" si="260"/>
        <v>bBlockCloseOut</v>
      </c>
      <c r="I578">
        <v>1</v>
      </c>
      <c r="K578">
        <v>0</v>
      </c>
      <c r="M578" t="str">
        <f t="shared" si="261"/>
        <v>ns=4;s=|var|PLC210 OPC-UA.Application.GVL.DataProg.Group[1].Burn[1].DamperGas.bBlockCloseOut</v>
      </c>
      <c r="N578" t="s">
        <v>34</v>
      </c>
      <c r="O578" t="s">
        <v>27</v>
      </c>
      <c r="P578" t="str">
        <f>CONCATENATE(W$2,"GVL.DataProg.Group[1].",B569,".",B578)</f>
        <v>ns=4;s=|var|PLC210 OPC-UA.Application.GVL.DataProg.Group[1].Burn[1].DamperGas</v>
      </c>
      <c r="Q578" t="str">
        <f t="shared" si="264"/>
        <v>d1016</v>
      </c>
      <c r="R578" t="str">
        <f t="shared" si="265"/>
        <v>bBlockCloseOut</v>
      </c>
    </row>
    <row r="579" spans="2:18" x14ac:dyDescent="0.25">
      <c r="B579" t="str">
        <f t="shared" si="263"/>
        <v>DamperGas</v>
      </c>
      <c r="G579" t="s">
        <v>383</v>
      </c>
      <c r="H579" t="str">
        <f t="shared" si="260"/>
        <v>State</v>
      </c>
      <c r="I579">
        <v>1</v>
      </c>
      <c r="K579">
        <v>0</v>
      </c>
      <c r="M579" t="str">
        <f t="shared" si="261"/>
        <v>ns=4;s=|var|PLC210 OPC-UA.Application.GVL.DataProg.Group[1].Burn[1].DamperGas.State</v>
      </c>
      <c r="N579" t="s">
        <v>154</v>
      </c>
      <c r="O579" t="s">
        <v>27</v>
      </c>
      <c r="P579" t="str">
        <f>P578</f>
        <v>ns=4;s=|var|PLC210 OPC-UA.Application.GVL.DataProg.Group[1].Burn[1].DamperGas</v>
      </c>
      <c r="Q579" t="str">
        <f t="shared" si="264"/>
        <v>d1016</v>
      </c>
      <c r="R579" t="str">
        <f t="shared" si="265"/>
        <v>State</v>
      </c>
    </row>
    <row r="580" spans="2:18" x14ac:dyDescent="0.25">
      <c r="B580" t="str">
        <f t="shared" ref="B580:B585" si="266">B579</f>
        <v>DamperGas</v>
      </c>
      <c r="G580" t="s">
        <v>384</v>
      </c>
      <c r="H580" t="str">
        <f t="shared" si="260"/>
        <v>bAutoCorrect</v>
      </c>
      <c r="I580">
        <v>1</v>
      </c>
      <c r="K580">
        <v>1</v>
      </c>
      <c r="M580" t="str">
        <f t="shared" si="261"/>
        <v>ns=4;s=|var|PLC210 OPC-UA.Application.GVL.DataProg.Group[1].Burn[1].DamperGas.bAutoCorrect</v>
      </c>
      <c r="N580" t="s">
        <v>34</v>
      </c>
      <c r="O580" t="s">
        <v>27</v>
      </c>
      <c r="P580" t="str">
        <f>P579</f>
        <v>ns=4;s=|var|PLC210 OPC-UA.Application.GVL.DataProg.Group[1].Burn[1].DamperGas</v>
      </c>
      <c r="Q580" t="str">
        <f t="shared" ref="Q580:Q585" si="267">Q579</f>
        <v>d1016</v>
      </c>
      <c r="R580" t="str">
        <f t="shared" si="265"/>
        <v>bAutoCorrect</v>
      </c>
    </row>
    <row r="581" spans="2:18" x14ac:dyDescent="0.25">
      <c r="B581" t="str">
        <f t="shared" si="266"/>
        <v>DamperGas</v>
      </c>
      <c r="G581" t="s">
        <v>385</v>
      </c>
      <c r="H581" t="str">
        <f t="shared" si="260"/>
        <v>fMechTime</v>
      </c>
      <c r="I581">
        <v>1</v>
      </c>
      <c r="K581">
        <v>0</v>
      </c>
      <c r="M581" t="str">
        <f t="shared" si="261"/>
        <v>ns=4;s=|var|PLC210 OPC-UA.Application.GVL.DataProg.Group[1].Burn[1].DamperGas.fMechTime</v>
      </c>
      <c r="N581" t="s">
        <v>26</v>
      </c>
      <c r="O581" t="s">
        <v>27</v>
      </c>
      <c r="P581" t="str">
        <f>P580</f>
        <v>ns=4;s=|var|PLC210 OPC-UA.Application.GVL.DataProg.Group[1].Burn[1].DamperGas</v>
      </c>
      <c r="Q581" t="str">
        <f t="shared" si="267"/>
        <v>d1016</v>
      </c>
      <c r="R581" t="str">
        <f t="shared" si="265"/>
        <v>fMechTime</v>
      </c>
    </row>
    <row r="582" spans="2:18" x14ac:dyDescent="0.25">
      <c r="B582" t="str">
        <f t="shared" si="266"/>
        <v>DamperGas</v>
      </c>
      <c r="G582" t="s">
        <v>402</v>
      </c>
      <c r="H582" t="str">
        <f t="shared" si="260"/>
        <v>byBlock</v>
      </c>
      <c r="I582">
        <v>1</v>
      </c>
      <c r="K582">
        <v>0</v>
      </c>
      <c r="M582" t="str">
        <f t="shared" si="261"/>
        <v>ns=4;s=|var|PLC210 OPC-UA.Application.GVL.DataProg.Group[1].Burn[1].DamperGas.stBlocksOpen.byBlock</v>
      </c>
      <c r="N582" t="s">
        <v>403</v>
      </c>
      <c r="O582" t="s">
        <v>27</v>
      </c>
      <c r="P582" t="str">
        <f>CONCATENATE(P581,".stBlocksOpen")</f>
        <v>ns=4;s=|var|PLC210 OPC-UA.Application.GVL.DataProg.Group[1].Burn[1].DamperGas.stBlocksOpen</v>
      </c>
      <c r="Q582" t="str">
        <f t="shared" si="267"/>
        <v>d1016</v>
      </c>
      <c r="R582" t="str">
        <f>CONCATENATE(G582,"Open")</f>
        <v>byBlockOpen</v>
      </c>
    </row>
    <row r="583" spans="2:18" x14ac:dyDescent="0.25">
      <c r="B583" t="str">
        <f t="shared" si="266"/>
        <v>DamperGas</v>
      </c>
      <c r="G583" t="s">
        <v>402</v>
      </c>
      <c r="H583" t="str">
        <f t="shared" si="260"/>
        <v>byBlock</v>
      </c>
      <c r="I583">
        <v>1</v>
      </c>
      <c r="K583">
        <v>0</v>
      </c>
      <c r="M583" t="str">
        <f t="shared" si="261"/>
        <v>ns=4;s=|var|PLC210 OPC-UA.Application.GVL.DataProg.Group[1].Burn[1].DamperGas.stBlocksClose.byBlock</v>
      </c>
      <c r="N583" t="s">
        <v>403</v>
      </c>
      <c r="O583" t="s">
        <v>27</v>
      </c>
      <c r="P583" t="str">
        <f>CONCATENATE(P581,".stBlocksClose")</f>
        <v>ns=4;s=|var|PLC210 OPC-UA.Application.GVL.DataProg.Group[1].Burn[1].DamperGas.stBlocksClose</v>
      </c>
      <c r="Q583" t="str">
        <f t="shared" si="267"/>
        <v>d1016</v>
      </c>
      <c r="R583" t="str">
        <f>CONCATENATE(G583,"Close")</f>
        <v>byBlockClose</v>
      </c>
    </row>
    <row r="584" spans="2:18" x14ac:dyDescent="0.25">
      <c r="B584" t="str">
        <f t="shared" si="266"/>
        <v>DamperGas</v>
      </c>
      <c r="G584" t="s">
        <v>404</v>
      </c>
      <c r="H584" t="str">
        <f t="shared" si="260"/>
        <v>byBlockWork</v>
      </c>
      <c r="I584">
        <v>1</v>
      </c>
      <c r="K584">
        <v>1</v>
      </c>
      <c r="M584" t="str">
        <f t="shared" si="261"/>
        <v>ns=4;s=|var|PLC210 OPC-UA.Application.GVL.DataProg.Group[1].Burn[1].DamperGas.stBlocksOpen.byBlockWork</v>
      </c>
      <c r="N584" t="s">
        <v>403</v>
      </c>
      <c r="O584" t="s">
        <v>27</v>
      </c>
      <c r="P584" t="str">
        <f>P582</f>
        <v>ns=4;s=|var|PLC210 OPC-UA.Application.GVL.DataProg.Group[1].Burn[1].DamperGas.stBlocksOpen</v>
      </c>
      <c r="Q584" t="str">
        <f t="shared" si="267"/>
        <v>d1016</v>
      </c>
      <c r="R584" t="str">
        <f>CONCATENATE(G584,"Open")</f>
        <v>byBlockWorkOpen</v>
      </c>
    </row>
    <row r="585" spans="2:18" x14ac:dyDescent="0.25">
      <c r="B585" t="str">
        <f t="shared" si="266"/>
        <v>DamperGas</v>
      </c>
      <c r="G585" t="s">
        <v>404</v>
      </c>
      <c r="H585" t="str">
        <f t="shared" si="260"/>
        <v>byBlockWork</v>
      </c>
      <c r="I585">
        <v>1</v>
      </c>
      <c r="K585">
        <v>1</v>
      </c>
      <c r="M585" t="str">
        <f t="shared" si="261"/>
        <v>ns=4;s=|var|PLC210 OPC-UA.Application.GVL.DataProg.Group[1].Burn[1].DamperGas.stBlocksClose.byBlockWork</v>
      </c>
      <c r="N585" t="s">
        <v>403</v>
      </c>
      <c r="O585" t="s">
        <v>27</v>
      </c>
      <c r="P585" t="str">
        <f>P583</f>
        <v>ns=4;s=|var|PLC210 OPC-UA.Application.GVL.DataProg.Group[1].Burn[1].DamperGas.stBlocksClose</v>
      </c>
      <c r="Q585" t="str">
        <f t="shared" si="267"/>
        <v>d1016</v>
      </c>
      <c r="R585" t="str">
        <f>CONCATENATE(G585,"Close")</f>
        <v>byBlockWorkClose</v>
      </c>
    </row>
    <row r="586" spans="2:18" x14ac:dyDescent="0.25">
      <c r="B586" t="str">
        <f>B581</f>
        <v>DamperGas</v>
      </c>
      <c r="G586" t="s">
        <v>405</v>
      </c>
      <c r="H586" t="str">
        <f t="shared" si="260"/>
        <v>arwsBlockNames</v>
      </c>
      <c r="I586">
        <v>1</v>
      </c>
      <c r="K586">
        <v>0</v>
      </c>
      <c r="M586" t="str">
        <f>CONCATENATE(P586,".",G586,"[0]")</f>
        <v>ns=4;s=|var|PLC210 OPC-UA.Application.GVL.DataProg.Group[1].Burn[1].DamperGas.stBlocksOpen.arwsBlockNames[0]</v>
      </c>
      <c r="N586" t="s">
        <v>154</v>
      </c>
      <c r="O586" t="s">
        <v>27</v>
      </c>
      <c r="P586" t="str">
        <f>P582</f>
        <v>ns=4;s=|var|PLC210 OPC-UA.Application.GVL.DataProg.Group[1].Burn[1].DamperGas.stBlocksOpen</v>
      </c>
      <c r="Q586" t="str">
        <f>Q581</f>
        <v>d1016</v>
      </c>
      <c r="R586" t="str">
        <f>CONCATENATE(G586,"Open1")</f>
        <v>arwsBlockNamesOpen1</v>
      </c>
    </row>
    <row r="587" spans="2:18" x14ac:dyDescent="0.25">
      <c r="B587" t="str">
        <f>B586</f>
        <v>DamperGas</v>
      </c>
      <c r="G587" t="s">
        <v>405</v>
      </c>
      <c r="H587" t="str">
        <f t="shared" si="260"/>
        <v>arwsBlockNames</v>
      </c>
      <c r="I587">
        <v>1</v>
      </c>
      <c r="K587">
        <v>0</v>
      </c>
      <c r="M587" t="str">
        <f>CONCATENATE(P587,".",G587,"[1]")</f>
        <v>ns=4;s=|var|PLC210 OPC-UA.Application.GVL.DataProg.Group[1].Burn[1].DamperGas.stBlocksOpen.arwsBlockNames[1]</v>
      </c>
      <c r="N587" t="s">
        <v>154</v>
      </c>
      <c r="O587" t="s">
        <v>27</v>
      </c>
      <c r="P587" t="str">
        <f>P586</f>
        <v>ns=4;s=|var|PLC210 OPC-UA.Application.GVL.DataProg.Group[1].Burn[1].DamperGas.stBlocksOpen</v>
      </c>
      <c r="Q587" t="str">
        <f>Q586</f>
        <v>d1016</v>
      </c>
      <c r="R587" t="str">
        <f>CONCATENATE(G587,"Open2")</f>
        <v>arwsBlockNamesOpen2</v>
      </c>
    </row>
    <row r="588" spans="2:18" x14ac:dyDescent="0.25">
      <c r="B588" t="str">
        <f>B587</f>
        <v>DamperGas</v>
      </c>
      <c r="G588" t="s">
        <v>405</v>
      </c>
      <c r="H588" t="str">
        <f t="shared" si="260"/>
        <v>arwsBlockNames</v>
      </c>
      <c r="I588">
        <v>1</v>
      </c>
      <c r="K588">
        <v>0</v>
      </c>
      <c r="M588" t="str">
        <f>CONCATENATE(P588,".",G588,"[2]")</f>
        <v>ns=4;s=|var|PLC210 OPC-UA.Application.GVL.DataProg.Group[1].Burn[1].DamperGas.stBlocksOpen.arwsBlockNames[2]</v>
      </c>
      <c r="N588" t="s">
        <v>154</v>
      </c>
      <c r="O588" t="s">
        <v>27</v>
      </c>
      <c r="P588" t="str">
        <f t="shared" ref="P588:P593" si="268">P587</f>
        <v>ns=4;s=|var|PLC210 OPC-UA.Application.GVL.DataProg.Group[1].Burn[1].DamperGas.stBlocksOpen</v>
      </c>
      <c r="Q588" t="str">
        <f>Q587</f>
        <v>d1016</v>
      </c>
      <c r="R588" t="str">
        <f>CONCATENATE(G588,"Open3")</f>
        <v>arwsBlockNamesOpen3</v>
      </c>
    </row>
    <row r="589" spans="2:18" x14ac:dyDescent="0.25">
      <c r="B589" t="str">
        <f>B588</f>
        <v>DamperGas</v>
      </c>
      <c r="G589" t="s">
        <v>405</v>
      </c>
      <c r="H589" t="str">
        <f t="shared" si="260"/>
        <v>arwsBlockNames</v>
      </c>
      <c r="I589">
        <v>1</v>
      </c>
      <c r="K589">
        <v>0</v>
      </c>
      <c r="M589" t="str">
        <f>CONCATENATE(P589,".",G589,"[3]")</f>
        <v>ns=4;s=|var|PLC210 OPC-UA.Application.GVL.DataProg.Group[1].Burn[1].DamperGas.stBlocksOpen.arwsBlockNames[3]</v>
      </c>
      <c r="N589" t="s">
        <v>154</v>
      </c>
      <c r="O589" t="s">
        <v>27</v>
      </c>
      <c r="P589" t="str">
        <f t="shared" si="268"/>
        <v>ns=4;s=|var|PLC210 OPC-UA.Application.GVL.DataProg.Group[1].Burn[1].DamperGas.stBlocksOpen</v>
      </c>
      <c r="Q589" t="str">
        <f>Q588</f>
        <v>d1016</v>
      </c>
      <c r="R589" t="str">
        <f>CONCATENATE(G589,"Open4")</f>
        <v>arwsBlockNamesOpen4</v>
      </c>
    </row>
    <row r="590" spans="2:18" x14ac:dyDescent="0.25">
      <c r="B590" t="str">
        <f>B585</f>
        <v>DamperGas</v>
      </c>
      <c r="G590" t="s">
        <v>405</v>
      </c>
      <c r="H590" t="str">
        <f t="shared" si="260"/>
        <v>arwsBlockNames</v>
      </c>
      <c r="I590">
        <v>1</v>
      </c>
      <c r="K590">
        <v>0</v>
      </c>
      <c r="M590" t="str">
        <f>CONCATENATE(P590,".",G590,"[4]")</f>
        <v>ns=4;s=|var|PLC210 OPC-UA.Application.GVL.DataProg.Group[1].Burn[1].DamperGas.stBlocksOpen.arwsBlockNames[4]</v>
      </c>
      <c r="N590" t="s">
        <v>154</v>
      </c>
      <c r="O590" t="s">
        <v>27</v>
      </c>
      <c r="P590" t="str">
        <f t="shared" si="268"/>
        <v>ns=4;s=|var|PLC210 OPC-UA.Application.GVL.DataProg.Group[1].Burn[1].DamperGas.stBlocksOpen</v>
      </c>
      <c r="Q590" t="str">
        <f>Q585</f>
        <v>d1016</v>
      </c>
      <c r="R590" t="str">
        <f>CONCATENATE(G590,"Open5")</f>
        <v>arwsBlockNamesOpen5</v>
      </c>
    </row>
    <row r="591" spans="2:18" x14ac:dyDescent="0.25">
      <c r="B591" t="str">
        <f>B590</f>
        <v>DamperGas</v>
      </c>
      <c r="G591" t="s">
        <v>405</v>
      </c>
      <c r="H591" t="str">
        <f t="shared" si="260"/>
        <v>arwsBlockNames</v>
      </c>
      <c r="I591">
        <v>1</v>
      </c>
      <c r="K591">
        <v>0</v>
      </c>
      <c r="M591" t="str">
        <f>CONCATENATE(P591,".",G591,"[5]")</f>
        <v>ns=4;s=|var|PLC210 OPC-UA.Application.GVL.DataProg.Group[1].Burn[1].DamperGas.stBlocksOpen.arwsBlockNames[5]</v>
      </c>
      <c r="N591" t="s">
        <v>154</v>
      </c>
      <c r="O591" t="s">
        <v>27</v>
      </c>
      <c r="P591" t="str">
        <f t="shared" si="268"/>
        <v>ns=4;s=|var|PLC210 OPC-UA.Application.GVL.DataProg.Group[1].Burn[1].DamperGas.stBlocksOpen</v>
      </c>
      <c r="Q591" t="str">
        <f>Q590</f>
        <v>d1016</v>
      </c>
      <c r="R591" t="str">
        <f>CONCATENATE(G591,"Open6")</f>
        <v>arwsBlockNamesOpen6</v>
      </c>
    </row>
    <row r="592" spans="2:18" x14ac:dyDescent="0.25">
      <c r="B592" t="str">
        <f>B591</f>
        <v>DamperGas</v>
      </c>
      <c r="G592" t="s">
        <v>405</v>
      </c>
      <c r="H592" t="str">
        <f t="shared" si="260"/>
        <v>arwsBlockNames</v>
      </c>
      <c r="I592">
        <v>1</v>
      </c>
      <c r="K592">
        <v>0</v>
      </c>
      <c r="M592" t="str">
        <f>CONCATENATE(P592,".",G592,"[6]")</f>
        <v>ns=4;s=|var|PLC210 OPC-UA.Application.GVL.DataProg.Group[1].Burn[1].DamperGas.stBlocksOpen.arwsBlockNames[6]</v>
      </c>
      <c r="N592" t="s">
        <v>154</v>
      </c>
      <c r="O592" t="s">
        <v>27</v>
      </c>
      <c r="P592" t="str">
        <f t="shared" si="268"/>
        <v>ns=4;s=|var|PLC210 OPC-UA.Application.GVL.DataProg.Group[1].Burn[1].DamperGas.stBlocksOpen</v>
      </c>
      <c r="Q592" t="str">
        <f>Q591</f>
        <v>d1016</v>
      </c>
      <c r="R592" t="str">
        <f>CONCATENATE(G592,"Open7")</f>
        <v>arwsBlockNamesOpen7</v>
      </c>
    </row>
    <row r="593" spans="1:22" x14ac:dyDescent="0.25">
      <c r="B593" t="str">
        <f>B592</f>
        <v>DamperGas</v>
      </c>
      <c r="G593" t="s">
        <v>405</v>
      </c>
      <c r="H593" t="str">
        <f t="shared" si="260"/>
        <v>arwsBlockNames</v>
      </c>
      <c r="I593">
        <v>1</v>
      </c>
      <c r="K593">
        <v>0</v>
      </c>
      <c r="M593" t="str">
        <f>CONCATENATE(P593,".",G593,"[7]")</f>
        <v>ns=4;s=|var|PLC210 OPC-UA.Application.GVL.DataProg.Group[1].Burn[1].DamperGas.stBlocksOpen.arwsBlockNames[7]</v>
      </c>
      <c r="N593" t="s">
        <v>154</v>
      </c>
      <c r="O593" t="s">
        <v>27</v>
      </c>
      <c r="P593" t="str">
        <f t="shared" si="268"/>
        <v>ns=4;s=|var|PLC210 OPC-UA.Application.GVL.DataProg.Group[1].Burn[1].DamperGas.stBlocksOpen</v>
      </c>
      <c r="Q593" t="str">
        <f>Q592</f>
        <v>d1016</v>
      </c>
      <c r="R593" t="str">
        <f>CONCATENATE(G593,"Open8")</f>
        <v>arwsBlockNamesOpen8</v>
      </c>
    </row>
    <row r="594" spans="1:22" x14ac:dyDescent="0.25">
      <c r="B594" t="str">
        <f>B589</f>
        <v>DamperGas</v>
      </c>
      <c r="G594" t="s">
        <v>405</v>
      </c>
      <c r="H594" t="str">
        <f t="shared" si="260"/>
        <v>arwsBlockNames</v>
      </c>
      <c r="I594">
        <v>1</v>
      </c>
      <c r="K594">
        <v>0</v>
      </c>
      <c r="M594" t="str">
        <f>CONCATENATE(P594,".",G594,"[0]")</f>
        <v>ns=4;s=|var|PLC210 OPC-UA.Application.GVL.DataProg.Group[1].Burn[1].DamperGas.stBlocksClose.arwsBlockNames[0]</v>
      </c>
      <c r="N594" t="s">
        <v>154</v>
      </c>
      <c r="O594" t="s">
        <v>27</v>
      </c>
      <c r="P594" t="str">
        <f>P583</f>
        <v>ns=4;s=|var|PLC210 OPC-UA.Application.GVL.DataProg.Group[1].Burn[1].DamperGas.stBlocksClose</v>
      </c>
      <c r="Q594" t="str">
        <f>Q589</f>
        <v>d1016</v>
      </c>
      <c r="R594" t="str">
        <f>CONCATENATE(G594,"Close1")</f>
        <v>arwsBlockNamesClose1</v>
      </c>
    </row>
    <row r="595" spans="1:22" x14ac:dyDescent="0.25">
      <c r="B595" t="str">
        <f>B594</f>
        <v>DamperGas</v>
      </c>
      <c r="G595" t="s">
        <v>405</v>
      </c>
      <c r="H595" t="str">
        <f t="shared" si="260"/>
        <v>arwsBlockNames</v>
      </c>
      <c r="I595">
        <v>1</v>
      </c>
      <c r="K595">
        <v>0</v>
      </c>
      <c r="M595" t="str">
        <f>CONCATENATE(P595,".",G595,"[1]")</f>
        <v>ns=4;s=|var|PLC210 OPC-UA.Application.GVL.DataProg.Group[1].Burn[1].DamperGas.stBlocksClose.arwsBlockNames[1]</v>
      </c>
      <c r="N595" t="s">
        <v>154</v>
      </c>
      <c r="O595" t="s">
        <v>27</v>
      </c>
      <c r="P595" t="str">
        <f>P594</f>
        <v>ns=4;s=|var|PLC210 OPC-UA.Application.GVL.DataProg.Group[1].Burn[1].DamperGas.stBlocksClose</v>
      </c>
      <c r="Q595" t="str">
        <f>Q594</f>
        <v>d1016</v>
      </c>
      <c r="R595" t="str">
        <f>CONCATENATE(G595,"Close2")</f>
        <v>arwsBlockNamesClose2</v>
      </c>
    </row>
    <row r="596" spans="1:22" x14ac:dyDescent="0.25">
      <c r="B596" t="str">
        <f>B595</f>
        <v>DamperGas</v>
      </c>
      <c r="G596" t="s">
        <v>405</v>
      </c>
      <c r="H596" t="str">
        <f t="shared" si="260"/>
        <v>arwsBlockNames</v>
      </c>
      <c r="I596">
        <v>1</v>
      </c>
      <c r="K596">
        <v>0</v>
      </c>
      <c r="M596" t="str">
        <f>CONCATENATE(P596,".",G596,"[2]")</f>
        <v>ns=4;s=|var|PLC210 OPC-UA.Application.GVL.DataProg.Group[1].Burn[1].DamperGas.stBlocksClose.arwsBlockNames[2]</v>
      </c>
      <c r="N596" t="s">
        <v>154</v>
      </c>
      <c r="O596" t="s">
        <v>27</v>
      </c>
      <c r="P596" t="str">
        <f t="shared" ref="P596:P601" si="269">P595</f>
        <v>ns=4;s=|var|PLC210 OPC-UA.Application.GVL.DataProg.Group[1].Burn[1].DamperGas.stBlocksClose</v>
      </c>
      <c r="Q596" t="str">
        <f>Q595</f>
        <v>d1016</v>
      </c>
      <c r="R596" t="str">
        <f>CONCATENATE(G596,"Close3")</f>
        <v>arwsBlockNamesClose3</v>
      </c>
    </row>
    <row r="597" spans="1:22" x14ac:dyDescent="0.25">
      <c r="B597" t="str">
        <f>B596</f>
        <v>DamperGas</v>
      </c>
      <c r="G597" t="s">
        <v>405</v>
      </c>
      <c r="H597" t="str">
        <f t="shared" si="260"/>
        <v>arwsBlockNames</v>
      </c>
      <c r="I597">
        <v>1</v>
      </c>
      <c r="K597">
        <v>0</v>
      </c>
      <c r="M597" t="str">
        <f>CONCATENATE(P597,".",G597,"[3]")</f>
        <v>ns=4;s=|var|PLC210 OPC-UA.Application.GVL.DataProg.Group[1].Burn[1].DamperGas.stBlocksClose.arwsBlockNames[3]</v>
      </c>
      <c r="N597" t="s">
        <v>154</v>
      </c>
      <c r="O597" t="s">
        <v>27</v>
      </c>
      <c r="P597" t="str">
        <f t="shared" si="269"/>
        <v>ns=4;s=|var|PLC210 OPC-UA.Application.GVL.DataProg.Group[1].Burn[1].DamperGas.stBlocksClose</v>
      </c>
      <c r="Q597" t="str">
        <f>Q596</f>
        <v>d1016</v>
      </c>
      <c r="R597" t="str">
        <f>CONCATENATE(G597,"Close4")</f>
        <v>arwsBlockNamesClose4</v>
      </c>
    </row>
    <row r="598" spans="1:22" x14ac:dyDescent="0.25">
      <c r="B598" t="str">
        <f>B593</f>
        <v>DamperGas</v>
      </c>
      <c r="G598" t="s">
        <v>405</v>
      </c>
      <c r="H598" t="str">
        <f t="shared" si="260"/>
        <v>arwsBlockNames</v>
      </c>
      <c r="I598">
        <v>1</v>
      </c>
      <c r="K598">
        <v>0</v>
      </c>
      <c r="M598" t="str">
        <f>CONCATENATE(P598,".",G598,"[4]")</f>
        <v>ns=4;s=|var|PLC210 OPC-UA.Application.GVL.DataProg.Group[1].Burn[1].DamperGas.stBlocksClose.arwsBlockNames[4]</v>
      </c>
      <c r="N598" t="s">
        <v>154</v>
      </c>
      <c r="O598" t="s">
        <v>27</v>
      </c>
      <c r="P598" t="str">
        <f t="shared" si="269"/>
        <v>ns=4;s=|var|PLC210 OPC-UA.Application.GVL.DataProg.Group[1].Burn[1].DamperGas.stBlocksClose</v>
      </c>
      <c r="Q598" t="str">
        <f>Q593</f>
        <v>d1016</v>
      </c>
      <c r="R598" t="str">
        <f>CONCATENATE(G598,"Close5")</f>
        <v>arwsBlockNamesClose5</v>
      </c>
    </row>
    <row r="599" spans="1:22" x14ac:dyDescent="0.25">
      <c r="B599" t="str">
        <f>B598</f>
        <v>DamperGas</v>
      </c>
      <c r="G599" t="s">
        <v>405</v>
      </c>
      <c r="H599" t="str">
        <f t="shared" si="260"/>
        <v>arwsBlockNames</v>
      </c>
      <c r="I599">
        <v>1</v>
      </c>
      <c r="K599">
        <v>0</v>
      </c>
      <c r="M599" t="str">
        <f>CONCATENATE(P599,".",G599,"[5]")</f>
        <v>ns=4;s=|var|PLC210 OPC-UA.Application.GVL.DataProg.Group[1].Burn[1].DamperGas.stBlocksClose.arwsBlockNames[5]</v>
      </c>
      <c r="N599" t="s">
        <v>154</v>
      </c>
      <c r="O599" t="s">
        <v>27</v>
      </c>
      <c r="P599" t="str">
        <f t="shared" si="269"/>
        <v>ns=4;s=|var|PLC210 OPC-UA.Application.GVL.DataProg.Group[1].Burn[1].DamperGas.stBlocksClose</v>
      </c>
      <c r="Q599" t="str">
        <f>Q598</f>
        <v>d1016</v>
      </c>
      <c r="R599" t="str">
        <f>CONCATENATE(G599,"Close6")</f>
        <v>arwsBlockNamesClose6</v>
      </c>
    </row>
    <row r="600" spans="1:22" x14ac:dyDescent="0.25">
      <c r="B600" t="str">
        <f>B599</f>
        <v>DamperGas</v>
      </c>
      <c r="G600" t="s">
        <v>405</v>
      </c>
      <c r="H600" t="str">
        <f t="shared" si="260"/>
        <v>arwsBlockNames</v>
      </c>
      <c r="I600">
        <v>1</v>
      </c>
      <c r="K600">
        <v>0</v>
      </c>
      <c r="M600" t="str">
        <f>CONCATENATE(P600,".",G600,"[6]")</f>
        <v>ns=4;s=|var|PLC210 OPC-UA.Application.GVL.DataProg.Group[1].Burn[1].DamperGas.stBlocksClose.arwsBlockNames[6]</v>
      </c>
      <c r="N600" t="s">
        <v>154</v>
      </c>
      <c r="O600" t="s">
        <v>27</v>
      </c>
      <c r="P600" t="str">
        <f t="shared" si="269"/>
        <v>ns=4;s=|var|PLC210 OPC-UA.Application.GVL.DataProg.Group[1].Burn[1].DamperGas.stBlocksClose</v>
      </c>
      <c r="Q600" t="str">
        <f>Q599</f>
        <v>d1016</v>
      </c>
      <c r="R600" t="str">
        <f>CONCATENATE(G600,"Close7")</f>
        <v>arwsBlockNamesClose7</v>
      </c>
    </row>
    <row r="601" spans="1:22" x14ac:dyDescent="0.25">
      <c r="B601" t="str">
        <f>B600</f>
        <v>DamperGas</v>
      </c>
      <c r="G601" t="s">
        <v>405</v>
      </c>
      <c r="H601" t="str">
        <f t="shared" si="260"/>
        <v>arwsBlockNames</v>
      </c>
      <c r="I601">
        <v>1</v>
      </c>
      <c r="K601">
        <v>0</v>
      </c>
      <c r="M601" t="str">
        <f>CONCATENATE(P601,".",G601,"[7]")</f>
        <v>ns=4;s=|var|PLC210 OPC-UA.Application.GVL.DataProg.Group[1].Burn[1].DamperGas.stBlocksClose.arwsBlockNames[7]</v>
      </c>
      <c r="N601" t="s">
        <v>154</v>
      </c>
      <c r="O601" t="s">
        <v>27</v>
      </c>
      <c r="P601" t="str">
        <f t="shared" si="269"/>
        <v>ns=4;s=|var|PLC210 OPC-UA.Application.GVL.DataProg.Group[1].Burn[1].DamperGas.stBlocksClose</v>
      </c>
      <c r="Q601" t="str">
        <f>Q600</f>
        <v>d1016</v>
      </c>
      <c r="R601" t="str">
        <f>CONCATENATE(G601,"Close8")</f>
        <v>arwsBlockNamesClose8</v>
      </c>
    </row>
    <row r="602" spans="1:22" x14ac:dyDescent="0.25">
      <c r="A602" t="s">
        <v>24</v>
      </c>
      <c r="B602" t="str">
        <f>B578</f>
        <v>DamperGas</v>
      </c>
      <c r="V602" t="s">
        <v>132</v>
      </c>
    </row>
    <row r="603" spans="1:22" x14ac:dyDescent="0.25">
      <c r="B603" t="str">
        <f>A602</f>
        <v>fPosition</v>
      </c>
      <c r="G603" t="s">
        <v>31</v>
      </c>
      <c r="H603" t="str">
        <f>G603</f>
        <v>fNormValue</v>
      </c>
      <c r="I603">
        <v>1</v>
      </c>
      <c r="K603">
        <v>0</v>
      </c>
      <c r="M603" t="str">
        <f>CONCATENATE(P603,".",H603)</f>
        <v>ns=4;s=|var|PLC210 OPC-UA.Application.GVL.DataProg.Group[1].Burn[1].DamperGas.fPosition.fNormValue</v>
      </c>
      <c r="N603" t="s">
        <v>26</v>
      </c>
      <c r="O603" t="s">
        <v>27</v>
      </c>
      <c r="P603" t="str">
        <f>CONCATENATE(W$2,"GVL.DataProg.Group[1].",B569,".",B602,".",B603)</f>
        <v>ns=4;s=|var|PLC210 OPC-UA.Application.GVL.DataProg.Group[1].Burn[1].DamperGas.fPosition</v>
      </c>
      <c r="Q603" t="str">
        <f>V602</f>
        <v>d0028</v>
      </c>
      <c r="R603" t="str">
        <f>G603</f>
        <v>fNormValue</v>
      </c>
    </row>
    <row r="604" spans="1:22" x14ac:dyDescent="0.25">
      <c r="B604" t="str">
        <f>B603</f>
        <v>fPosition</v>
      </c>
      <c r="G604" t="s">
        <v>32</v>
      </c>
      <c r="H604" t="str">
        <f t="shared" ref="H604:H607" si="270">G604</f>
        <v>fInValue</v>
      </c>
      <c r="I604">
        <v>1</v>
      </c>
      <c r="K604">
        <v>0</v>
      </c>
      <c r="M604" t="str">
        <f>CONCATENATE(P604,".",H604)</f>
        <v>ns=4;s=|var|PLC210 OPC-UA.Application.GVL.DataProg.Group[1].Burn[1].DamperGas.fPosition.fInValue</v>
      </c>
      <c r="N604" t="s">
        <v>26</v>
      </c>
      <c r="O604" t="s">
        <v>27</v>
      </c>
      <c r="P604" t="str">
        <f>CONCATENATE(W$2,"GVL.DataProg.Group[1].",B569,".",B602,".",B604)</f>
        <v>ns=4;s=|var|PLC210 OPC-UA.Application.GVL.DataProg.Group[1].Burn[1].DamperGas.fPosition</v>
      </c>
      <c r="Q604" t="str">
        <f>Q603</f>
        <v>d0028</v>
      </c>
      <c r="R604" t="str">
        <f t="shared" ref="R604:R607" si="271">G604</f>
        <v>fInValue</v>
      </c>
    </row>
    <row r="605" spans="1:22" x14ac:dyDescent="0.25">
      <c r="B605" t="str">
        <f>B604</f>
        <v>fPosition</v>
      </c>
      <c r="G605" t="s">
        <v>30</v>
      </c>
      <c r="H605" t="str">
        <f t="shared" si="270"/>
        <v>fNormL</v>
      </c>
      <c r="I605">
        <v>1</v>
      </c>
      <c r="K605">
        <v>1</v>
      </c>
      <c r="M605" t="str">
        <f>CONCATENATE(P605,".",G605)</f>
        <v>ns=4;s=|var|PLC210 OPC-UA.Application.PersistentVars.stAllAiChannelParams.Group1_Burn1_DamperGas_fPosition.fNormL</v>
      </c>
      <c r="N605" t="s">
        <v>26</v>
      </c>
      <c r="O605" t="s">
        <v>27</v>
      </c>
      <c r="P605" t="str">
        <f>CONCATENATE(W$2,"PersistentVars.stAllAiChannelParams.Group1_",SUBSTITUTE(SUBSTITUTE(B569,"[",""),"]",""),"_",B602,"_",B605)</f>
        <v>ns=4;s=|var|PLC210 OPC-UA.Application.PersistentVars.stAllAiChannelParams.Group1_Burn1_DamperGas_fPosition</v>
      </c>
      <c r="Q605" t="str">
        <f t="shared" ref="Q605:Q607" si="272">Q604</f>
        <v>d0028</v>
      </c>
      <c r="R605" t="str">
        <f t="shared" si="271"/>
        <v>fNormL</v>
      </c>
    </row>
    <row r="606" spans="1:22" x14ac:dyDescent="0.25">
      <c r="B606" t="str">
        <f t="shared" ref="B606:B607" si="273">B605</f>
        <v>fPosition</v>
      </c>
      <c r="G606" t="s">
        <v>29</v>
      </c>
      <c r="H606" t="str">
        <f t="shared" si="270"/>
        <v>fNormH</v>
      </c>
      <c r="I606">
        <v>1</v>
      </c>
      <c r="K606">
        <v>1</v>
      </c>
      <c r="M606" t="str">
        <f t="shared" ref="M606:M607" si="274">CONCATENATE(P606,".",G606)</f>
        <v>ns=4;s=|var|PLC210 OPC-UA.Application.PersistentVars.stAllAiChannelParams.Group1_Burn1_DamperGas_fPosition.fNormH</v>
      </c>
      <c r="N606" t="s">
        <v>26</v>
      </c>
      <c r="O606" t="s">
        <v>27</v>
      </c>
      <c r="P606" t="str">
        <f>CONCATENATE(W$2,"PersistentVars.stAllAiChannelParams.Group1_",SUBSTITUTE(SUBSTITUTE(B569,"[",""),"]",""),"_",B602,"_",B606)</f>
        <v>ns=4;s=|var|PLC210 OPC-UA.Application.PersistentVars.stAllAiChannelParams.Group1_Burn1_DamperGas_fPosition</v>
      </c>
      <c r="Q606" t="str">
        <f t="shared" si="272"/>
        <v>d0028</v>
      </c>
      <c r="R606" t="str">
        <f t="shared" si="271"/>
        <v>fNormH</v>
      </c>
    </row>
    <row r="607" spans="1:22" x14ac:dyDescent="0.25">
      <c r="B607" t="str">
        <f t="shared" si="273"/>
        <v>fPosition</v>
      </c>
      <c r="G607" t="s">
        <v>25</v>
      </c>
      <c r="H607" t="str">
        <f t="shared" si="270"/>
        <v>fTFilter</v>
      </c>
      <c r="I607">
        <v>1</v>
      </c>
      <c r="K607">
        <v>1</v>
      </c>
      <c r="M607" t="str">
        <f t="shared" si="274"/>
        <v>ns=4;s=|var|PLC210 OPC-UA.Application.PersistentVars.stAllAiChannelParams.Group1_Burn1_DamperGas_fPosition.fTFilter</v>
      </c>
      <c r="N607" t="s">
        <v>26</v>
      </c>
      <c r="O607" t="s">
        <v>27</v>
      </c>
      <c r="P607" t="str">
        <f>CONCATENATE(W$2,"PersistentVars.stAllAiChannelParams.Group1_",SUBSTITUTE(SUBSTITUTE(B569,"[",""),"]",""),"_",B602,"_",B607)</f>
        <v>ns=4;s=|var|PLC210 OPC-UA.Application.PersistentVars.stAllAiChannelParams.Group1_Burn1_DamperGas_fPosition</v>
      </c>
      <c r="Q607" t="str">
        <f t="shared" si="272"/>
        <v>d0028</v>
      </c>
      <c r="R607" t="str">
        <f t="shared" si="271"/>
        <v>fTFilter</v>
      </c>
    </row>
    <row r="608" spans="1:22" x14ac:dyDescent="0.25">
      <c r="A608" t="s">
        <v>134</v>
      </c>
      <c r="B608" t="s">
        <v>130</v>
      </c>
      <c r="V608" t="s">
        <v>136</v>
      </c>
    </row>
    <row r="609" spans="2:18" x14ac:dyDescent="0.25">
      <c r="B609" t="str">
        <f>A608</f>
        <v>DamperAir</v>
      </c>
      <c r="G609" t="s">
        <v>33</v>
      </c>
      <c r="H609" t="str">
        <f>G609</f>
        <v>bH</v>
      </c>
      <c r="I609">
        <v>1</v>
      </c>
      <c r="K609">
        <v>0</v>
      </c>
      <c r="M609" t="str">
        <f>CONCATENATE(P609,".",G609)</f>
        <v>ns=4;s=|var|PLC210 OPC-UA.Application.GVL.DataProg.Group[1].Burn[1].DamperAir.bH</v>
      </c>
      <c r="N609" t="s">
        <v>34</v>
      </c>
      <c r="O609" t="s">
        <v>27</v>
      </c>
      <c r="P609" t="str">
        <f>CONCATENATE(W$2,"GVL.DataProg.Group[1].",B608,".",B609)</f>
        <v>ns=4;s=|var|PLC210 OPC-UA.Application.GVL.DataProg.Group[1].Burn[1].DamperAir</v>
      </c>
      <c r="Q609" t="str">
        <f>V608</f>
        <v>d1017</v>
      </c>
      <c r="R609" t="str">
        <f>G609</f>
        <v>bH</v>
      </c>
    </row>
    <row r="610" spans="2:18" x14ac:dyDescent="0.25">
      <c r="B610" t="str">
        <f>B609</f>
        <v>DamperAir</v>
      </c>
      <c r="G610" t="s">
        <v>36</v>
      </c>
      <c r="H610" t="str">
        <f t="shared" ref="H610:H640" si="275">G610</f>
        <v>bL</v>
      </c>
      <c r="I610">
        <v>1</v>
      </c>
      <c r="K610">
        <v>0</v>
      </c>
      <c r="M610" t="str">
        <f t="shared" ref="M610:M624" si="276">CONCATENATE(P610,".",G610)</f>
        <v>ns=4;s=|var|PLC210 OPC-UA.Application.GVL.DataProg.Group[1].Burn[1].DamperAir.bL</v>
      </c>
      <c r="N610" t="s">
        <v>34</v>
      </c>
      <c r="O610" t="s">
        <v>27</v>
      </c>
      <c r="P610" t="str">
        <f>CONCATENATE(W$2,"GVL.DataProg.Group[1].",B608,".",B610)</f>
        <v>ns=4;s=|var|PLC210 OPC-UA.Application.GVL.DataProg.Group[1].Burn[1].DamperAir</v>
      </c>
      <c r="Q610" t="str">
        <f>Q609</f>
        <v>d1017</v>
      </c>
      <c r="R610" t="str">
        <f t="shared" ref="R610:R614" si="277">G610</f>
        <v>bL</v>
      </c>
    </row>
    <row r="611" spans="2:18" x14ac:dyDescent="0.25">
      <c r="B611" t="str">
        <f t="shared" ref="B611:B618" si="278">B610</f>
        <v>DamperAir</v>
      </c>
      <c r="G611" t="s">
        <v>37</v>
      </c>
      <c r="H611" t="str">
        <f t="shared" si="275"/>
        <v>bClose</v>
      </c>
      <c r="I611">
        <v>1</v>
      </c>
      <c r="K611">
        <v>0</v>
      </c>
      <c r="M611" t="str">
        <f t="shared" si="276"/>
        <v>ns=4;s=|var|PLC210 OPC-UA.Application.GVL.DataProg.Group[1].Burn[1].DamperAir.bClose</v>
      </c>
      <c r="N611" t="s">
        <v>34</v>
      </c>
      <c r="O611" t="s">
        <v>27</v>
      </c>
      <c r="P611" t="str">
        <f>CONCATENATE(W$2,"GVL.DataProg.Group[1].",B608,".",B611)</f>
        <v>ns=4;s=|var|PLC210 OPC-UA.Application.GVL.DataProg.Group[1].Burn[1].DamperAir</v>
      </c>
      <c r="Q611" t="str">
        <f t="shared" ref="Q611:Q618" si="279">Q610</f>
        <v>d1017</v>
      </c>
      <c r="R611" t="str">
        <f t="shared" si="277"/>
        <v>bClose</v>
      </c>
    </row>
    <row r="612" spans="2:18" x14ac:dyDescent="0.25">
      <c r="B612" t="str">
        <f t="shared" si="278"/>
        <v>DamperAir</v>
      </c>
      <c r="G612" t="s">
        <v>38</v>
      </c>
      <c r="H612" t="str">
        <f t="shared" si="275"/>
        <v>bOpen</v>
      </c>
      <c r="I612">
        <v>1</v>
      </c>
      <c r="K612">
        <v>0</v>
      </c>
      <c r="M612" t="str">
        <f t="shared" si="276"/>
        <v>ns=4;s=|var|PLC210 OPC-UA.Application.GVL.DataProg.Group[1].Burn[1].DamperAir.bOpen</v>
      </c>
      <c r="N612" t="s">
        <v>34</v>
      </c>
      <c r="O612" t="s">
        <v>27</v>
      </c>
      <c r="P612" t="str">
        <f>CONCATENATE(W$2,"GVL.DataProg.Group[1].",B608,".",B612)</f>
        <v>ns=4;s=|var|PLC210 OPC-UA.Application.GVL.DataProg.Group[1].Burn[1].DamperAir</v>
      </c>
      <c r="Q612" t="str">
        <f t="shared" si="279"/>
        <v>d1017</v>
      </c>
      <c r="R612" t="str">
        <f t="shared" si="277"/>
        <v>bOpen</v>
      </c>
    </row>
    <row r="613" spans="2:18" x14ac:dyDescent="0.25">
      <c r="B613" t="str">
        <f t="shared" si="278"/>
        <v>DamperAir</v>
      </c>
      <c r="G613" t="s">
        <v>39</v>
      </c>
      <c r="H613" t="str">
        <f t="shared" si="275"/>
        <v>bOpenManual</v>
      </c>
      <c r="I613">
        <v>1</v>
      </c>
      <c r="K613">
        <v>1</v>
      </c>
      <c r="M613" t="str">
        <f t="shared" si="276"/>
        <v>ns=4;s=|var|PLC210 OPC-UA.Application.GVL.DataProg.Group[1].Burn[1].DamperAir.bOpenManual</v>
      </c>
      <c r="N613" t="s">
        <v>34</v>
      </c>
      <c r="O613" t="s">
        <v>27</v>
      </c>
      <c r="P613" t="str">
        <f>CONCATENATE(W$2,"GVL.DataProg.Group[1].",B608,".",B613)</f>
        <v>ns=4;s=|var|PLC210 OPC-UA.Application.GVL.DataProg.Group[1].Burn[1].DamperAir</v>
      </c>
      <c r="Q613" t="str">
        <f t="shared" si="279"/>
        <v>d1017</v>
      </c>
      <c r="R613" t="str">
        <f t="shared" si="277"/>
        <v>bOpenManual</v>
      </c>
    </row>
    <row r="614" spans="2:18" x14ac:dyDescent="0.25">
      <c r="B614" t="str">
        <f t="shared" si="278"/>
        <v>DamperAir</v>
      </c>
      <c r="G614" t="s">
        <v>40</v>
      </c>
      <c r="H614" t="str">
        <f t="shared" si="275"/>
        <v>bCloseManual</v>
      </c>
      <c r="I614">
        <v>1</v>
      </c>
      <c r="K614">
        <v>1</v>
      </c>
      <c r="M614" t="str">
        <f t="shared" si="276"/>
        <v>ns=4;s=|var|PLC210 OPC-UA.Application.GVL.DataProg.Group[1].Burn[1].DamperAir.bCloseManual</v>
      </c>
      <c r="N614" t="s">
        <v>34</v>
      </c>
      <c r="O614" t="s">
        <v>27</v>
      </c>
      <c r="P614" t="str">
        <f>CONCATENATE(W$2,"GVL.DataProg.Group[1].",B608,".",B614)</f>
        <v>ns=4;s=|var|PLC210 OPC-UA.Application.GVL.DataProg.Group[1].Burn[1].DamperAir</v>
      </c>
      <c r="Q614" t="str">
        <f t="shared" si="279"/>
        <v>d1017</v>
      </c>
      <c r="R614" t="str">
        <f t="shared" si="277"/>
        <v>bCloseManual</v>
      </c>
    </row>
    <row r="615" spans="2:18" x14ac:dyDescent="0.25">
      <c r="B615" t="str">
        <f t="shared" si="278"/>
        <v>DamperAir</v>
      </c>
      <c r="G615" t="s">
        <v>41</v>
      </c>
      <c r="H615" t="str">
        <f t="shared" si="275"/>
        <v>bAuto</v>
      </c>
      <c r="I615">
        <v>1</v>
      </c>
      <c r="K615">
        <v>1</v>
      </c>
      <c r="M615" t="str">
        <f t="shared" si="276"/>
        <v>ns=4;s=|var|PLC210 OPC-UA.Application.GVL.DataProg.Group[1].Burn[1].DamperAir.bAuto</v>
      </c>
      <c r="N615" t="s">
        <v>34</v>
      </c>
      <c r="O615" t="s">
        <v>27</v>
      </c>
      <c r="P615" t="str">
        <f>CONCATENATE(W$2,"GVL.DataProg.Group[1].",B608,".",B615)</f>
        <v>ns=4;s=|var|PLC210 OPC-UA.Application.GVL.DataProg.Group[1].Burn[1].DamperAir</v>
      </c>
      <c r="Q615" t="str">
        <f t="shared" si="279"/>
        <v>d1017</v>
      </c>
      <c r="R615" t="str">
        <f>G615</f>
        <v>bAuto</v>
      </c>
    </row>
    <row r="616" spans="2:18" x14ac:dyDescent="0.25">
      <c r="B616" t="str">
        <f t="shared" si="278"/>
        <v>DamperAir</v>
      </c>
      <c r="G616" t="s">
        <v>42</v>
      </c>
      <c r="H616" t="str">
        <f t="shared" si="275"/>
        <v>bBlockOpenOut</v>
      </c>
      <c r="I616">
        <v>1</v>
      </c>
      <c r="K616">
        <v>0</v>
      </c>
      <c r="M616" t="str">
        <f t="shared" si="276"/>
        <v>ns=4;s=|var|PLC210 OPC-UA.Application.GVL.DataProg.Group[1].Burn[1].DamperAir.bBlockOpenOut</v>
      </c>
      <c r="N616" t="s">
        <v>34</v>
      </c>
      <c r="O616" t="s">
        <v>27</v>
      </c>
      <c r="P616" t="str">
        <f>CONCATENATE(W$2,"GVL.DataProg.Group[1].",B608,".",B616)</f>
        <v>ns=4;s=|var|PLC210 OPC-UA.Application.GVL.DataProg.Group[1].Burn[1].DamperAir</v>
      </c>
      <c r="Q616" t="str">
        <f t="shared" si="279"/>
        <v>d1017</v>
      </c>
      <c r="R616" t="str">
        <f t="shared" ref="R616:R620" si="280">G616</f>
        <v>bBlockOpenOut</v>
      </c>
    </row>
    <row r="617" spans="2:18" x14ac:dyDescent="0.25">
      <c r="B617" t="str">
        <f t="shared" si="278"/>
        <v>DamperAir</v>
      </c>
      <c r="G617" t="s">
        <v>43</v>
      </c>
      <c r="H617" t="str">
        <f t="shared" si="275"/>
        <v>bBlockCloseOut</v>
      </c>
      <c r="I617">
        <v>1</v>
      </c>
      <c r="K617">
        <v>0</v>
      </c>
      <c r="M617" t="str">
        <f t="shared" si="276"/>
        <v>ns=4;s=|var|PLC210 OPC-UA.Application.GVL.DataProg.Group[1].Burn[1].DamperAir.bBlockCloseOut</v>
      </c>
      <c r="N617" t="s">
        <v>34</v>
      </c>
      <c r="O617" t="s">
        <v>27</v>
      </c>
      <c r="P617" t="str">
        <f>CONCATENATE(W$2,"GVL.DataProg.Group[1].",B608,".",B617)</f>
        <v>ns=4;s=|var|PLC210 OPC-UA.Application.GVL.DataProg.Group[1].Burn[1].DamperAir</v>
      </c>
      <c r="Q617" t="str">
        <f t="shared" si="279"/>
        <v>d1017</v>
      </c>
      <c r="R617" t="str">
        <f t="shared" si="280"/>
        <v>bBlockCloseOut</v>
      </c>
    </row>
    <row r="618" spans="2:18" x14ac:dyDescent="0.25">
      <c r="B618" t="str">
        <f t="shared" si="278"/>
        <v>DamperAir</v>
      </c>
      <c r="G618" t="s">
        <v>383</v>
      </c>
      <c r="H618" t="str">
        <f t="shared" si="275"/>
        <v>State</v>
      </c>
      <c r="I618">
        <v>1</v>
      </c>
      <c r="K618">
        <v>0</v>
      </c>
      <c r="M618" t="str">
        <f t="shared" si="276"/>
        <v>ns=4;s=|var|PLC210 OPC-UA.Application.GVL.DataProg.Group[1].Burn[1].DamperAir.State</v>
      </c>
      <c r="N618" t="s">
        <v>154</v>
      </c>
      <c r="O618" t="s">
        <v>27</v>
      </c>
      <c r="P618" t="str">
        <f>P617</f>
        <v>ns=4;s=|var|PLC210 OPC-UA.Application.GVL.DataProg.Group[1].Burn[1].DamperAir</v>
      </c>
      <c r="Q618" t="str">
        <f t="shared" si="279"/>
        <v>d1017</v>
      </c>
      <c r="R618" t="str">
        <f t="shared" si="280"/>
        <v>State</v>
      </c>
    </row>
    <row r="619" spans="2:18" x14ac:dyDescent="0.25">
      <c r="B619" t="str">
        <f t="shared" ref="B619:B624" si="281">B618</f>
        <v>DamperAir</v>
      </c>
      <c r="G619" t="s">
        <v>384</v>
      </c>
      <c r="H619" t="str">
        <f t="shared" si="275"/>
        <v>bAutoCorrect</v>
      </c>
      <c r="I619">
        <v>1</v>
      </c>
      <c r="K619">
        <v>1</v>
      </c>
      <c r="M619" t="str">
        <f t="shared" si="276"/>
        <v>ns=4;s=|var|PLC210 OPC-UA.Application.GVL.DataProg.Group[1].Burn[1].DamperAir.bAutoCorrect</v>
      </c>
      <c r="N619" t="s">
        <v>34</v>
      </c>
      <c r="O619" t="s">
        <v>27</v>
      </c>
      <c r="P619" t="str">
        <f>P618</f>
        <v>ns=4;s=|var|PLC210 OPC-UA.Application.GVL.DataProg.Group[1].Burn[1].DamperAir</v>
      </c>
      <c r="Q619" t="str">
        <f t="shared" ref="Q619:Q624" si="282">Q618</f>
        <v>d1017</v>
      </c>
      <c r="R619" t="str">
        <f t="shared" si="280"/>
        <v>bAutoCorrect</v>
      </c>
    </row>
    <row r="620" spans="2:18" x14ac:dyDescent="0.25">
      <c r="B620" t="str">
        <f t="shared" si="281"/>
        <v>DamperAir</v>
      </c>
      <c r="G620" t="s">
        <v>385</v>
      </c>
      <c r="H620" t="str">
        <f t="shared" si="275"/>
        <v>fMechTime</v>
      </c>
      <c r="I620">
        <v>1</v>
      </c>
      <c r="K620">
        <v>0</v>
      </c>
      <c r="M620" t="str">
        <f t="shared" si="276"/>
        <v>ns=4;s=|var|PLC210 OPC-UA.Application.GVL.DataProg.Group[1].Burn[1].DamperAir.fMechTime</v>
      </c>
      <c r="N620" t="s">
        <v>26</v>
      </c>
      <c r="O620" t="s">
        <v>27</v>
      </c>
      <c r="P620" t="str">
        <f>P619</f>
        <v>ns=4;s=|var|PLC210 OPC-UA.Application.GVL.DataProg.Group[1].Burn[1].DamperAir</v>
      </c>
      <c r="Q620" t="str">
        <f t="shared" si="282"/>
        <v>d1017</v>
      </c>
      <c r="R620" t="str">
        <f t="shared" si="280"/>
        <v>fMechTime</v>
      </c>
    </row>
    <row r="621" spans="2:18" x14ac:dyDescent="0.25">
      <c r="B621" t="str">
        <f t="shared" si="281"/>
        <v>DamperAir</v>
      </c>
      <c r="G621" t="s">
        <v>402</v>
      </c>
      <c r="H621" t="str">
        <f t="shared" si="275"/>
        <v>byBlock</v>
      </c>
      <c r="I621">
        <v>1</v>
      </c>
      <c r="K621">
        <v>0</v>
      </c>
      <c r="M621" t="str">
        <f t="shared" si="276"/>
        <v>ns=4;s=|var|PLC210 OPC-UA.Application.GVL.DataProg.Group[1].Burn[1].DamperAir.stBlocksOpen.byBlock</v>
      </c>
      <c r="N621" t="s">
        <v>403</v>
      </c>
      <c r="O621" t="s">
        <v>27</v>
      </c>
      <c r="P621" t="str">
        <f>CONCATENATE(P620,".stBlocksOpen")</f>
        <v>ns=4;s=|var|PLC210 OPC-UA.Application.GVL.DataProg.Group[1].Burn[1].DamperAir.stBlocksOpen</v>
      </c>
      <c r="Q621" t="str">
        <f t="shared" si="282"/>
        <v>d1017</v>
      </c>
      <c r="R621" t="str">
        <f>CONCATENATE(G621,"Open")</f>
        <v>byBlockOpen</v>
      </c>
    </row>
    <row r="622" spans="2:18" x14ac:dyDescent="0.25">
      <c r="B622" t="str">
        <f t="shared" si="281"/>
        <v>DamperAir</v>
      </c>
      <c r="G622" t="s">
        <v>402</v>
      </c>
      <c r="H622" t="str">
        <f t="shared" si="275"/>
        <v>byBlock</v>
      </c>
      <c r="I622">
        <v>1</v>
      </c>
      <c r="K622">
        <v>0</v>
      </c>
      <c r="M622" t="str">
        <f t="shared" si="276"/>
        <v>ns=4;s=|var|PLC210 OPC-UA.Application.GVL.DataProg.Group[1].Burn[1].DamperAir.stBlocksClose.byBlock</v>
      </c>
      <c r="N622" t="s">
        <v>403</v>
      </c>
      <c r="O622" t="s">
        <v>27</v>
      </c>
      <c r="P622" t="str">
        <f>CONCATENATE(P620,".stBlocksClose")</f>
        <v>ns=4;s=|var|PLC210 OPC-UA.Application.GVL.DataProg.Group[1].Burn[1].DamperAir.stBlocksClose</v>
      </c>
      <c r="Q622" t="str">
        <f t="shared" si="282"/>
        <v>d1017</v>
      </c>
      <c r="R622" t="str">
        <f>CONCATENATE(G622,"Close")</f>
        <v>byBlockClose</v>
      </c>
    </row>
    <row r="623" spans="2:18" x14ac:dyDescent="0.25">
      <c r="B623" t="str">
        <f t="shared" si="281"/>
        <v>DamperAir</v>
      </c>
      <c r="G623" t="s">
        <v>404</v>
      </c>
      <c r="H623" t="str">
        <f t="shared" si="275"/>
        <v>byBlockWork</v>
      </c>
      <c r="I623">
        <v>1</v>
      </c>
      <c r="K623">
        <v>1</v>
      </c>
      <c r="M623" t="str">
        <f t="shared" si="276"/>
        <v>ns=4;s=|var|PLC210 OPC-UA.Application.GVL.DataProg.Group[1].Burn[1].DamperAir.stBlocksOpen.byBlockWork</v>
      </c>
      <c r="N623" t="s">
        <v>403</v>
      </c>
      <c r="O623" t="s">
        <v>27</v>
      </c>
      <c r="P623" t="str">
        <f>P621</f>
        <v>ns=4;s=|var|PLC210 OPC-UA.Application.GVL.DataProg.Group[1].Burn[1].DamperAir.stBlocksOpen</v>
      </c>
      <c r="Q623" t="str">
        <f t="shared" si="282"/>
        <v>d1017</v>
      </c>
      <c r="R623" t="str">
        <f>CONCATENATE(G623,"Open")</f>
        <v>byBlockWorkOpen</v>
      </c>
    </row>
    <row r="624" spans="2:18" x14ac:dyDescent="0.25">
      <c r="B624" t="str">
        <f t="shared" si="281"/>
        <v>DamperAir</v>
      </c>
      <c r="G624" t="s">
        <v>404</v>
      </c>
      <c r="H624" t="str">
        <f t="shared" si="275"/>
        <v>byBlockWork</v>
      </c>
      <c r="I624">
        <v>1</v>
      </c>
      <c r="K624">
        <v>1</v>
      </c>
      <c r="M624" t="str">
        <f t="shared" si="276"/>
        <v>ns=4;s=|var|PLC210 OPC-UA.Application.GVL.DataProg.Group[1].Burn[1].DamperAir.stBlocksClose.byBlockWork</v>
      </c>
      <c r="N624" t="s">
        <v>403</v>
      </c>
      <c r="O624" t="s">
        <v>27</v>
      </c>
      <c r="P624" t="str">
        <f>P622</f>
        <v>ns=4;s=|var|PLC210 OPC-UA.Application.GVL.DataProg.Group[1].Burn[1].DamperAir.stBlocksClose</v>
      </c>
      <c r="Q624" t="str">
        <f t="shared" si="282"/>
        <v>d1017</v>
      </c>
      <c r="R624" t="str">
        <f>CONCATENATE(G624,"Close")</f>
        <v>byBlockWorkClose</v>
      </c>
    </row>
    <row r="625" spans="2:18" x14ac:dyDescent="0.25">
      <c r="B625" t="str">
        <f>B620</f>
        <v>DamperAir</v>
      </c>
      <c r="G625" t="s">
        <v>405</v>
      </c>
      <c r="H625" t="str">
        <f t="shared" si="275"/>
        <v>arwsBlockNames</v>
      </c>
      <c r="I625">
        <v>1</v>
      </c>
      <c r="K625">
        <v>0</v>
      </c>
      <c r="M625" t="str">
        <f>CONCATENATE(P625,".",G625,"[0]")</f>
        <v>ns=4;s=|var|PLC210 OPC-UA.Application.GVL.DataProg.Group[1].Burn[1].DamperAir.stBlocksOpen.arwsBlockNames[0]</v>
      </c>
      <c r="N625" t="s">
        <v>154</v>
      </c>
      <c r="O625" t="s">
        <v>27</v>
      </c>
      <c r="P625" t="str">
        <f>P621</f>
        <v>ns=4;s=|var|PLC210 OPC-UA.Application.GVL.DataProg.Group[1].Burn[1].DamperAir.stBlocksOpen</v>
      </c>
      <c r="Q625" t="str">
        <f>Q620</f>
        <v>d1017</v>
      </c>
      <c r="R625" t="str">
        <f>CONCATENATE(G625,"Open1")</f>
        <v>arwsBlockNamesOpen1</v>
      </c>
    </row>
    <row r="626" spans="2:18" x14ac:dyDescent="0.25">
      <c r="B626" t="str">
        <f>B625</f>
        <v>DamperAir</v>
      </c>
      <c r="G626" t="s">
        <v>405</v>
      </c>
      <c r="H626" t="str">
        <f t="shared" si="275"/>
        <v>arwsBlockNames</v>
      </c>
      <c r="I626">
        <v>1</v>
      </c>
      <c r="K626">
        <v>0</v>
      </c>
      <c r="M626" t="str">
        <f>CONCATENATE(P626,".",G626,"[1]")</f>
        <v>ns=4;s=|var|PLC210 OPC-UA.Application.GVL.DataProg.Group[1].Burn[1].DamperAir.stBlocksOpen.arwsBlockNames[1]</v>
      </c>
      <c r="N626" t="s">
        <v>154</v>
      </c>
      <c r="O626" t="s">
        <v>27</v>
      </c>
      <c r="P626" t="str">
        <f>P625</f>
        <v>ns=4;s=|var|PLC210 OPC-UA.Application.GVL.DataProg.Group[1].Burn[1].DamperAir.stBlocksOpen</v>
      </c>
      <c r="Q626" t="str">
        <f>Q625</f>
        <v>d1017</v>
      </c>
      <c r="R626" t="str">
        <f>CONCATENATE(G626,"Open2")</f>
        <v>arwsBlockNamesOpen2</v>
      </c>
    </row>
    <row r="627" spans="2:18" x14ac:dyDescent="0.25">
      <c r="B627" t="str">
        <f>B626</f>
        <v>DamperAir</v>
      </c>
      <c r="G627" t="s">
        <v>405</v>
      </c>
      <c r="H627" t="str">
        <f t="shared" si="275"/>
        <v>arwsBlockNames</v>
      </c>
      <c r="I627">
        <v>1</v>
      </c>
      <c r="K627">
        <v>0</v>
      </c>
      <c r="M627" t="str">
        <f>CONCATENATE(P627,".",G627,"[2]")</f>
        <v>ns=4;s=|var|PLC210 OPC-UA.Application.GVL.DataProg.Group[1].Burn[1].DamperAir.stBlocksOpen.arwsBlockNames[2]</v>
      </c>
      <c r="N627" t="s">
        <v>154</v>
      </c>
      <c r="O627" t="s">
        <v>27</v>
      </c>
      <c r="P627" t="str">
        <f t="shared" ref="P627:P632" si="283">P626</f>
        <v>ns=4;s=|var|PLC210 OPC-UA.Application.GVL.DataProg.Group[1].Burn[1].DamperAir.stBlocksOpen</v>
      </c>
      <c r="Q627" t="str">
        <f>Q626</f>
        <v>d1017</v>
      </c>
      <c r="R627" t="str">
        <f>CONCATENATE(G627,"Open3")</f>
        <v>arwsBlockNamesOpen3</v>
      </c>
    </row>
    <row r="628" spans="2:18" x14ac:dyDescent="0.25">
      <c r="B628" t="str">
        <f>B627</f>
        <v>DamperAir</v>
      </c>
      <c r="G628" t="s">
        <v>405</v>
      </c>
      <c r="H628" t="str">
        <f t="shared" si="275"/>
        <v>arwsBlockNames</v>
      </c>
      <c r="I628">
        <v>1</v>
      </c>
      <c r="K628">
        <v>0</v>
      </c>
      <c r="M628" t="str">
        <f>CONCATENATE(P628,".",G628,"[3]")</f>
        <v>ns=4;s=|var|PLC210 OPC-UA.Application.GVL.DataProg.Group[1].Burn[1].DamperAir.stBlocksOpen.arwsBlockNames[3]</v>
      </c>
      <c r="N628" t="s">
        <v>154</v>
      </c>
      <c r="O628" t="s">
        <v>27</v>
      </c>
      <c r="P628" t="str">
        <f t="shared" si="283"/>
        <v>ns=4;s=|var|PLC210 OPC-UA.Application.GVL.DataProg.Group[1].Burn[1].DamperAir.stBlocksOpen</v>
      </c>
      <c r="Q628" t="str">
        <f>Q627</f>
        <v>d1017</v>
      </c>
      <c r="R628" t="str">
        <f>CONCATENATE(G628,"Open4")</f>
        <v>arwsBlockNamesOpen4</v>
      </c>
    </row>
    <row r="629" spans="2:18" x14ac:dyDescent="0.25">
      <c r="B629" t="str">
        <f>B624</f>
        <v>DamperAir</v>
      </c>
      <c r="G629" t="s">
        <v>405</v>
      </c>
      <c r="H629" t="str">
        <f t="shared" si="275"/>
        <v>arwsBlockNames</v>
      </c>
      <c r="I629">
        <v>1</v>
      </c>
      <c r="K629">
        <v>0</v>
      </c>
      <c r="M629" t="str">
        <f>CONCATENATE(P629,".",G629,"[4]")</f>
        <v>ns=4;s=|var|PLC210 OPC-UA.Application.GVL.DataProg.Group[1].Burn[1].DamperAir.stBlocksOpen.arwsBlockNames[4]</v>
      </c>
      <c r="N629" t="s">
        <v>154</v>
      </c>
      <c r="O629" t="s">
        <v>27</v>
      </c>
      <c r="P629" t="str">
        <f t="shared" si="283"/>
        <v>ns=4;s=|var|PLC210 OPC-UA.Application.GVL.DataProg.Group[1].Burn[1].DamperAir.stBlocksOpen</v>
      </c>
      <c r="Q629" t="str">
        <f>Q624</f>
        <v>d1017</v>
      </c>
      <c r="R629" t="str">
        <f>CONCATENATE(G629,"Open5")</f>
        <v>arwsBlockNamesOpen5</v>
      </c>
    </row>
    <row r="630" spans="2:18" x14ac:dyDescent="0.25">
      <c r="B630" t="str">
        <f>B629</f>
        <v>DamperAir</v>
      </c>
      <c r="G630" t="s">
        <v>405</v>
      </c>
      <c r="H630" t="str">
        <f t="shared" si="275"/>
        <v>arwsBlockNames</v>
      </c>
      <c r="I630">
        <v>1</v>
      </c>
      <c r="K630">
        <v>0</v>
      </c>
      <c r="M630" t="str">
        <f>CONCATENATE(P630,".",G630,"[5]")</f>
        <v>ns=4;s=|var|PLC210 OPC-UA.Application.GVL.DataProg.Group[1].Burn[1].DamperAir.stBlocksOpen.arwsBlockNames[5]</v>
      </c>
      <c r="N630" t="s">
        <v>154</v>
      </c>
      <c r="O630" t="s">
        <v>27</v>
      </c>
      <c r="P630" t="str">
        <f t="shared" si="283"/>
        <v>ns=4;s=|var|PLC210 OPC-UA.Application.GVL.DataProg.Group[1].Burn[1].DamperAir.stBlocksOpen</v>
      </c>
      <c r="Q630" t="str">
        <f>Q629</f>
        <v>d1017</v>
      </c>
      <c r="R630" t="str">
        <f>CONCATENATE(G630,"Open6")</f>
        <v>arwsBlockNamesOpen6</v>
      </c>
    </row>
    <row r="631" spans="2:18" x14ac:dyDescent="0.25">
      <c r="B631" t="str">
        <f>B630</f>
        <v>DamperAir</v>
      </c>
      <c r="G631" t="s">
        <v>405</v>
      </c>
      <c r="H631" t="str">
        <f t="shared" si="275"/>
        <v>arwsBlockNames</v>
      </c>
      <c r="I631">
        <v>1</v>
      </c>
      <c r="K631">
        <v>0</v>
      </c>
      <c r="M631" t="str">
        <f>CONCATENATE(P631,".",G631,"[6]")</f>
        <v>ns=4;s=|var|PLC210 OPC-UA.Application.GVL.DataProg.Group[1].Burn[1].DamperAir.stBlocksOpen.arwsBlockNames[6]</v>
      </c>
      <c r="N631" t="s">
        <v>154</v>
      </c>
      <c r="O631" t="s">
        <v>27</v>
      </c>
      <c r="P631" t="str">
        <f t="shared" si="283"/>
        <v>ns=4;s=|var|PLC210 OPC-UA.Application.GVL.DataProg.Group[1].Burn[1].DamperAir.stBlocksOpen</v>
      </c>
      <c r="Q631" t="str">
        <f>Q630</f>
        <v>d1017</v>
      </c>
      <c r="R631" t="str">
        <f>CONCATENATE(G631,"Open7")</f>
        <v>arwsBlockNamesOpen7</v>
      </c>
    </row>
    <row r="632" spans="2:18" x14ac:dyDescent="0.25">
      <c r="B632" t="str">
        <f>B631</f>
        <v>DamperAir</v>
      </c>
      <c r="G632" t="s">
        <v>405</v>
      </c>
      <c r="H632" t="str">
        <f t="shared" si="275"/>
        <v>arwsBlockNames</v>
      </c>
      <c r="I632">
        <v>1</v>
      </c>
      <c r="K632">
        <v>0</v>
      </c>
      <c r="M632" t="str">
        <f>CONCATENATE(P632,".",G632,"[7]")</f>
        <v>ns=4;s=|var|PLC210 OPC-UA.Application.GVL.DataProg.Group[1].Burn[1].DamperAir.stBlocksOpen.arwsBlockNames[7]</v>
      </c>
      <c r="N632" t="s">
        <v>154</v>
      </c>
      <c r="O632" t="s">
        <v>27</v>
      </c>
      <c r="P632" t="str">
        <f t="shared" si="283"/>
        <v>ns=4;s=|var|PLC210 OPC-UA.Application.GVL.DataProg.Group[1].Burn[1].DamperAir.stBlocksOpen</v>
      </c>
      <c r="Q632" t="str">
        <f>Q631</f>
        <v>d1017</v>
      </c>
      <c r="R632" t="str">
        <f>CONCATENATE(G632,"Open8")</f>
        <v>arwsBlockNamesOpen8</v>
      </c>
    </row>
    <row r="633" spans="2:18" x14ac:dyDescent="0.25">
      <c r="B633" t="str">
        <f>B628</f>
        <v>DamperAir</v>
      </c>
      <c r="G633" t="s">
        <v>405</v>
      </c>
      <c r="H633" t="str">
        <f t="shared" si="275"/>
        <v>arwsBlockNames</v>
      </c>
      <c r="I633">
        <v>1</v>
      </c>
      <c r="K633">
        <v>0</v>
      </c>
      <c r="M633" t="str">
        <f>CONCATENATE(P633,".",G633,"[0]")</f>
        <v>ns=4;s=|var|PLC210 OPC-UA.Application.GVL.DataProg.Group[1].Burn[1].DamperAir.stBlocksClose.arwsBlockNames[0]</v>
      </c>
      <c r="N633" t="s">
        <v>154</v>
      </c>
      <c r="O633" t="s">
        <v>27</v>
      </c>
      <c r="P633" t="str">
        <f>P622</f>
        <v>ns=4;s=|var|PLC210 OPC-UA.Application.GVL.DataProg.Group[1].Burn[1].DamperAir.stBlocksClose</v>
      </c>
      <c r="Q633" t="str">
        <f>Q628</f>
        <v>d1017</v>
      </c>
      <c r="R633" t="str">
        <f>CONCATENATE(G633,"Close1")</f>
        <v>arwsBlockNamesClose1</v>
      </c>
    </row>
    <row r="634" spans="2:18" x14ac:dyDescent="0.25">
      <c r="B634" t="str">
        <f>B633</f>
        <v>DamperAir</v>
      </c>
      <c r="G634" t="s">
        <v>405</v>
      </c>
      <c r="H634" t="str">
        <f t="shared" si="275"/>
        <v>arwsBlockNames</v>
      </c>
      <c r="I634">
        <v>1</v>
      </c>
      <c r="K634">
        <v>0</v>
      </c>
      <c r="M634" t="str">
        <f>CONCATENATE(P634,".",G634,"[1]")</f>
        <v>ns=4;s=|var|PLC210 OPC-UA.Application.GVL.DataProg.Group[1].Burn[1].DamperAir.stBlocksClose.arwsBlockNames[1]</v>
      </c>
      <c r="N634" t="s">
        <v>154</v>
      </c>
      <c r="O634" t="s">
        <v>27</v>
      </c>
      <c r="P634" t="str">
        <f>P633</f>
        <v>ns=4;s=|var|PLC210 OPC-UA.Application.GVL.DataProg.Group[1].Burn[1].DamperAir.stBlocksClose</v>
      </c>
      <c r="Q634" t="str">
        <f>Q633</f>
        <v>d1017</v>
      </c>
      <c r="R634" t="str">
        <f>CONCATENATE(G634,"Close2")</f>
        <v>arwsBlockNamesClose2</v>
      </c>
    </row>
    <row r="635" spans="2:18" x14ac:dyDescent="0.25">
      <c r="B635" t="str">
        <f>B634</f>
        <v>DamperAir</v>
      </c>
      <c r="G635" t="s">
        <v>405</v>
      </c>
      <c r="H635" t="str">
        <f t="shared" si="275"/>
        <v>arwsBlockNames</v>
      </c>
      <c r="I635">
        <v>1</v>
      </c>
      <c r="K635">
        <v>0</v>
      </c>
      <c r="M635" t="str">
        <f>CONCATENATE(P635,".",G635,"[2]")</f>
        <v>ns=4;s=|var|PLC210 OPC-UA.Application.GVL.DataProg.Group[1].Burn[1].DamperAir.stBlocksClose.arwsBlockNames[2]</v>
      </c>
      <c r="N635" t="s">
        <v>154</v>
      </c>
      <c r="O635" t="s">
        <v>27</v>
      </c>
      <c r="P635" t="str">
        <f t="shared" ref="P635:P640" si="284">P634</f>
        <v>ns=4;s=|var|PLC210 OPC-UA.Application.GVL.DataProg.Group[1].Burn[1].DamperAir.stBlocksClose</v>
      </c>
      <c r="Q635" t="str">
        <f>Q634</f>
        <v>d1017</v>
      </c>
      <c r="R635" t="str">
        <f>CONCATENATE(G635,"Close3")</f>
        <v>arwsBlockNamesClose3</v>
      </c>
    </row>
    <row r="636" spans="2:18" x14ac:dyDescent="0.25">
      <c r="B636" t="str">
        <f>B635</f>
        <v>DamperAir</v>
      </c>
      <c r="G636" t="s">
        <v>405</v>
      </c>
      <c r="H636" t="str">
        <f t="shared" si="275"/>
        <v>arwsBlockNames</v>
      </c>
      <c r="I636">
        <v>1</v>
      </c>
      <c r="K636">
        <v>0</v>
      </c>
      <c r="M636" t="str">
        <f>CONCATENATE(P636,".",G636,"[3]")</f>
        <v>ns=4;s=|var|PLC210 OPC-UA.Application.GVL.DataProg.Group[1].Burn[1].DamperAir.stBlocksClose.arwsBlockNames[3]</v>
      </c>
      <c r="N636" t="s">
        <v>154</v>
      </c>
      <c r="O636" t="s">
        <v>27</v>
      </c>
      <c r="P636" t="str">
        <f t="shared" si="284"/>
        <v>ns=4;s=|var|PLC210 OPC-UA.Application.GVL.DataProg.Group[1].Burn[1].DamperAir.stBlocksClose</v>
      </c>
      <c r="Q636" t="str">
        <f>Q635</f>
        <v>d1017</v>
      </c>
      <c r="R636" t="str">
        <f>CONCATENATE(G636,"Close4")</f>
        <v>arwsBlockNamesClose4</v>
      </c>
    </row>
    <row r="637" spans="2:18" x14ac:dyDescent="0.25">
      <c r="B637" t="str">
        <f>B632</f>
        <v>DamperAir</v>
      </c>
      <c r="G637" t="s">
        <v>405</v>
      </c>
      <c r="H637" t="str">
        <f t="shared" si="275"/>
        <v>arwsBlockNames</v>
      </c>
      <c r="I637">
        <v>1</v>
      </c>
      <c r="K637">
        <v>0</v>
      </c>
      <c r="M637" t="str">
        <f>CONCATENATE(P637,".",G637,"[4]")</f>
        <v>ns=4;s=|var|PLC210 OPC-UA.Application.GVL.DataProg.Group[1].Burn[1].DamperAir.stBlocksClose.arwsBlockNames[4]</v>
      </c>
      <c r="N637" t="s">
        <v>154</v>
      </c>
      <c r="O637" t="s">
        <v>27</v>
      </c>
      <c r="P637" t="str">
        <f t="shared" si="284"/>
        <v>ns=4;s=|var|PLC210 OPC-UA.Application.GVL.DataProg.Group[1].Burn[1].DamperAir.stBlocksClose</v>
      </c>
      <c r="Q637" t="str">
        <f>Q632</f>
        <v>d1017</v>
      </c>
      <c r="R637" t="str">
        <f>CONCATENATE(G637,"Close5")</f>
        <v>arwsBlockNamesClose5</v>
      </c>
    </row>
    <row r="638" spans="2:18" x14ac:dyDescent="0.25">
      <c r="B638" t="str">
        <f>B637</f>
        <v>DamperAir</v>
      </c>
      <c r="G638" t="s">
        <v>405</v>
      </c>
      <c r="H638" t="str">
        <f t="shared" si="275"/>
        <v>arwsBlockNames</v>
      </c>
      <c r="I638">
        <v>1</v>
      </c>
      <c r="K638">
        <v>0</v>
      </c>
      <c r="M638" t="str">
        <f>CONCATENATE(P638,".",G638,"[5]")</f>
        <v>ns=4;s=|var|PLC210 OPC-UA.Application.GVL.DataProg.Group[1].Burn[1].DamperAir.stBlocksClose.arwsBlockNames[5]</v>
      </c>
      <c r="N638" t="s">
        <v>154</v>
      </c>
      <c r="O638" t="s">
        <v>27</v>
      </c>
      <c r="P638" t="str">
        <f t="shared" si="284"/>
        <v>ns=4;s=|var|PLC210 OPC-UA.Application.GVL.DataProg.Group[1].Burn[1].DamperAir.stBlocksClose</v>
      </c>
      <c r="Q638" t="str">
        <f>Q637</f>
        <v>d1017</v>
      </c>
      <c r="R638" t="str">
        <f>CONCATENATE(G638,"Close6")</f>
        <v>arwsBlockNamesClose6</v>
      </c>
    </row>
    <row r="639" spans="2:18" x14ac:dyDescent="0.25">
      <c r="B639" t="str">
        <f>B638</f>
        <v>DamperAir</v>
      </c>
      <c r="G639" t="s">
        <v>405</v>
      </c>
      <c r="H639" t="str">
        <f t="shared" si="275"/>
        <v>arwsBlockNames</v>
      </c>
      <c r="I639">
        <v>1</v>
      </c>
      <c r="K639">
        <v>0</v>
      </c>
      <c r="M639" t="str">
        <f>CONCATENATE(P639,".",G639,"[6]")</f>
        <v>ns=4;s=|var|PLC210 OPC-UA.Application.GVL.DataProg.Group[1].Burn[1].DamperAir.stBlocksClose.arwsBlockNames[6]</v>
      </c>
      <c r="N639" t="s">
        <v>154</v>
      </c>
      <c r="O639" t="s">
        <v>27</v>
      </c>
      <c r="P639" t="str">
        <f t="shared" si="284"/>
        <v>ns=4;s=|var|PLC210 OPC-UA.Application.GVL.DataProg.Group[1].Burn[1].DamperAir.stBlocksClose</v>
      </c>
      <c r="Q639" t="str">
        <f>Q638</f>
        <v>d1017</v>
      </c>
      <c r="R639" t="str">
        <f>CONCATENATE(G639,"Close7")</f>
        <v>arwsBlockNamesClose7</v>
      </c>
    </row>
    <row r="640" spans="2:18" x14ac:dyDescent="0.25">
      <c r="B640" t="str">
        <f>B639</f>
        <v>DamperAir</v>
      </c>
      <c r="G640" t="s">
        <v>405</v>
      </c>
      <c r="H640" t="str">
        <f t="shared" si="275"/>
        <v>arwsBlockNames</v>
      </c>
      <c r="I640">
        <v>1</v>
      </c>
      <c r="K640">
        <v>0</v>
      </c>
      <c r="M640" t="str">
        <f>CONCATENATE(P640,".",G640,"[7]")</f>
        <v>ns=4;s=|var|PLC210 OPC-UA.Application.GVL.DataProg.Group[1].Burn[1].DamperAir.stBlocksClose.arwsBlockNames[7]</v>
      </c>
      <c r="N640" t="s">
        <v>154</v>
      </c>
      <c r="O640" t="s">
        <v>27</v>
      </c>
      <c r="P640" t="str">
        <f t="shared" si="284"/>
        <v>ns=4;s=|var|PLC210 OPC-UA.Application.GVL.DataProg.Group[1].Burn[1].DamperAir.stBlocksClose</v>
      </c>
      <c r="Q640" t="str">
        <f>Q639</f>
        <v>d1017</v>
      </c>
      <c r="R640" t="str">
        <f>CONCATENATE(G640,"Close8")</f>
        <v>arwsBlockNamesClose8</v>
      </c>
    </row>
    <row r="641" spans="1:22" x14ac:dyDescent="0.25">
      <c r="A641" t="s">
        <v>24</v>
      </c>
      <c r="B641" t="str">
        <f>B617</f>
        <v>DamperAir</v>
      </c>
      <c r="V641" t="s">
        <v>135</v>
      </c>
    </row>
    <row r="642" spans="1:22" x14ac:dyDescent="0.25">
      <c r="B642" t="str">
        <f>A641</f>
        <v>fPosition</v>
      </c>
      <c r="G642" t="s">
        <v>31</v>
      </c>
      <c r="H642" t="str">
        <f>G642</f>
        <v>fNormValue</v>
      </c>
      <c r="I642">
        <v>1</v>
      </c>
      <c r="K642">
        <v>0</v>
      </c>
      <c r="M642" t="str">
        <f>CONCATENATE(P642,".",H642)</f>
        <v>ns=4;s=|var|PLC210 OPC-UA.Application.GVL.DataProg.Group[1].Burn[1].DamperAir.fPosition.fNormValue</v>
      </c>
      <c r="N642" t="s">
        <v>26</v>
      </c>
      <c r="O642" t="s">
        <v>27</v>
      </c>
      <c r="P642" t="str">
        <f>CONCATENATE(W$2,"GVL.DataProg.Group[1].",B608,".",B641,".",B642)</f>
        <v>ns=4;s=|var|PLC210 OPC-UA.Application.GVL.DataProg.Group[1].Burn[1].DamperAir.fPosition</v>
      </c>
      <c r="Q642" t="str">
        <f>V641</f>
        <v>d0031</v>
      </c>
      <c r="R642" t="str">
        <f>G642</f>
        <v>fNormValue</v>
      </c>
    </row>
    <row r="643" spans="1:22" x14ac:dyDescent="0.25">
      <c r="B643" t="str">
        <f>B642</f>
        <v>fPosition</v>
      </c>
      <c r="G643" t="s">
        <v>32</v>
      </c>
      <c r="H643" t="str">
        <f t="shared" ref="H643:H646" si="285">G643</f>
        <v>fInValue</v>
      </c>
      <c r="I643">
        <v>1</v>
      </c>
      <c r="K643">
        <v>0</v>
      </c>
      <c r="M643" t="str">
        <f>CONCATENATE(P643,".",H643)</f>
        <v>ns=4;s=|var|PLC210 OPC-UA.Application.GVL.DataProg.Group[1].Burn[1].DamperAir.fPosition.fInValue</v>
      </c>
      <c r="N643" t="s">
        <v>26</v>
      </c>
      <c r="O643" t="s">
        <v>27</v>
      </c>
      <c r="P643" t="str">
        <f>CONCATENATE(W$2,"GVL.DataProg.Group[1].",B608,".",B641,".",B643)</f>
        <v>ns=4;s=|var|PLC210 OPC-UA.Application.GVL.DataProg.Group[1].Burn[1].DamperAir.fPosition</v>
      </c>
      <c r="Q643" t="str">
        <f>Q642</f>
        <v>d0031</v>
      </c>
      <c r="R643" t="str">
        <f t="shared" ref="R643:R646" si="286">G643</f>
        <v>fInValue</v>
      </c>
    </row>
    <row r="644" spans="1:22" x14ac:dyDescent="0.25">
      <c r="B644" t="str">
        <f>B643</f>
        <v>fPosition</v>
      </c>
      <c r="G644" t="s">
        <v>30</v>
      </c>
      <c r="H644" t="str">
        <f t="shared" si="285"/>
        <v>fNormL</v>
      </c>
      <c r="I644">
        <v>1</v>
      </c>
      <c r="K644">
        <v>1</v>
      </c>
      <c r="M644" t="str">
        <f>CONCATENATE(P644,".",G644)</f>
        <v>ns=4;s=|var|PLC210 OPC-UA.Application.PersistentVars.stAllAiChannelParams.Group1_Burn1_DamperAir_fPosition.fNormL</v>
      </c>
      <c r="N644" t="s">
        <v>26</v>
      </c>
      <c r="O644" t="s">
        <v>27</v>
      </c>
      <c r="P644" t="str">
        <f>CONCATENATE(W$2,"PersistentVars.stAllAiChannelParams.Group1_",SUBSTITUTE(SUBSTITUTE(B608,"[",""),"]",""),"_",B641,"_",B644)</f>
        <v>ns=4;s=|var|PLC210 OPC-UA.Application.PersistentVars.stAllAiChannelParams.Group1_Burn1_DamperAir_fPosition</v>
      </c>
      <c r="Q644" t="str">
        <f t="shared" ref="Q644:Q646" si="287">Q643</f>
        <v>d0031</v>
      </c>
      <c r="R644" t="str">
        <f t="shared" si="286"/>
        <v>fNormL</v>
      </c>
    </row>
    <row r="645" spans="1:22" x14ac:dyDescent="0.25">
      <c r="B645" t="str">
        <f t="shared" ref="B645:B646" si="288">B644</f>
        <v>fPosition</v>
      </c>
      <c r="G645" t="s">
        <v>29</v>
      </c>
      <c r="H645" t="str">
        <f t="shared" si="285"/>
        <v>fNormH</v>
      </c>
      <c r="I645">
        <v>1</v>
      </c>
      <c r="K645">
        <v>1</v>
      </c>
      <c r="M645" t="str">
        <f t="shared" ref="M645:M646" si="289">CONCATENATE(P645,".",G645)</f>
        <v>ns=4;s=|var|PLC210 OPC-UA.Application.PersistentVars.stAllAiChannelParams.Group1_Burn1_DamperAir_fPosition.fNormH</v>
      </c>
      <c r="N645" t="s">
        <v>26</v>
      </c>
      <c r="O645" t="s">
        <v>27</v>
      </c>
      <c r="P645" t="str">
        <f>CONCATENATE(W$2,"PersistentVars.stAllAiChannelParams.Group1_",SUBSTITUTE(SUBSTITUTE(B608,"[",""),"]",""),"_",B641,"_",B645)</f>
        <v>ns=4;s=|var|PLC210 OPC-UA.Application.PersistentVars.stAllAiChannelParams.Group1_Burn1_DamperAir_fPosition</v>
      </c>
      <c r="Q645" t="str">
        <f t="shared" si="287"/>
        <v>d0031</v>
      </c>
      <c r="R645" t="str">
        <f t="shared" si="286"/>
        <v>fNormH</v>
      </c>
    </row>
    <row r="646" spans="1:22" x14ac:dyDescent="0.25">
      <c r="B646" t="str">
        <f t="shared" si="288"/>
        <v>fPosition</v>
      </c>
      <c r="G646" t="s">
        <v>25</v>
      </c>
      <c r="H646" t="str">
        <f t="shared" si="285"/>
        <v>fTFilter</v>
      </c>
      <c r="I646">
        <v>1</v>
      </c>
      <c r="K646">
        <v>1</v>
      </c>
      <c r="M646" t="str">
        <f t="shared" si="289"/>
        <v>ns=4;s=|var|PLC210 OPC-UA.Application.PersistentVars.stAllAiChannelParams.Group1_Burn1_DamperAir_fPosition.fTFilter</v>
      </c>
      <c r="N646" t="s">
        <v>26</v>
      </c>
      <c r="O646" t="s">
        <v>27</v>
      </c>
      <c r="P646" t="str">
        <f>CONCATENATE(W$2,"PersistentVars.stAllAiChannelParams.Group1_",SUBSTITUTE(SUBSTITUTE(B608,"[",""),"]",""),"_",B641,"_",B646)</f>
        <v>ns=4;s=|var|PLC210 OPC-UA.Application.PersistentVars.stAllAiChannelParams.Group1_Burn1_DamperAir_fPosition</v>
      </c>
      <c r="Q646" t="str">
        <f t="shared" si="287"/>
        <v>d0031</v>
      </c>
      <c r="R646" t="str">
        <f t="shared" si="286"/>
        <v>fTFilter</v>
      </c>
    </row>
    <row r="647" spans="1:22" x14ac:dyDescent="0.25">
      <c r="A647" t="s">
        <v>137</v>
      </c>
      <c r="B647" t="s">
        <v>130</v>
      </c>
      <c r="V647" t="s">
        <v>138</v>
      </c>
    </row>
    <row r="648" spans="1:22" x14ac:dyDescent="0.25">
      <c r="B648" t="str">
        <f>A647</f>
        <v>Valve2</v>
      </c>
      <c r="G648" t="s">
        <v>33</v>
      </c>
      <c r="H648" t="str">
        <f>G648</f>
        <v>bH</v>
      </c>
      <c r="I648">
        <v>1</v>
      </c>
      <c r="K648">
        <v>0</v>
      </c>
      <c r="M648" t="str">
        <f t="shared" ref="M648:M659" si="290">CONCATENATE(P648,".",G648)</f>
        <v>ns=4;s=|var|PLC210 OPC-UA.Application.GVL.DataProg.Group[1].Burn[1].Valve2.bH</v>
      </c>
      <c r="N648" t="s">
        <v>34</v>
      </c>
      <c r="O648" t="s">
        <v>27</v>
      </c>
      <c r="P648" t="str">
        <f>CONCATENATE(W$2,"GVL.DataProg.",A$518,".",B647,".",B648)</f>
        <v>ns=4;s=|var|PLC210 OPC-UA.Application.GVL.DataProg.Group[1].Burn[1].Valve2</v>
      </c>
      <c r="Q648" t="str">
        <f>V647</f>
        <v>d1015</v>
      </c>
      <c r="R648" t="str">
        <f>G648</f>
        <v>bH</v>
      </c>
    </row>
    <row r="649" spans="1:22" x14ac:dyDescent="0.25">
      <c r="B649" t="str">
        <f>B648</f>
        <v>Valve2</v>
      </c>
      <c r="G649" t="s">
        <v>36</v>
      </c>
      <c r="H649" t="str">
        <f t="shared" ref="H649:H655" si="291">G649</f>
        <v>bL</v>
      </c>
      <c r="I649">
        <v>1</v>
      </c>
      <c r="K649">
        <v>0</v>
      </c>
      <c r="M649" t="str">
        <f t="shared" si="290"/>
        <v>ns=4;s=|var|PLC210 OPC-UA.Application.GVL.DataProg.Group[1].Burn[1].Valve2.bL</v>
      </c>
      <c r="N649" t="s">
        <v>34</v>
      </c>
      <c r="O649" t="s">
        <v>27</v>
      </c>
      <c r="P649" t="str">
        <f>CONCATENATE(W$2,"GVL.DataProg.",A$518,".",B647,".",B649)</f>
        <v>ns=4;s=|var|PLC210 OPC-UA.Application.GVL.DataProg.Group[1].Burn[1].Valve2</v>
      </c>
      <c r="Q649" t="str">
        <f>Q648</f>
        <v>d1015</v>
      </c>
      <c r="R649" t="str">
        <f t="shared" ref="R649:R655" si="292">G649</f>
        <v>bL</v>
      </c>
    </row>
    <row r="650" spans="1:22" x14ac:dyDescent="0.25">
      <c r="B650" t="str">
        <f t="shared" ref="B650:B655" si="293">B649</f>
        <v>Valve2</v>
      </c>
      <c r="G650" t="s">
        <v>83</v>
      </c>
      <c r="H650" t="str">
        <f t="shared" si="291"/>
        <v>bCtrl</v>
      </c>
      <c r="I650">
        <v>1</v>
      </c>
      <c r="K650">
        <v>0</v>
      </c>
      <c r="M650" t="str">
        <f t="shared" si="290"/>
        <v>ns=4;s=|var|PLC210 OPC-UA.Application.GVL.DataProg.Group[1].Burn[1].Valve2.bCtrl</v>
      </c>
      <c r="N650" t="s">
        <v>34</v>
      </c>
      <c r="O650" t="s">
        <v>27</v>
      </c>
      <c r="P650" t="str">
        <f>CONCATENATE(W$2,"GVL.DataProg.",A$518,".",B647,".",B650)</f>
        <v>ns=4;s=|var|PLC210 OPC-UA.Application.GVL.DataProg.Group[1].Burn[1].Valve2</v>
      </c>
      <c r="Q650" t="str">
        <f t="shared" ref="Q650:Q655" si="294">Q649</f>
        <v>d1015</v>
      </c>
      <c r="R650" t="str">
        <f t="shared" si="292"/>
        <v>bCtrl</v>
      </c>
    </row>
    <row r="651" spans="1:22" x14ac:dyDescent="0.25">
      <c r="B651" t="str">
        <f t="shared" si="293"/>
        <v>Valve2</v>
      </c>
      <c r="G651" t="s">
        <v>39</v>
      </c>
      <c r="H651" t="str">
        <f t="shared" si="291"/>
        <v>bOpenManual</v>
      </c>
      <c r="I651">
        <v>1</v>
      </c>
      <c r="K651">
        <v>1</v>
      </c>
      <c r="M651" t="str">
        <f t="shared" si="290"/>
        <v>ns=4;s=|var|PLC210 OPC-UA.Application.GVL.DataProg.Group[1].Burn[1].Valve2.bOpenManual</v>
      </c>
      <c r="N651" t="s">
        <v>34</v>
      </c>
      <c r="O651" t="s">
        <v>27</v>
      </c>
      <c r="P651" t="str">
        <f>CONCATENATE(W$2,"GVL.DataProg.",A$518,".",B647,".",B651)</f>
        <v>ns=4;s=|var|PLC210 OPC-UA.Application.GVL.DataProg.Group[1].Burn[1].Valve2</v>
      </c>
      <c r="Q651" t="str">
        <f t="shared" si="294"/>
        <v>d1015</v>
      </c>
      <c r="R651" t="str">
        <f t="shared" si="292"/>
        <v>bOpenManual</v>
      </c>
    </row>
    <row r="652" spans="1:22" x14ac:dyDescent="0.25">
      <c r="B652" t="str">
        <f t="shared" si="293"/>
        <v>Valve2</v>
      </c>
      <c r="G652" t="s">
        <v>40</v>
      </c>
      <c r="H652" t="str">
        <f t="shared" si="291"/>
        <v>bCloseManual</v>
      </c>
      <c r="I652">
        <v>1</v>
      </c>
      <c r="K652">
        <v>1</v>
      </c>
      <c r="M652" t="str">
        <f t="shared" si="290"/>
        <v>ns=4;s=|var|PLC210 OPC-UA.Application.GVL.DataProg.Group[1].Burn[1].Valve2.bCloseManual</v>
      </c>
      <c r="N652" t="s">
        <v>34</v>
      </c>
      <c r="O652" t="s">
        <v>27</v>
      </c>
      <c r="P652" t="str">
        <f>CONCATENATE(W$2,"GVL.DataProg.",A$518,".",B647,".",B652)</f>
        <v>ns=4;s=|var|PLC210 OPC-UA.Application.GVL.DataProg.Group[1].Burn[1].Valve2</v>
      </c>
      <c r="Q652" t="str">
        <f t="shared" si="294"/>
        <v>d1015</v>
      </c>
      <c r="R652" t="str">
        <f t="shared" si="292"/>
        <v>bCloseManual</v>
      </c>
    </row>
    <row r="653" spans="1:22" x14ac:dyDescent="0.25">
      <c r="B653" t="str">
        <f t="shared" si="293"/>
        <v>Valve2</v>
      </c>
      <c r="G653" t="s">
        <v>41</v>
      </c>
      <c r="H653" t="str">
        <f t="shared" si="291"/>
        <v>bAuto</v>
      </c>
      <c r="I653">
        <v>1</v>
      </c>
      <c r="K653">
        <v>1</v>
      </c>
      <c r="M653" t="str">
        <f t="shared" si="290"/>
        <v>ns=4;s=|var|PLC210 OPC-UA.Application.GVL.DataProg.Group[1].Burn[1].Valve2.bAuto</v>
      </c>
      <c r="N653" t="s">
        <v>34</v>
      </c>
      <c r="O653" t="s">
        <v>27</v>
      </c>
      <c r="P653" t="str">
        <f>CONCATENATE(W$2,"GVL.DataProg.",A$518,".",B647,".",B653)</f>
        <v>ns=4;s=|var|PLC210 OPC-UA.Application.GVL.DataProg.Group[1].Burn[1].Valve2</v>
      </c>
      <c r="Q653" t="str">
        <f t="shared" si="294"/>
        <v>d1015</v>
      </c>
      <c r="R653" t="str">
        <f t="shared" si="292"/>
        <v>bAuto</v>
      </c>
    </row>
    <row r="654" spans="1:22" x14ac:dyDescent="0.25">
      <c r="B654" t="str">
        <f t="shared" si="293"/>
        <v>Valve2</v>
      </c>
      <c r="G654" t="s">
        <v>42</v>
      </c>
      <c r="H654" t="str">
        <f t="shared" si="291"/>
        <v>bBlockOpenOut</v>
      </c>
      <c r="I654">
        <v>1</v>
      </c>
      <c r="K654">
        <v>0</v>
      </c>
      <c r="M654" t="str">
        <f t="shared" si="290"/>
        <v>ns=4;s=|var|PLC210 OPC-UA.Application.GVL.DataProg.Group[1].Burn[1].Valve2.bBlockOpenOut</v>
      </c>
      <c r="N654" t="s">
        <v>34</v>
      </c>
      <c r="O654" t="s">
        <v>27</v>
      </c>
      <c r="P654" t="str">
        <f>CONCATENATE(W$2,"GVL.DataProg.",A$518,".",B647,".",B654)</f>
        <v>ns=4;s=|var|PLC210 OPC-UA.Application.GVL.DataProg.Group[1].Burn[1].Valve2</v>
      </c>
      <c r="Q654" t="str">
        <f t="shared" si="294"/>
        <v>d1015</v>
      </c>
      <c r="R654" t="str">
        <f t="shared" si="292"/>
        <v>bBlockOpenOut</v>
      </c>
    </row>
    <row r="655" spans="1:22" x14ac:dyDescent="0.25">
      <c r="B655" t="str">
        <f t="shared" si="293"/>
        <v>Valve2</v>
      </c>
      <c r="G655" t="s">
        <v>43</v>
      </c>
      <c r="H655" t="str">
        <f t="shared" si="291"/>
        <v>bBlockCloseOut</v>
      </c>
      <c r="I655">
        <v>1</v>
      </c>
      <c r="K655">
        <v>0</v>
      </c>
      <c r="M655" t="str">
        <f t="shared" si="290"/>
        <v>ns=4;s=|var|PLC210 OPC-UA.Application.GVL.DataProg.Group[1].Burn[1].Valve2.bBlockCloseOut</v>
      </c>
      <c r="N655" t="s">
        <v>34</v>
      </c>
      <c r="O655" t="s">
        <v>27</v>
      </c>
      <c r="P655" t="str">
        <f>CONCATENATE(W$2,"GVL.DataProg.",A$518,".",B647,".",B655)</f>
        <v>ns=4;s=|var|PLC210 OPC-UA.Application.GVL.DataProg.Group[1].Burn[1].Valve2</v>
      </c>
      <c r="Q655" t="str">
        <f t="shared" si="294"/>
        <v>d1015</v>
      </c>
      <c r="R655" t="str">
        <f t="shared" si="292"/>
        <v>bBlockCloseOut</v>
      </c>
    </row>
    <row r="656" spans="1:22" x14ac:dyDescent="0.25">
      <c r="B656" t="str">
        <f>B655</f>
        <v>Valve2</v>
      </c>
      <c r="G656" t="s">
        <v>402</v>
      </c>
      <c r="H656" t="str">
        <f>R656</f>
        <v>byBlockOpen</v>
      </c>
      <c r="I656">
        <v>1</v>
      </c>
      <c r="K656">
        <v>0</v>
      </c>
      <c r="M656" t="str">
        <f t="shared" si="290"/>
        <v>ns=4;s=|var|PLC210 OPC-UA.Application.GVL.DataProg.Group[1].Burn[1].Valve2.stBlocksOpen.byBlock</v>
      </c>
      <c r="N656" t="s">
        <v>403</v>
      </c>
      <c r="O656" t="s">
        <v>27</v>
      </c>
      <c r="P656" t="str">
        <f>CONCATENATE(P655,".stBlocksOpen")</f>
        <v>ns=4;s=|var|PLC210 OPC-UA.Application.GVL.DataProg.Group[1].Burn[1].Valve2.stBlocksOpen</v>
      </c>
      <c r="Q656" t="str">
        <f>Q655</f>
        <v>d1015</v>
      </c>
      <c r="R656" t="str">
        <f>CONCATENATE(G656,"Open")</f>
        <v>byBlockOpen</v>
      </c>
    </row>
    <row r="657" spans="2:18" x14ac:dyDescent="0.25">
      <c r="B657" t="str">
        <f>B656</f>
        <v>Valve2</v>
      </c>
      <c r="G657" t="s">
        <v>402</v>
      </c>
      <c r="H657" t="str">
        <f>R657</f>
        <v>byBlockClose</v>
      </c>
      <c r="I657">
        <v>1</v>
      </c>
      <c r="K657">
        <v>0</v>
      </c>
      <c r="M657" t="str">
        <f t="shared" si="290"/>
        <v>ns=4;s=|var|PLC210 OPC-UA.Application.GVL.DataProg.Group[1].Burn[1].Valve2.stBlocksClose.byBlock</v>
      </c>
      <c r="N657" t="s">
        <v>403</v>
      </c>
      <c r="O657" t="s">
        <v>27</v>
      </c>
      <c r="P657" t="str">
        <f>CONCATENATE(P655,".stBlocksClose")</f>
        <v>ns=4;s=|var|PLC210 OPC-UA.Application.GVL.DataProg.Group[1].Burn[1].Valve2.stBlocksClose</v>
      </c>
      <c r="Q657" t="str">
        <f>Q656</f>
        <v>d1015</v>
      </c>
      <c r="R657" t="str">
        <f>CONCATENATE(G657,"Close")</f>
        <v>byBlockClose</v>
      </c>
    </row>
    <row r="658" spans="2:18" x14ac:dyDescent="0.25">
      <c r="B658" t="str">
        <f>B657</f>
        <v>Valve2</v>
      </c>
      <c r="G658" t="s">
        <v>404</v>
      </c>
      <c r="H658" t="str">
        <f>R658</f>
        <v>byBlockWorkOpen</v>
      </c>
      <c r="I658">
        <v>1</v>
      </c>
      <c r="K658">
        <v>1</v>
      </c>
      <c r="M658" t="str">
        <f t="shared" si="290"/>
        <v>ns=4;s=|var|PLC210 OPC-UA.Application.GVL.DataProg.Group[1].Burn[1].Valve2.stBlocksOpen.byBlockWork</v>
      </c>
      <c r="N658" t="s">
        <v>403</v>
      </c>
      <c r="O658" t="s">
        <v>27</v>
      </c>
      <c r="P658" t="str">
        <f>P656</f>
        <v>ns=4;s=|var|PLC210 OPC-UA.Application.GVL.DataProg.Group[1].Burn[1].Valve2.stBlocksOpen</v>
      </c>
      <c r="Q658" t="str">
        <f>Q657</f>
        <v>d1015</v>
      </c>
      <c r="R658" t="str">
        <f>CONCATENATE(G658,"Open")</f>
        <v>byBlockWorkOpen</v>
      </c>
    </row>
    <row r="659" spans="2:18" x14ac:dyDescent="0.25">
      <c r="B659" t="str">
        <f>B658</f>
        <v>Valve2</v>
      </c>
      <c r="G659" t="s">
        <v>404</v>
      </c>
      <c r="H659" t="str">
        <f>R659</f>
        <v>byBlockWorkClose</v>
      </c>
      <c r="I659">
        <v>1</v>
      </c>
      <c r="K659">
        <v>1</v>
      </c>
      <c r="M659" t="str">
        <f t="shared" si="290"/>
        <v>ns=4;s=|var|PLC210 OPC-UA.Application.GVL.DataProg.Group[1].Burn[1].Valve2.stBlocksClose.byBlockWork</v>
      </c>
      <c r="N659" t="s">
        <v>403</v>
      </c>
      <c r="O659" t="s">
        <v>27</v>
      </c>
      <c r="P659" t="str">
        <f>P657</f>
        <v>ns=4;s=|var|PLC210 OPC-UA.Application.GVL.DataProg.Group[1].Burn[1].Valve2.stBlocksClose</v>
      </c>
      <c r="Q659" t="str">
        <f>Q658</f>
        <v>d1015</v>
      </c>
      <c r="R659" t="str">
        <f>CONCATENATE(G659,"Close")</f>
        <v>byBlockWorkClose</v>
      </c>
    </row>
    <row r="660" spans="2:18" x14ac:dyDescent="0.25">
      <c r="B660" t="str">
        <f>B655</f>
        <v>Valve2</v>
      </c>
      <c r="G660" t="s">
        <v>405</v>
      </c>
      <c r="H660" t="str">
        <f t="shared" ref="H660:H675" si="295">R660</f>
        <v>arwsBlockNamesOpen1</v>
      </c>
      <c r="I660">
        <v>1</v>
      </c>
      <c r="K660">
        <v>0</v>
      </c>
      <c r="M660" t="str">
        <f>CONCATENATE(P660,".",G660,"[0]")</f>
        <v>ns=4;s=|var|PLC210 OPC-UA.Application.GVL.DataProg.Group[1].Burn[1].Valve2.stBlocksOpen.arwsBlockNames[0]</v>
      </c>
      <c r="N660" t="s">
        <v>154</v>
      </c>
      <c r="O660" t="s">
        <v>27</v>
      </c>
      <c r="P660" t="str">
        <f>P656</f>
        <v>ns=4;s=|var|PLC210 OPC-UA.Application.GVL.DataProg.Group[1].Burn[1].Valve2.stBlocksOpen</v>
      </c>
      <c r="Q660" t="str">
        <f>Q655</f>
        <v>d1015</v>
      </c>
      <c r="R660" t="str">
        <f>CONCATENATE(G660,"Open1")</f>
        <v>arwsBlockNamesOpen1</v>
      </c>
    </row>
    <row r="661" spans="2:18" x14ac:dyDescent="0.25">
      <c r="B661" t="str">
        <f>B660</f>
        <v>Valve2</v>
      </c>
      <c r="G661" t="s">
        <v>405</v>
      </c>
      <c r="H661" t="str">
        <f t="shared" si="295"/>
        <v>arwsBlockNamesOpen2</v>
      </c>
      <c r="I661">
        <v>1</v>
      </c>
      <c r="K661">
        <v>0</v>
      </c>
      <c r="M661" t="str">
        <f>CONCATENATE(P661,".",G661,"[1]")</f>
        <v>ns=4;s=|var|PLC210 OPC-UA.Application.GVL.DataProg.Group[1].Burn[1].Valve2.stBlocksOpen.arwsBlockNames[1]</v>
      </c>
      <c r="N661" t="s">
        <v>154</v>
      </c>
      <c r="O661" t="s">
        <v>27</v>
      </c>
      <c r="P661" t="str">
        <f>P660</f>
        <v>ns=4;s=|var|PLC210 OPC-UA.Application.GVL.DataProg.Group[1].Burn[1].Valve2.stBlocksOpen</v>
      </c>
      <c r="Q661" t="str">
        <f>Q660</f>
        <v>d1015</v>
      </c>
      <c r="R661" t="str">
        <f>CONCATENATE(G661,"Open2")</f>
        <v>arwsBlockNamesOpen2</v>
      </c>
    </row>
    <row r="662" spans="2:18" x14ac:dyDescent="0.25">
      <c r="B662" t="str">
        <f>B661</f>
        <v>Valve2</v>
      </c>
      <c r="G662" t="s">
        <v>405</v>
      </c>
      <c r="H662" t="str">
        <f t="shared" si="295"/>
        <v>arwsBlockNamesOpen3</v>
      </c>
      <c r="I662">
        <v>1</v>
      </c>
      <c r="K662">
        <v>0</v>
      </c>
      <c r="M662" t="str">
        <f>CONCATENATE(P662,".",G662,"[2]")</f>
        <v>ns=4;s=|var|PLC210 OPC-UA.Application.GVL.DataProg.Group[1].Burn[1].Valve2.stBlocksOpen.arwsBlockNames[2]</v>
      </c>
      <c r="N662" t="s">
        <v>154</v>
      </c>
      <c r="O662" t="s">
        <v>27</v>
      </c>
      <c r="P662" t="str">
        <f t="shared" ref="P662:P667" si="296">P661</f>
        <v>ns=4;s=|var|PLC210 OPC-UA.Application.GVL.DataProg.Group[1].Burn[1].Valve2.stBlocksOpen</v>
      </c>
      <c r="Q662" t="str">
        <f>Q661</f>
        <v>d1015</v>
      </c>
      <c r="R662" t="str">
        <f>CONCATENATE(G662,"Open3")</f>
        <v>arwsBlockNamesOpen3</v>
      </c>
    </row>
    <row r="663" spans="2:18" x14ac:dyDescent="0.25">
      <c r="B663" t="str">
        <f>B662</f>
        <v>Valve2</v>
      </c>
      <c r="G663" t="s">
        <v>405</v>
      </c>
      <c r="H663" t="str">
        <f t="shared" si="295"/>
        <v>arwsBlockNamesOpen4</v>
      </c>
      <c r="I663">
        <v>1</v>
      </c>
      <c r="K663">
        <v>0</v>
      </c>
      <c r="M663" t="str">
        <f>CONCATENATE(P663,".",G663,"[3]")</f>
        <v>ns=4;s=|var|PLC210 OPC-UA.Application.GVL.DataProg.Group[1].Burn[1].Valve2.stBlocksOpen.arwsBlockNames[3]</v>
      </c>
      <c r="N663" t="s">
        <v>154</v>
      </c>
      <c r="O663" t="s">
        <v>27</v>
      </c>
      <c r="P663" t="str">
        <f t="shared" si="296"/>
        <v>ns=4;s=|var|PLC210 OPC-UA.Application.GVL.DataProg.Group[1].Burn[1].Valve2.stBlocksOpen</v>
      </c>
      <c r="Q663" t="str">
        <f>Q662</f>
        <v>d1015</v>
      </c>
      <c r="R663" t="str">
        <f>CONCATENATE(G663,"Open4")</f>
        <v>arwsBlockNamesOpen4</v>
      </c>
    </row>
    <row r="664" spans="2:18" x14ac:dyDescent="0.25">
      <c r="B664" t="str">
        <f>B659</f>
        <v>Valve2</v>
      </c>
      <c r="G664" t="s">
        <v>405</v>
      </c>
      <c r="H664" t="str">
        <f t="shared" si="295"/>
        <v>arwsBlockNamesOpen5</v>
      </c>
      <c r="I664">
        <v>1</v>
      </c>
      <c r="K664">
        <v>0</v>
      </c>
      <c r="M664" t="str">
        <f>CONCATENATE(P664,".",G664,"[4]")</f>
        <v>ns=4;s=|var|PLC210 OPC-UA.Application.GVL.DataProg.Group[1].Burn[1].Valve2.stBlocksOpen.arwsBlockNames[4]</v>
      </c>
      <c r="N664" t="s">
        <v>154</v>
      </c>
      <c r="O664" t="s">
        <v>27</v>
      </c>
      <c r="P664" t="str">
        <f t="shared" si="296"/>
        <v>ns=4;s=|var|PLC210 OPC-UA.Application.GVL.DataProg.Group[1].Burn[1].Valve2.stBlocksOpen</v>
      </c>
      <c r="Q664" t="str">
        <f>Q659</f>
        <v>d1015</v>
      </c>
      <c r="R664" t="str">
        <f>CONCATENATE(G664,"Open5")</f>
        <v>arwsBlockNamesOpen5</v>
      </c>
    </row>
    <row r="665" spans="2:18" x14ac:dyDescent="0.25">
      <c r="B665" t="str">
        <f>B664</f>
        <v>Valve2</v>
      </c>
      <c r="G665" t="s">
        <v>405</v>
      </c>
      <c r="H665" t="str">
        <f t="shared" si="295"/>
        <v>arwsBlockNamesOpen6</v>
      </c>
      <c r="I665">
        <v>1</v>
      </c>
      <c r="K665">
        <v>0</v>
      </c>
      <c r="M665" t="str">
        <f>CONCATENATE(P665,".",G665,"[5]")</f>
        <v>ns=4;s=|var|PLC210 OPC-UA.Application.GVL.DataProg.Group[1].Burn[1].Valve2.stBlocksOpen.arwsBlockNames[5]</v>
      </c>
      <c r="N665" t="s">
        <v>154</v>
      </c>
      <c r="O665" t="s">
        <v>27</v>
      </c>
      <c r="P665" t="str">
        <f t="shared" si="296"/>
        <v>ns=4;s=|var|PLC210 OPC-UA.Application.GVL.DataProg.Group[1].Burn[1].Valve2.stBlocksOpen</v>
      </c>
      <c r="Q665" t="str">
        <f>Q664</f>
        <v>d1015</v>
      </c>
      <c r="R665" t="str">
        <f>CONCATENATE(G665,"Open6")</f>
        <v>arwsBlockNamesOpen6</v>
      </c>
    </row>
    <row r="666" spans="2:18" x14ac:dyDescent="0.25">
      <c r="B666" t="str">
        <f>B665</f>
        <v>Valve2</v>
      </c>
      <c r="G666" t="s">
        <v>405</v>
      </c>
      <c r="H666" t="str">
        <f t="shared" si="295"/>
        <v>arwsBlockNamesOpen7</v>
      </c>
      <c r="I666">
        <v>1</v>
      </c>
      <c r="K666">
        <v>0</v>
      </c>
      <c r="M666" t="str">
        <f>CONCATENATE(P666,".",G666,"[6]")</f>
        <v>ns=4;s=|var|PLC210 OPC-UA.Application.GVL.DataProg.Group[1].Burn[1].Valve2.stBlocksOpen.arwsBlockNames[6]</v>
      </c>
      <c r="N666" t="s">
        <v>154</v>
      </c>
      <c r="O666" t="s">
        <v>27</v>
      </c>
      <c r="P666" t="str">
        <f t="shared" si="296"/>
        <v>ns=4;s=|var|PLC210 OPC-UA.Application.GVL.DataProg.Group[1].Burn[1].Valve2.stBlocksOpen</v>
      </c>
      <c r="Q666" t="str">
        <f>Q665</f>
        <v>d1015</v>
      </c>
      <c r="R666" t="str">
        <f>CONCATENATE(G666,"Open7")</f>
        <v>arwsBlockNamesOpen7</v>
      </c>
    </row>
    <row r="667" spans="2:18" x14ac:dyDescent="0.25">
      <c r="B667" t="str">
        <f>B666</f>
        <v>Valve2</v>
      </c>
      <c r="G667" t="s">
        <v>405</v>
      </c>
      <c r="H667" t="str">
        <f t="shared" si="295"/>
        <v>arwsBlockNamesOpen8</v>
      </c>
      <c r="I667">
        <v>1</v>
      </c>
      <c r="K667">
        <v>0</v>
      </c>
      <c r="M667" t="str">
        <f>CONCATENATE(P667,".",G667,"[7]")</f>
        <v>ns=4;s=|var|PLC210 OPC-UA.Application.GVL.DataProg.Group[1].Burn[1].Valve2.stBlocksOpen.arwsBlockNames[7]</v>
      </c>
      <c r="N667" t="s">
        <v>154</v>
      </c>
      <c r="O667" t="s">
        <v>27</v>
      </c>
      <c r="P667" t="str">
        <f t="shared" si="296"/>
        <v>ns=4;s=|var|PLC210 OPC-UA.Application.GVL.DataProg.Group[1].Burn[1].Valve2.stBlocksOpen</v>
      </c>
      <c r="Q667" t="str">
        <f>Q666</f>
        <v>d1015</v>
      </c>
      <c r="R667" t="str">
        <f>CONCATENATE(G667,"Open8")</f>
        <v>arwsBlockNamesOpen8</v>
      </c>
    </row>
    <row r="668" spans="2:18" x14ac:dyDescent="0.25">
      <c r="B668" t="str">
        <f>B663</f>
        <v>Valve2</v>
      </c>
      <c r="G668" t="s">
        <v>405</v>
      </c>
      <c r="H668" t="str">
        <f t="shared" si="295"/>
        <v>arwsBlockNamesClose1</v>
      </c>
      <c r="I668">
        <v>1</v>
      </c>
      <c r="K668">
        <v>0</v>
      </c>
      <c r="M668" t="str">
        <f>CONCATENATE(P668,".",G668,"[0]")</f>
        <v>ns=4;s=|var|PLC210 OPC-UA.Application.GVL.DataProg.Group[1].Burn[1].Valve2.stBlocksClose.arwsBlockNames[0]</v>
      </c>
      <c r="N668" t="s">
        <v>154</v>
      </c>
      <c r="O668" t="s">
        <v>27</v>
      </c>
      <c r="P668" t="str">
        <f>P657</f>
        <v>ns=4;s=|var|PLC210 OPC-UA.Application.GVL.DataProg.Group[1].Burn[1].Valve2.stBlocksClose</v>
      </c>
      <c r="Q668" t="str">
        <f>Q663</f>
        <v>d1015</v>
      </c>
      <c r="R668" t="str">
        <f>CONCATENATE(G668,"Close1")</f>
        <v>arwsBlockNamesClose1</v>
      </c>
    </row>
    <row r="669" spans="2:18" x14ac:dyDescent="0.25">
      <c r="B669" t="str">
        <f>B668</f>
        <v>Valve2</v>
      </c>
      <c r="G669" t="s">
        <v>405</v>
      </c>
      <c r="H669" t="str">
        <f t="shared" si="295"/>
        <v>arwsBlockNamesClose2</v>
      </c>
      <c r="I669">
        <v>1</v>
      </c>
      <c r="K669">
        <v>0</v>
      </c>
      <c r="M669" t="str">
        <f>CONCATENATE(P669,".",G669,"[1]")</f>
        <v>ns=4;s=|var|PLC210 OPC-UA.Application.GVL.DataProg.Group[1].Burn[1].Valve2.stBlocksClose.arwsBlockNames[1]</v>
      </c>
      <c r="N669" t="s">
        <v>154</v>
      </c>
      <c r="O669" t="s">
        <v>27</v>
      </c>
      <c r="P669" t="str">
        <f>P668</f>
        <v>ns=4;s=|var|PLC210 OPC-UA.Application.GVL.DataProg.Group[1].Burn[1].Valve2.stBlocksClose</v>
      </c>
      <c r="Q669" t="str">
        <f>Q668</f>
        <v>d1015</v>
      </c>
      <c r="R669" t="str">
        <f>CONCATENATE(G669,"Close2")</f>
        <v>arwsBlockNamesClose2</v>
      </c>
    </row>
    <row r="670" spans="2:18" x14ac:dyDescent="0.25">
      <c r="B670" t="str">
        <f>B669</f>
        <v>Valve2</v>
      </c>
      <c r="G670" t="s">
        <v>405</v>
      </c>
      <c r="H670" t="str">
        <f t="shared" si="295"/>
        <v>arwsBlockNamesClose3</v>
      </c>
      <c r="I670">
        <v>1</v>
      </c>
      <c r="K670">
        <v>0</v>
      </c>
      <c r="M670" t="str">
        <f>CONCATENATE(P670,".",G670,"[2]")</f>
        <v>ns=4;s=|var|PLC210 OPC-UA.Application.GVL.DataProg.Group[1].Burn[1].Valve2.stBlocksClose.arwsBlockNames[2]</v>
      </c>
      <c r="N670" t="s">
        <v>154</v>
      </c>
      <c r="O670" t="s">
        <v>27</v>
      </c>
      <c r="P670" t="str">
        <f t="shared" ref="P670:P675" si="297">P669</f>
        <v>ns=4;s=|var|PLC210 OPC-UA.Application.GVL.DataProg.Group[1].Burn[1].Valve2.stBlocksClose</v>
      </c>
      <c r="Q670" t="str">
        <f>Q669</f>
        <v>d1015</v>
      </c>
      <c r="R670" t="str">
        <f>CONCATENATE(G670,"Close3")</f>
        <v>arwsBlockNamesClose3</v>
      </c>
    </row>
    <row r="671" spans="2:18" x14ac:dyDescent="0.25">
      <c r="B671" t="str">
        <f>B670</f>
        <v>Valve2</v>
      </c>
      <c r="G671" t="s">
        <v>405</v>
      </c>
      <c r="H671" t="str">
        <f t="shared" si="295"/>
        <v>arwsBlockNamesClose4</v>
      </c>
      <c r="I671">
        <v>1</v>
      </c>
      <c r="K671">
        <v>0</v>
      </c>
      <c r="M671" t="str">
        <f>CONCATENATE(P671,".",G671,"[3]")</f>
        <v>ns=4;s=|var|PLC210 OPC-UA.Application.GVL.DataProg.Group[1].Burn[1].Valve2.stBlocksClose.arwsBlockNames[3]</v>
      </c>
      <c r="N671" t="s">
        <v>154</v>
      </c>
      <c r="O671" t="s">
        <v>27</v>
      </c>
      <c r="P671" t="str">
        <f t="shared" si="297"/>
        <v>ns=4;s=|var|PLC210 OPC-UA.Application.GVL.DataProg.Group[1].Burn[1].Valve2.stBlocksClose</v>
      </c>
      <c r="Q671" t="str">
        <f>Q670</f>
        <v>d1015</v>
      </c>
      <c r="R671" t="str">
        <f>CONCATENATE(G671,"Close4")</f>
        <v>arwsBlockNamesClose4</v>
      </c>
    </row>
    <row r="672" spans="2:18" x14ac:dyDescent="0.25">
      <c r="B672" t="str">
        <f>B667</f>
        <v>Valve2</v>
      </c>
      <c r="G672" t="s">
        <v>405</v>
      </c>
      <c r="H672" t="str">
        <f t="shared" si="295"/>
        <v>arwsBlockNamesClose5</v>
      </c>
      <c r="I672">
        <v>1</v>
      </c>
      <c r="K672">
        <v>0</v>
      </c>
      <c r="M672" t="str">
        <f>CONCATENATE(P672,".",G672,"[4]")</f>
        <v>ns=4;s=|var|PLC210 OPC-UA.Application.GVL.DataProg.Group[1].Burn[1].Valve2.stBlocksClose.arwsBlockNames[4]</v>
      </c>
      <c r="N672" t="s">
        <v>154</v>
      </c>
      <c r="O672" t="s">
        <v>27</v>
      </c>
      <c r="P672" t="str">
        <f t="shared" si="297"/>
        <v>ns=4;s=|var|PLC210 OPC-UA.Application.GVL.DataProg.Group[1].Burn[1].Valve2.stBlocksClose</v>
      </c>
      <c r="Q672" t="str">
        <f>Q667</f>
        <v>d1015</v>
      </c>
      <c r="R672" t="str">
        <f>CONCATENATE(G672,"Close5")</f>
        <v>arwsBlockNamesClose5</v>
      </c>
    </row>
    <row r="673" spans="1:22" x14ac:dyDescent="0.25">
      <c r="B673" t="str">
        <f>B672</f>
        <v>Valve2</v>
      </c>
      <c r="G673" t="s">
        <v>405</v>
      </c>
      <c r="H673" t="str">
        <f t="shared" si="295"/>
        <v>arwsBlockNamesClose6</v>
      </c>
      <c r="I673">
        <v>1</v>
      </c>
      <c r="K673">
        <v>0</v>
      </c>
      <c r="M673" t="str">
        <f>CONCATENATE(P673,".",G673,"[5]")</f>
        <v>ns=4;s=|var|PLC210 OPC-UA.Application.GVL.DataProg.Group[1].Burn[1].Valve2.stBlocksClose.arwsBlockNames[5]</v>
      </c>
      <c r="N673" t="s">
        <v>154</v>
      </c>
      <c r="O673" t="s">
        <v>27</v>
      </c>
      <c r="P673" t="str">
        <f t="shared" si="297"/>
        <v>ns=4;s=|var|PLC210 OPC-UA.Application.GVL.DataProg.Group[1].Burn[1].Valve2.stBlocksClose</v>
      </c>
      <c r="Q673" t="str">
        <f>Q672</f>
        <v>d1015</v>
      </c>
      <c r="R673" t="str">
        <f>CONCATENATE(G673,"Close6")</f>
        <v>arwsBlockNamesClose6</v>
      </c>
    </row>
    <row r="674" spans="1:22" x14ac:dyDescent="0.25">
      <c r="B674" t="str">
        <f>B673</f>
        <v>Valve2</v>
      </c>
      <c r="G674" t="s">
        <v>405</v>
      </c>
      <c r="H674" t="str">
        <f t="shared" si="295"/>
        <v>arwsBlockNamesClose7</v>
      </c>
      <c r="I674">
        <v>1</v>
      </c>
      <c r="K674">
        <v>0</v>
      </c>
      <c r="M674" t="str">
        <f>CONCATENATE(P674,".",G674,"[6]")</f>
        <v>ns=4;s=|var|PLC210 OPC-UA.Application.GVL.DataProg.Group[1].Burn[1].Valve2.stBlocksClose.arwsBlockNames[6]</v>
      </c>
      <c r="N674" t="s">
        <v>154</v>
      </c>
      <c r="O674" t="s">
        <v>27</v>
      </c>
      <c r="P674" t="str">
        <f t="shared" si="297"/>
        <v>ns=4;s=|var|PLC210 OPC-UA.Application.GVL.DataProg.Group[1].Burn[1].Valve2.stBlocksClose</v>
      </c>
      <c r="Q674" t="str">
        <f>Q673</f>
        <v>d1015</v>
      </c>
      <c r="R674" t="str">
        <f>CONCATENATE(G674,"Close7")</f>
        <v>arwsBlockNamesClose7</v>
      </c>
    </row>
    <row r="675" spans="1:22" x14ac:dyDescent="0.25">
      <c r="B675" t="str">
        <f>B674</f>
        <v>Valve2</v>
      </c>
      <c r="G675" t="s">
        <v>405</v>
      </c>
      <c r="H675" t="str">
        <f t="shared" si="295"/>
        <v>arwsBlockNamesClose8</v>
      </c>
      <c r="I675">
        <v>1</v>
      </c>
      <c r="K675">
        <v>0</v>
      </c>
      <c r="M675" t="str">
        <f>CONCATENATE(P675,".",G675,"[7]")</f>
        <v>ns=4;s=|var|PLC210 OPC-UA.Application.GVL.DataProg.Group[1].Burn[1].Valve2.stBlocksClose.arwsBlockNames[7]</v>
      </c>
      <c r="N675" t="s">
        <v>154</v>
      </c>
      <c r="O675" t="s">
        <v>27</v>
      </c>
      <c r="P675" t="str">
        <f t="shared" si="297"/>
        <v>ns=4;s=|var|PLC210 OPC-UA.Application.GVL.DataProg.Group[1].Burn[1].Valve2.stBlocksClose</v>
      </c>
      <c r="Q675" t="str">
        <f>Q674</f>
        <v>d1015</v>
      </c>
      <c r="R675" t="str">
        <f>CONCATENATE(G675,"Close8")</f>
        <v>arwsBlockNamesClose8</v>
      </c>
    </row>
    <row r="676" spans="1:22" x14ac:dyDescent="0.25">
      <c r="A676" t="s">
        <v>139</v>
      </c>
      <c r="B676" t="s">
        <v>130</v>
      </c>
      <c r="V676" t="s">
        <v>140</v>
      </c>
    </row>
    <row r="677" spans="1:22" x14ac:dyDescent="0.25">
      <c r="B677" t="str">
        <f>A676</f>
        <v>ValveIgn</v>
      </c>
      <c r="G677" t="s">
        <v>33</v>
      </c>
      <c r="H677" t="str">
        <f>G677</f>
        <v>bH</v>
      </c>
      <c r="I677">
        <v>1</v>
      </c>
      <c r="K677">
        <v>0</v>
      </c>
      <c r="M677" t="str">
        <f t="shared" ref="M677:M688" si="298">CONCATENATE(P677,".",G677)</f>
        <v>ns=4;s=|var|PLC210 OPC-UA.Application.GVL.DataProg.Group[1].Burn[1].ValveIgn.bH</v>
      </c>
      <c r="N677" t="s">
        <v>34</v>
      </c>
      <c r="O677" t="s">
        <v>27</v>
      </c>
      <c r="P677" t="str">
        <f>CONCATENATE(W$2,"GVL.DataProg.",A$518,".",B676,".",B677)</f>
        <v>ns=4;s=|var|PLC210 OPC-UA.Application.GVL.DataProg.Group[1].Burn[1].ValveIgn</v>
      </c>
      <c r="Q677" t="str">
        <f>V676</f>
        <v>d1013</v>
      </c>
      <c r="R677" t="str">
        <f>G677</f>
        <v>bH</v>
      </c>
    </row>
    <row r="678" spans="1:22" x14ac:dyDescent="0.25">
      <c r="B678" t="str">
        <f>B677</f>
        <v>ValveIgn</v>
      </c>
      <c r="G678" t="s">
        <v>36</v>
      </c>
      <c r="H678" t="str">
        <f t="shared" ref="H678:H704" si="299">G678</f>
        <v>bL</v>
      </c>
      <c r="I678">
        <v>1</v>
      </c>
      <c r="K678">
        <v>0</v>
      </c>
      <c r="M678" t="str">
        <f t="shared" si="298"/>
        <v>ns=4;s=|var|PLC210 OPC-UA.Application.GVL.DataProg.Group[1].Burn[1].ValveIgn.bL</v>
      </c>
      <c r="N678" t="s">
        <v>34</v>
      </c>
      <c r="O678" t="s">
        <v>27</v>
      </c>
      <c r="P678" t="str">
        <f>CONCATENATE(W$2,"GVL.DataProg.",A$518,".",B676,".",B678)</f>
        <v>ns=4;s=|var|PLC210 OPC-UA.Application.GVL.DataProg.Group[1].Burn[1].ValveIgn</v>
      </c>
      <c r="Q678" t="str">
        <f>Q677</f>
        <v>d1013</v>
      </c>
      <c r="R678" t="str">
        <f t="shared" ref="R678:R684" si="300">G678</f>
        <v>bL</v>
      </c>
    </row>
    <row r="679" spans="1:22" x14ac:dyDescent="0.25">
      <c r="B679" t="str">
        <f t="shared" ref="B679:B684" si="301">B678</f>
        <v>ValveIgn</v>
      </c>
      <c r="G679" t="s">
        <v>83</v>
      </c>
      <c r="H679" t="str">
        <f t="shared" si="299"/>
        <v>bCtrl</v>
      </c>
      <c r="I679">
        <v>1</v>
      </c>
      <c r="K679">
        <v>0</v>
      </c>
      <c r="M679" t="str">
        <f t="shared" si="298"/>
        <v>ns=4;s=|var|PLC210 OPC-UA.Application.GVL.DataProg.Group[1].Burn[1].ValveIgn.bCtrl</v>
      </c>
      <c r="N679" t="s">
        <v>34</v>
      </c>
      <c r="O679" t="s">
        <v>27</v>
      </c>
      <c r="P679" t="str">
        <f>CONCATENATE(W$2,"GVL.DataProg.",A$518,".",B676,".",B679)</f>
        <v>ns=4;s=|var|PLC210 OPC-UA.Application.GVL.DataProg.Group[1].Burn[1].ValveIgn</v>
      </c>
      <c r="Q679" t="str">
        <f t="shared" ref="Q679:Q684" si="302">Q678</f>
        <v>d1013</v>
      </c>
      <c r="R679" t="str">
        <f t="shared" si="300"/>
        <v>bCtrl</v>
      </c>
    </row>
    <row r="680" spans="1:22" x14ac:dyDescent="0.25">
      <c r="B680" t="str">
        <f t="shared" si="301"/>
        <v>ValveIgn</v>
      </c>
      <c r="G680" t="s">
        <v>39</v>
      </c>
      <c r="H680" t="str">
        <f t="shared" si="299"/>
        <v>bOpenManual</v>
      </c>
      <c r="I680">
        <v>1</v>
      </c>
      <c r="K680">
        <v>1</v>
      </c>
      <c r="M680" t="str">
        <f t="shared" si="298"/>
        <v>ns=4;s=|var|PLC210 OPC-UA.Application.GVL.DataProg.Group[1].Burn[1].ValveIgn.bOpenManual</v>
      </c>
      <c r="N680" t="s">
        <v>34</v>
      </c>
      <c r="O680" t="s">
        <v>27</v>
      </c>
      <c r="P680" t="str">
        <f>CONCATENATE(W$2,"GVL.DataProg.",A$518,".",B676,".",B680)</f>
        <v>ns=4;s=|var|PLC210 OPC-UA.Application.GVL.DataProg.Group[1].Burn[1].ValveIgn</v>
      </c>
      <c r="Q680" t="str">
        <f t="shared" si="302"/>
        <v>d1013</v>
      </c>
      <c r="R680" t="str">
        <f t="shared" si="300"/>
        <v>bOpenManual</v>
      </c>
    </row>
    <row r="681" spans="1:22" x14ac:dyDescent="0.25">
      <c r="B681" t="str">
        <f t="shared" si="301"/>
        <v>ValveIgn</v>
      </c>
      <c r="G681" t="s">
        <v>40</v>
      </c>
      <c r="H681" t="str">
        <f t="shared" si="299"/>
        <v>bCloseManual</v>
      </c>
      <c r="I681">
        <v>1</v>
      </c>
      <c r="K681">
        <v>1</v>
      </c>
      <c r="M681" t="str">
        <f t="shared" si="298"/>
        <v>ns=4;s=|var|PLC210 OPC-UA.Application.GVL.DataProg.Group[1].Burn[1].ValveIgn.bCloseManual</v>
      </c>
      <c r="N681" t="s">
        <v>34</v>
      </c>
      <c r="O681" t="s">
        <v>27</v>
      </c>
      <c r="P681" t="str">
        <f>CONCATENATE(W$2,"GVL.DataProg.",A$518,".",B676,".",B681)</f>
        <v>ns=4;s=|var|PLC210 OPC-UA.Application.GVL.DataProg.Group[1].Burn[1].ValveIgn</v>
      </c>
      <c r="Q681" t="str">
        <f t="shared" si="302"/>
        <v>d1013</v>
      </c>
      <c r="R681" t="str">
        <f t="shared" si="300"/>
        <v>bCloseManual</v>
      </c>
    </row>
    <row r="682" spans="1:22" x14ac:dyDescent="0.25">
      <c r="B682" t="str">
        <f t="shared" si="301"/>
        <v>ValveIgn</v>
      </c>
      <c r="G682" t="s">
        <v>41</v>
      </c>
      <c r="H682" t="str">
        <f t="shared" si="299"/>
        <v>bAuto</v>
      </c>
      <c r="I682">
        <v>1</v>
      </c>
      <c r="K682">
        <v>1</v>
      </c>
      <c r="M682" t="str">
        <f t="shared" si="298"/>
        <v>ns=4;s=|var|PLC210 OPC-UA.Application.GVL.DataProg.Group[1].Burn[1].ValveIgn.bAuto</v>
      </c>
      <c r="N682" t="s">
        <v>34</v>
      </c>
      <c r="O682" t="s">
        <v>27</v>
      </c>
      <c r="P682" t="str">
        <f>CONCATENATE(W$2,"GVL.DataProg.",A$518,".",B676,".",B682)</f>
        <v>ns=4;s=|var|PLC210 OPC-UA.Application.GVL.DataProg.Group[1].Burn[1].ValveIgn</v>
      </c>
      <c r="Q682" t="str">
        <f t="shared" si="302"/>
        <v>d1013</v>
      </c>
      <c r="R682" t="str">
        <f t="shared" si="300"/>
        <v>bAuto</v>
      </c>
    </row>
    <row r="683" spans="1:22" x14ac:dyDescent="0.25">
      <c r="B683" t="str">
        <f t="shared" si="301"/>
        <v>ValveIgn</v>
      </c>
      <c r="G683" t="s">
        <v>42</v>
      </c>
      <c r="H683" t="str">
        <f t="shared" si="299"/>
        <v>bBlockOpenOut</v>
      </c>
      <c r="I683">
        <v>1</v>
      </c>
      <c r="K683">
        <v>0</v>
      </c>
      <c r="M683" t="str">
        <f t="shared" si="298"/>
        <v>ns=4;s=|var|PLC210 OPC-UA.Application.GVL.DataProg.Group[1].Burn[1].ValveIgn.bBlockOpenOut</v>
      </c>
      <c r="N683" t="s">
        <v>34</v>
      </c>
      <c r="O683" t="s">
        <v>27</v>
      </c>
      <c r="P683" t="str">
        <f>CONCATENATE(W$2,"GVL.DataProg.",A$518,".",B676,".",B683)</f>
        <v>ns=4;s=|var|PLC210 OPC-UA.Application.GVL.DataProg.Group[1].Burn[1].ValveIgn</v>
      </c>
      <c r="Q683" t="str">
        <f t="shared" si="302"/>
        <v>d1013</v>
      </c>
      <c r="R683" t="str">
        <f t="shared" si="300"/>
        <v>bBlockOpenOut</v>
      </c>
    </row>
    <row r="684" spans="1:22" x14ac:dyDescent="0.25">
      <c r="B684" t="str">
        <f t="shared" si="301"/>
        <v>ValveIgn</v>
      </c>
      <c r="G684" t="s">
        <v>43</v>
      </c>
      <c r="H684" t="str">
        <f t="shared" si="299"/>
        <v>bBlockCloseOut</v>
      </c>
      <c r="I684">
        <v>1</v>
      </c>
      <c r="K684">
        <v>0</v>
      </c>
      <c r="M684" t="str">
        <f t="shared" si="298"/>
        <v>ns=4;s=|var|PLC210 OPC-UA.Application.GVL.DataProg.Group[1].Burn[1].ValveIgn.bBlockCloseOut</v>
      </c>
      <c r="N684" t="s">
        <v>34</v>
      </c>
      <c r="O684" t="s">
        <v>27</v>
      </c>
      <c r="P684" t="str">
        <f>CONCATENATE(W$2,"GVL.DataProg.",A$518,".",B676,".",B684)</f>
        <v>ns=4;s=|var|PLC210 OPC-UA.Application.GVL.DataProg.Group[1].Burn[1].ValveIgn</v>
      </c>
      <c r="Q684" t="str">
        <f t="shared" si="302"/>
        <v>d1013</v>
      </c>
      <c r="R684" t="str">
        <f t="shared" si="300"/>
        <v>bBlockCloseOut</v>
      </c>
    </row>
    <row r="685" spans="1:22" x14ac:dyDescent="0.25">
      <c r="B685" t="str">
        <f>B684</f>
        <v>ValveIgn</v>
      </c>
      <c r="G685" t="s">
        <v>402</v>
      </c>
      <c r="H685" t="str">
        <f t="shared" si="299"/>
        <v>byBlock</v>
      </c>
      <c r="I685">
        <v>1</v>
      </c>
      <c r="K685">
        <v>0</v>
      </c>
      <c r="M685" t="str">
        <f t="shared" si="298"/>
        <v>ns=4;s=|var|PLC210 OPC-UA.Application.GVL.DataProg.Group[1].Burn[1].ValveIgn.stBlocksOpen.byBlock</v>
      </c>
      <c r="N685" t="s">
        <v>403</v>
      </c>
      <c r="O685" t="s">
        <v>27</v>
      </c>
      <c r="P685" t="str">
        <f>CONCATENATE(P684,".stBlocksOpen")</f>
        <v>ns=4;s=|var|PLC210 OPC-UA.Application.GVL.DataProg.Group[1].Burn[1].ValveIgn.stBlocksOpen</v>
      </c>
      <c r="Q685" t="str">
        <f>Q684</f>
        <v>d1013</v>
      </c>
      <c r="R685" t="str">
        <f>CONCATENATE(G685,"Open")</f>
        <v>byBlockOpen</v>
      </c>
    </row>
    <row r="686" spans="1:22" x14ac:dyDescent="0.25">
      <c r="B686" t="str">
        <f>B685</f>
        <v>ValveIgn</v>
      </c>
      <c r="G686" t="s">
        <v>402</v>
      </c>
      <c r="H686" t="str">
        <f t="shared" si="299"/>
        <v>byBlock</v>
      </c>
      <c r="I686">
        <v>1</v>
      </c>
      <c r="K686">
        <v>0</v>
      </c>
      <c r="M686" t="str">
        <f t="shared" si="298"/>
        <v>ns=4;s=|var|PLC210 OPC-UA.Application.GVL.DataProg.Group[1].Burn[1].ValveIgn.stBlocksClose.byBlock</v>
      </c>
      <c r="N686" t="s">
        <v>403</v>
      </c>
      <c r="O686" t="s">
        <v>27</v>
      </c>
      <c r="P686" t="str">
        <f>CONCATENATE(P684,".stBlocksClose")</f>
        <v>ns=4;s=|var|PLC210 OPC-UA.Application.GVL.DataProg.Group[1].Burn[1].ValveIgn.stBlocksClose</v>
      </c>
      <c r="Q686" t="str">
        <f>Q685</f>
        <v>d1013</v>
      </c>
      <c r="R686" t="str">
        <f>CONCATENATE(G686,"Close")</f>
        <v>byBlockClose</v>
      </c>
    </row>
    <row r="687" spans="1:22" x14ac:dyDescent="0.25">
      <c r="B687" t="str">
        <f>B686</f>
        <v>ValveIgn</v>
      </c>
      <c r="G687" t="s">
        <v>404</v>
      </c>
      <c r="H687" t="str">
        <f t="shared" si="299"/>
        <v>byBlockWork</v>
      </c>
      <c r="I687">
        <v>1</v>
      </c>
      <c r="K687">
        <v>1</v>
      </c>
      <c r="M687" t="str">
        <f t="shared" si="298"/>
        <v>ns=4;s=|var|PLC210 OPC-UA.Application.GVL.DataProg.Group[1].Burn[1].ValveIgn.stBlocksOpen.byBlockWork</v>
      </c>
      <c r="N687" t="s">
        <v>403</v>
      </c>
      <c r="O687" t="s">
        <v>27</v>
      </c>
      <c r="P687" t="str">
        <f>P685</f>
        <v>ns=4;s=|var|PLC210 OPC-UA.Application.GVL.DataProg.Group[1].Burn[1].ValveIgn.stBlocksOpen</v>
      </c>
      <c r="Q687" t="str">
        <f>Q686</f>
        <v>d1013</v>
      </c>
      <c r="R687" t="str">
        <f>CONCATENATE(G687,"Open")</f>
        <v>byBlockWorkOpen</v>
      </c>
    </row>
    <row r="688" spans="1:22" x14ac:dyDescent="0.25">
      <c r="B688" t="str">
        <f>B687</f>
        <v>ValveIgn</v>
      </c>
      <c r="G688" t="s">
        <v>404</v>
      </c>
      <c r="H688" t="str">
        <f t="shared" si="299"/>
        <v>byBlockWork</v>
      </c>
      <c r="I688">
        <v>1</v>
      </c>
      <c r="K688">
        <v>1</v>
      </c>
      <c r="M688" t="str">
        <f t="shared" si="298"/>
        <v>ns=4;s=|var|PLC210 OPC-UA.Application.GVL.DataProg.Group[1].Burn[1].ValveIgn.stBlocksClose.byBlockWork</v>
      </c>
      <c r="N688" t="s">
        <v>403</v>
      </c>
      <c r="O688" t="s">
        <v>27</v>
      </c>
      <c r="P688" t="str">
        <f>P686</f>
        <v>ns=4;s=|var|PLC210 OPC-UA.Application.GVL.DataProg.Group[1].Burn[1].ValveIgn.stBlocksClose</v>
      </c>
      <c r="Q688" t="str">
        <f>Q687</f>
        <v>d1013</v>
      </c>
      <c r="R688" t="str">
        <f>CONCATENATE(G688,"Close")</f>
        <v>byBlockWorkClose</v>
      </c>
    </row>
    <row r="689" spans="2:18" x14ac:dyDescent="0.25">
      <c r="B689" t="str">
        <f>B684</f>
        <v>ValveIgn</v>
      </c>
      <c r="G689" t="s">
        <v>405</v>
      </c>
      <c r="H689" t="str">
        <f t="shared" si="299"/>
        <v>arwsBlockNames</v>
      </c>
      <c r="I689">
        <v>1</v>
      </c>
      <c r="K689">
        <v>0</v>
      </c>
      <c r="M689" t="str">
        <f>CONCATENATE(P689,".",G689,"[0]")</f>
        <v>ns=4;s=|var|PLC210 OPC-UA.Application.GVL.DataProg.Group[1].Burn[1].ValveIgn.stBlocksOpen.arwsBlockNames[0]</v>
      </c>
      <c r="N689" t="s">
        <v>154</v>
      </c>
      <c r="O689" t="s">
        <v>27</v>
      </c>
      <c r="P689" t="str">
        <f>P685</f>
        <v>ns=4;s=|var|PLC210 OPC-UA.Application.GVL.DataProg.Group[1].Burn[1].ValveIgn.stBlocksOpen</v>
      </c>
      <c r="Q689" t="str">
        <f>Q684</f>
        <v>d1013</v>
      </c>
      <c r="R689" t="str">
        <f>CONCATENATE(G689,"Open1")</f>
        <v>arwsBlockNamesOpen1</v>
      </c>
    </row>
    <row r="690" spans="2:18" x14ac:dyDescent="0.25">
      <c r="B690" t="str">
        <f>B689</f>
        <v>ValveIgn</v>
      </c>
      <c r="G690" t="s">
        <v>405</v>
      </c>
      <c r="H690" t="str">
        <f t="shared" si="299"/>
        <v>arwsBlockNames</v>
      </c>
      <c r="I690">
        <v>1</v>
      </c>
      <c r="K690">
        <v>0</v>
      </c>
      <c r="M690" t="str">
        <f>CONCATENATE(P690,".",G690,"[1]")</f>
        <v>ns=4;s=|var|PLC210 OPC-UA.Application.GVL.DataProg.Group[1].Burn[1].ValveIgn.stBlocksOpen.arwsBlockNames[1]</v>
      </c>
      <c r="N690" t="s">
        <v>154</v>
      </c>
      <c r="O690" t="s">
        <v>27</v>
      </c>
      <c r="P690" t="str">
        <f>P689</f>
        <v>ns=4;s=|var|PLC210 OPC-UA.Application.GVL.DataProg.Group[1].Burn[1].ValveIgn.stBlocksOpen</v>
      </c>
      <c r="Q690" t="str">
        <f>Q689</f>
        <v>d1013</v>
      </c>
      <c r="R690" t="str">
        <f>CONCATENATE(G690,"Open2")</f>
        <v>arwsBlockNamesOpen2</v>
      </c>
    </row>
    <row r="691" spans="2:18" x14ac:dyDescent="0.25">
      <c r="B691" t="str">
        <f>B690</f>
        <v>ValveIgn</v>
      </c>
      <c r="G691" t="s">
        <v>405</v>
      </c>
      <c r="H691" t="str">
        <f t="shared" si="299"/>
        <v>arwsBlockNames</v>
      </c>
      <c r="I691">
        <v>1</v>
      </c>
      <c r="K691">
        <v>0</v>
      </c>
      <c r="M691" t="str">
        <f>CONCATENATE(P691,".",G691,"[2]")</f>
        <v>ns=4;s=|var|PLC210 OPC-UA.Application.GVL.DataProg.Group[1].Burn[1].ValveIgn.stBlocksOpen.arwsBlockNames[2]</v>
      </c>
      <c r="N691" t="s">
        <v>154</v>
      </c>
      <c r="O691" t="s">
        <v>27</v>
      </c>
      <c r="P691" t="str">
        <f t="shared" ref="P691:P696" si="303">P690</f>
        <v>ns=4;s=|var|PLC210 OPC-UA.Application.GVL.DataProg.Group[1].Burn[1].ValveIgn.stBlocksOpen</v>
      </c>
      <c r="Q691" t="str">
        <f>Q690</f>
        <v>d1013</v>
      </c>
      <c r="R691" t="str">
        <f>CONCATENATE(G691,"Open3")</f>
        <v>arwsBlockNamesOpen3</v>
      </c>
    </row>
    <row r="692" spans="2:18" x14ac:dyDescent="0.25">
      <c r="B692" t="str">
        <f>B691</f>
        <v>ValveIgn</v>
      </c>
      <c r="G692" t="s">
        <v>405</v>
      </c>
      <c r="H692" t="str">
        <f t="shared" si="299"/>
        <v>arwsBlockNames</v>
      </c>
      <c r="I692">
        <v>1</v>
      </c>
      <c r="K692">
        <v>0</v>
      </c>
      <c r="M692" t="str">
        <f>CONCATENATE(P692,".",G692,"[3]")</f>
        <v>ns=4;s=|var|PLC210 OPC-UA.Application.GVL.DataProg.Group[1].Burn[1].ValveIgn.stBlocksOpen.arwsBlockNames[3]</v>
      </c>
      <c r="N692" t="s">
        <v>154</v>
      </c>
      <c r="O692" t="s">
        <v>27</v>
      </c>
      <c r="P692" t="str">
        <f t="shared" si="303"/>
        <v>ns=4;s=|var|PLC210 OPC-UA.Application.GVL.DataProg.Group[1].Burn[1].ValveIgn.stBlocksOpen</v>
      </c>
      <c r="Q692" t="str">
        <f>Q691</f>
        <v>d1013</v>
      </c>
      <c r="R692" t="str">
        <f>CONCATENATE(G692,"Open4")</f>
        <v>arwsBlockNamesOpen4</v>
      </c>
    </row>
    <row r="693" spans="2:18" x14ac:dyDescent="0.25">
      <c r="B693" t="str">
        <f>B688</f>
        <v>ValveIgn</v>
      </c>
      <c r="G693" t="s">
        <v>405</v>
      </c>
      <c r="H693" t="str">
        <f t="shared" si="299"/>
        <v>arwsBlockNames</v>
      </c>
      <c r="I693">
        <v>1</v>
      </c>
      <c r="K693">
        <v>0</v>
      </c>
      <c r="M693" t="str">
        <f>CONCATENATE(P693,".",G693,"[4]")</f>
        <v>ns=4;s=|var|PLC210 OPC-UA.Application.GVL.DataProg.Group[1].Burn[1].ValveIgn.stBlocksOpen.arwsBlockNames[4]</v>
      </c>
      <c r="N693" t="s">
        <v>154</v>
      </c>
      <c r="O693" t="s">
        <v>27</v>
      </c>
      <c r="P693" t="str">
        <f t="shared" si="303"/>
        <v>ns=4;s=|var|PLC210 OPC-UA.Application.GVL.DataProg.Group[1].Burn[1].ValveIgn.stBlocksOpen</v>
      </c>
      <c r="Q693" t="str">
        <f>Q688</f>
        <v>d1013</v>
      </c>
      <c r="R693" t="str">
        <f>CONCATENATE(G693,"Open5")</f>
        <v>arwsBlockNamesOpen5</v>
      </c>
    </row>
    <row r="694" spans="2:18" x14ac:dyDescent="0.25">
      <c r="B694" t="str">
        <f>B693</f>
        <v>ValveIgn</v>
      </c>
      <c r="G694" t="s">
        <v>405</v>
      </c>
      <c r="H694" t="str">
        <f t="shared" si="299"/>
        <v>arwsBlockNames</v>
      </c>
      <c r="I694">
        <v>1</v>
      </c>
      <c r="K694">
        <v>0</v>
      </c>
      <c r="M694" t="str">
        <f>CONCATENATE(P694,".",G694,"[5]")</f>
        <v>ns=4;s=|var|PLC210 OPC-UA.Application.GVL.DataProg.Group[1].Burn[1].ValveIgn.stBlocksOpen.arwsBlockNames[5]</v>
      </c>
      <c r="N694" t="s">
        <v>154</v>
      </c>
      <c r="O694" t="s">
        <v>27</v>
      </c>
      <c r="P694" t="str">
        <f t="shared" si="303"/>
        <v>ns=4;s=|var|PLC210 OPC-UA.Application.GVL.DataProg.Group[1].Burn[1].ValveIgn.stBlocksOpen</v>
      </c>
      <c r="Q694" t="str">
        <f>Q693</f>
        <v>d1013</v>
      </c>
      <c r="R694" t="str">
        <f>CONCATENATE(G694,"Open6")</f>
        <v>arwsBlockNamesOpen6</v>
      </c>
    </row>
    <row r="695" spans="2:18" x14ac:dyDescent="0.25">
      <c r="B695" t="str">
        <f>B694</f>
        <v>ValveIgn</v>
      </c>
      <c r="G695" t="s">
        <v>405</v>
      </c>
      <c r="H695" t="str">
        <f t="shared" si="299"/>
        <v>arwsBlockNames</v>
      </c>
      <c r="I695">
        <v>1</v>
      </c>
      <c r="K695">
        <v>0</v>
      </c>
      <c r="M695" t="str">
        <f>CONCATENATE(P695,".",G695,"[6]")</f>
        <v>ns=4;s=|var|PLC210 OPC-UA.Application.GVL.DataProg.Group[1].Burn[1].ValveIgn.stBlocksOpen.arwsBlockNames[6]</v>
      </c>
      <c r="N695" t="s">
        <v>154</v>
      </c>
      <c r="O695" t="s">
        <v>27</v>
      </c>
      <c r="P695" t="str">
        <f t="shared" si="303"/>
        <v>ns=4;s=|var|PLC210 OPC-UA.Application.GVL.DataProg.Group[1].Burn[1].ValveIgn.stBlocksOpen</v>
      </c>
      <c r="Q695" t="str">
        <f>Q694</f>
        <v>d1013</v>
      </c>
      <c r="R695" t="str">
        <f>CONCATENATE(G695,"Open7")</f>
        <v>arwsBlockNamesOpen7</v>
      </c>
    </row>
    <row r="696" spans="2:18" x14ac:dyDescent="0.25">
      <c r="B696" t="str">
        <f>B695</f>
        <v>ValveIgn</v>
      </c>
      <c r="G696" t="s">
        <v>405</v>
      </c>
      <c r="H696" t="str">
        <f t="shared" si="299"/>
        <v>arwsBlockNames</v>
      </c>
      <c r="I696">
        <v>1</v>
      </c>
      <c r="K696">
        <v>0</v>
      </c>
      <c r="M696" t="str">
        <f>CONCATENATE(P696,".",G696,"[7]")</f>
        <v>ns=4;s=|var|PLC210 OPC-UA.Application.GVL.DataProg.Group[1].Burn[1].ValveIgn.stBlocksOpen.arwsBlockNames[7]</v>
      </c>
      <c r="N696" t="s">
        <v>154</v>
      </c>
      <c r="O696" t="s">
        <v>27</v>
      </c>
      <c r="P696" t="str">
        <f t="shared" si="303"/>
        <v>ns=4;s=|var|PLC210 OPC-UA.Application.GVL.DataProg.Group[1].Burn[1].ValveIgn.stBlocksOpen</v>
      </c>
      <c r="Q696" t="str">
        <f>Q695</f>
        <v>d1013</v>
      </c>
      <c r="R696" t="str">
        <f>CONCATENATE(G696,"Open8")</f>
        <v>arwsBlockNamesOpen8</v>
      </c>
    </row>
    <row r="697" spans="2:18" x14ac:dyDescent="0.25">
      <c r="B697" t="str">
        <f>B692</f>
        <v>ValveIgn</v>
      </c>
      <c r="G697" t="s">
        <v>405</v>
      </c>
      <c r="H697" t="str">
        <f t="shared" si="299"/>
        <v>arwsBlockNames</v>
      </c>
      <c r="I697">
        <v>1</v>
      </c>
      <c r="K697">
        <v>0</v>
      </c>
      <c r="M697" t="str">
        <f>CONCATENATE(P697,".",G697,"[0]")</f>
        <v>ns=4;s=|var|PLC210 OPC-UA.Application.GVL.DataProg.Group[1].Burn[1].ValveIgn.stBlocksClose.arwsBlockNames[0]</v>
      </c>
      <c r="N697" t="s">
        <v>154</v>
      </c>
      <c r="O697" t="s">
        <v>27</v>
      </c>
      <c r="P697" t="str">
        <f>P686</f>
        <v>ns=4;s=|var|PLC210 OPC-UA.Application.GVL.DataProg.Group[1].Burn[1].ValveIgn.stBlocksClose</v>
      </c>
      <c r="Q697" t="str">
        <f>Q692</f>
        <v>d1013</v>
      </c>
      <c r="R697" t="str">
        <f>CONCATENATE(G697,"Close1")</f>
        <v>arwsBlockNamesClose1</v>
      </c>
    </row>
    <row r="698" spans="2:18" x14ac:dyDescent="0.25">
      <c r="B698" t="str">
        <f>B697</f>
        <v>ValveIgn</v>
      </c>
      <c r="G698" t="s">
        <v>405</v>
      </c>
      <c r="H698" t="str">
        <f t="shared" si="299"/>
        <v>arwsBlockNames</v>
      </c>
      <c r="I698">
        <v>1</v>
      </c>
      <c r="K698">
        <v>0</v>
      </c>
      <c r="M698" t="str">
        <f>CONCATENATE(P698,".",G698,"[1]")</f>
        <v>ns=4;s=|var|PLC210 OPC-UA.Application.GVL.DataProg.Group[1].Burn[1].ValveIgn.stBlocksClose.arwsBlockNames[1]</v>
      </c>
      <c r="N698" t="s">
        <v>154</v>
      </c>
      <c r="O698" t="s">
        <v>27</v>
      </c>
      <c r="P698" t="str">
        <f>P697</f>
        <v>ns=4;s=|var|PLC210 OPC-UA.Application.GVL.DataProg.Group[1].Burn[1].ValveIgn.stBlocksClose</v>
      </c>
      <c r="Q698" t="str">
        <f>Q697</f>
        <v>d1013</v>
      </c>
      <c r="R698" t="str">
        <f>CONCATENATE(G698,"Close2")</f>
        <v>arwsBlockNamesClose2</v>
      </c>
    </row>
    <row r="699" spans="2:18" x14ac:dyDescent="0.25">
      <c r="B699" t="str">
        <f>B698</f>
        <v>ValveIgn</v>
      </c>
      <c r="G699" t="s">
        <v>405</v>
      </c>
      <c r="H699" t="str">
        <f t="shared" si="299"/>
        <v>arwsBlockNames</v>
      </c>
      <c r="I699">
        <v>1</v>
      </c>
      <c r="K699">
        <v>0</v>
      </c>
      <c r="M699" t="str">
        <f>CONCATENATE(P699,".",G699,"[2]")</f>
        <v>ns=4;s=|var|PLC210 OPC-UA.Application.GVL.DataProg.Group[1].Burn[1].ValveIgn.stBlocksClose.arwsBlockNames[2]</v>
      </c>
      <c r="N699" t="s">
        <v>154</v>
      </c>
      <c r="O699" t="s">
        <v>27</v>
      </c>
      <c r="P699" t="str">
        <f t="shared" ref="P699:P704" si="304">P698</f>
        <v>ns=4;s=|var|PLC210 OPC-UA.Application.GVL.DataProg.Group[1].Burn[1].ValveIgn.stBlocksClose</v>
      </c>
      <c r="Q699" t="str">
        <f>Q698</f>
        <v>d1013</v>
      </c>
      <c r="R699" t="str">
        <f>CONCATENATE(G699,"Close3")</f>
        <v>arwsBlockNamesClose3</v>
      </c>
    </row>
    <row r="700" spans="2:18" x14ac:dyDescent="0.25">
      <c r="B700" t="str">
        <f>B699</f>
        <v>ValveIgn</v>
      </c>
      <c r="G700" t="s">
        <v>405</v>
      </c>
      <c r="H700" t="str">
        <f t="shared" si="299"/>
        <v>arwsBlockNames</v>
      </c>
      <c r="I700">
        <v>1</v>
      </c>
      <c r="K700">
        <v>0</v>
      </c>
      <c r="M700" t="str">
        <f>CONCATENATE(P700,".",G700,"[3]")</f>
        <v>ns=4;s=|var|PLC210 OPC-UA.Application.GVL.DataProg.Group[1].Burn[1].ValveIgn.stBlocksClose.arwsBlockNames[3]</v>
      </c>
      <c r="N700" t="s">
        <v>154</v>
      </c>
      <c r="O700" t="s">
        <v>27</v>
      </c>
      <c r="P700" t="str">
        <f t="shared" si="304"/>
        <v>ns=4;s=|var|PLC210 OPC-UA.Application.GVL.DataProg.Group[1].Burn[1].ValveIgn.stBlocksClose</v>
      </c>
      <c r="Q700" t="str">
        <f>Q699</f>
        <v>d1013</v>
      </c>
      <c r="R700" t="str">
        <f>CONCATENATE(G700,"Close4")</f>
        <v>arwsBlockNamesClose4</v>
      </c>
    </row>
    <row r="701" spans="2:18" x14ac:dyDescent="0.25">
      <c r="B701" t="str">
        <f>B696</f>
        <v>ValveIgn</v>
      </c>
      <c r="G701" t="s">
        <v>405</v>
      </c>
      <c r="H701" t="str">
        <f t="shared" si="299"/>
        <v>arwsBlockNames</v>
      </c>
      <c r="I701">
        <v>1</v>
      </c>
      <c r="K701">
        <v>0</v>
      </c>
      <c r="M701" t="str">
        <f>CONCATENATE(P701,".",G701,"[4]")</f>
        <v>ns=4;s=|var|PLC210 OPC-UA.Application.GVL.DataProg.Group[1].Burn[1].ValveIgn.stBlocksClose.arwsBlockNames[4]</v>
      </c>
      <c r="N701" t="s">
        <v>154</v>
      </c>
      <c r="O701" t="s">
        <v>27</v>
      </c>
      <c r="P701" t="str">
        <f t="shared" si="304"/>
        <v>ns=4;s=|var|PLC210 OPC-UA.Application.GVL.DataProg.Group[1].Burn[1].ValveIgn.stBlocksClose</v>
      </c>
      <c r="Q701" t="str">
        <f>Q696</f>
        <v>d1013</v>
      </c>
      <c r="R701" t="str">
        <f>CONCATENATE(G701,"Close5")</f>
        <v>arwsBlockNamesClose5</v>
      </c>
    </row>
    <row r="702" spans="2:18" x14ac:dyDescent="0.25">
      <c r="B702" t="str">
        <f>B701</f>
        <v>ValveIgn</v>
      </c>
      <c r="G702" t="s">
        <v>405</v>
      </c>
      <c r="H702" t="str">
        <f t="shared" si="299"/>
        <v>arwsBlockNames</v>
      </c>
      <c r="I702">
        <v>1</v>
      </c>
      <c r="K702">
        <v>0</v>
      </c>
      <c r="M702" t="str">
        <f>CONCATENATE(P702,".",G702,"[5]")</f>
        <v>ns=4;s=|var|PLC210 OPC-UA.Application.GVL.DataProg.Group[1].Burn[1].ValveIgn.stBlocksClose.arwsBlockNames[5]</v>
      </c>
      <c r="N702" t="s">
        <v>154</v>
      </c>
      <c r="O702" t="s">
        <v>27</v>
      </c>
      <c r="P702" t="str">
        <f t="shared" si="304"/>
        <v>ns=4;s=|var|PLC210 OPC-UA.Application.GVL.DataProg.Group[1].Burn[1].ValveIgn.stBlocksClose</v>
      </c>
      <c r="Q702" t="str">
        <f>Q701</f>
        <v>d1013</v>
      </c>
      <c r="R702" t="str">
        <f>CONCATENATE(G702,"Close6")</f>
        <v>arwsBlockNamesClose6</v>
      </c>
    </row>
    <row r="703" spans="2:18" x14ac:dyDescent="0.25">
      <c r="B703" t="str">
        <f>B702</f>
        <v>ValveIgn</v>
      </c>
      <c r="G703" t="s">
        <v>405</v>
      </c>
      <c r="H703" t="str">
        <f t="shared" si="299"/>
        <v>arwsBlockNames</v>
      </c>
      <c r="I703">
        <v>1</v>
      </c>
      <c r="K703">
        <v>0</v>
      </c>
      <c r="M703" t="str">
        <f>CONCATENATE(P703,".",G703,"[6]")</f>
        <v>ns=4;s=|var|PLC210 OPC-UA.Application.GVL.DataProg.Group[1].Burn[1].ValveIgn.stBlocksClose.arwsBlockNames[6]</v>
      </c>
      <c r="N703" t="s">
        <v>154</v>
      </c>
      <c r="O703" t="s">
        <v>27</v>
      </c>
      <c r="P703" t="str">
        <f t="shared" si="304"/>
        <v>ns=4;s=|var|PLC210 OPC-UA.Application.GVL.DataProg.Group[1].Burn[1].ValveIgn.stBlocksClose</v>
      </c>
      <c r="Q703" t="str">
        <f>Q702</f>
        <v>d1013</v>
      </c>
      <c r="R703" t="str">
        <f>CONCATENATE(G703,"Close7")</f>
        <v>arwsBlockNamesClose7</v>
      </c>
    </row>
    <row r="704" spans="2:18" x14ac:dyDescent="0.25">
      <c r="B704" t="str">
        <f>B703</f>
        <v>ValveIgn</v>
      </c>
      <c r="G704" t="s">
        <v>405</v>
      </c>
      <c r="H704" t="str">
        <f t="shared" si="299"/>
        <v>arwsBlockNames</v>
      </c>
      <c r="I704">
        <v>1</v>
      </c>
      <c r="K704">
        <v>0</v>
      </c>
      <c r="M704" t="str">
        <f>CONCATENATE(P704,".",G704,"[7]")</f>
        <v>ns=4;s=|var|PLC210 OPC-UA.Application.GVL.DataProg.Group[1].Burn[1].ValveIgn.stBlocksClose.arwsBlockNames[7]</v>
      </c>
      <c r="N704" t="s">
        <v>154</v>
      </c>
      <c r="O704" t="s">
        <v>27</v>
      </c>
      <c r="P704" t="str">
        <f t="shared" si="304"/>
        <v>ns=4;s=|var|PLC210 OPC-UA.Application.GVL.DataProg.Group[1].Burn[1].ValveIgn.stBlocksClose</v>
      </c>
      <c r="Q704" t="str">
        <f>Q703</f>
        <v>d1013</v>
      </c>
      <c r="R704" t="str">
        <f>CONCATENATE(G704,"Close8")</f>
        <v>arwsBlockNamesClose8</v>
      </c>
    </row>
    <row r="705" spans="1:22" x14ac:dyDescent="0.25">
      <c r="A705" t="s">
        <v>161</v>
      </c>
      <c r="B705" t="s">
        <v>130</v>
      </c>
    </row>
    <row r="706" spans="1:22" x14ac:dyDescent="0.25">
      <c r="A706" t="s">
        <v>162</v>
      </c>
      <c r="B706" t="s">
        <v>161</v>
      </c>
      <c r="V706" t="s">
        <v>164</v>
      </c>
    </row>
    <row r="707" spans="1:22" x14ac:dyDescent="0.25">
      <c r="B707" t="str">
        <f>A706</f>
        <v>FireIgnOff</v>
      </c>
      <c r="G707" t="s">
        <v>163</v>
      </c>
      <c r="H707" t="str">
        <f>G707</f>
        <v>bSoundOn</v>
      </c>
      <c r="I707">
        <v>1</v>
      </c>
      <c r="K707">
        <v>1</v>
      </c>
      <c r="M707" t="str">
        <f>CONCATENATE(P707,".",H707)</f>
        <v>ns=4;s=|var|PLC210 OPC-UA.Application.GVL.DataProg.Group[1].Burn[1].stBurnProts.FireIgnOff.bSoundOn</v>
      </c>
      <c r="N707" t="str">
        <f>(IF(LEFT(G707,1)="b","Boolean","Float"))</f>
        <v>Boolean</v>
      </c>
      <c r="O707" t="s">
        <v>27</v>
      </c>
      <c r="P707" t="str">
        <f>CONCATENATE(W$2,"GVL.DataProg.Group[1].Burn[1].",B706,".",B707)</f>
        <v>ns=4;s=|var|PLC210 OPC-UA.Application.GVL.DataProg.Group[1].Burn[1].stBurnProts.FireIgnOff</v>
      </c>
      <c r="Q707" t="str">
        <f>V706</f>
        <v>d1024</v>
      </c>
      <c r="R707" t="str">
        <f>G707</f>
        <v>bSoundOn</v>
      </c>
    </row>
    <row r="708" spans="1:22" x14ac:dyDescent="0.25">
      <c r="B708" t="str">
        <f>B707</f>
        <v>FireIgnOff</v>
      </c>
      <c r="G708" t="s">
        <v>166</v>
      </c>
      <c r="H708" t="str">
        <f t="shared" ref="H708:H715" si="305">G708</f>
        <v>bCtrlOn</v>
      </c>
      <c r="I708">
        <v>1</v>
      </c>
      <c r="K708">
        <v>1</v>
      </c>
      <c r="M708" t="str">
        <f t="shared" ref="M708:M715" si="306">CONCATENATE(P708,".",H708)</f>
        <v>ns=4;s=|var|PLC210 OPC-UA.Application.GVL.DataProg.Group[1].Burn[1].stBurnProts.FireIgnOff.bCtrlOn</v>
      </c>
      <c r="N708" t="str">
        <f t="shared" ref="N708:N715" si="307">(IF(LEFT(G708,1)="b","Boolean","Float"))</f>
        <v>Boolean</v>
      </c>
      <c r="O708" t="s">
        <v>27</v>
      </c>
      <c r="P708" t="str">
        <f>CONCATENATE(W$2,"GVL.DataProg.Group[1].Burn[1].",B706,".",B708)</f>
        <v>ns=4;s=|var|PLC210 OPC-UA.Application.GVL.DataProg.Group[1].Burn[1].stBurnProts.FireIgnOff</v>
      </c>
      <c r="Q708" t="str">
        <f>Q707</f>
        <v>d1024</v>
      </c>
      <c r="R708" t="str">
        <f t="shared" ref="R708:R715" si="308">G708</f>
        <v>bCtrlOn</v>
      </c>
    </row>
    <row r="709" spans="1:22" x14ac:dyDescent="0.25">
      <c r="B709" t="str">
        <f t="shared" ref="B709:B715" si="309">B708</f>
        <v>FireIgnOff</v>
      </c>
      <c r="G709" t="s">
        <v>168</v>
      </c>
      <c r="H709" t="str">
        <f t="shared" si="305"/>
        <v>bCheck</v>
      </c>
      <c r="I709">
        <v>1</v>
      </c>
      <c r="K709">
        <v>1</v>
      </c>
      <c r="M709" t="str">
        <f t="shared" si="306"/>
        <v>ns=4;s=|var|PLC210 OPC-UA.Application.GVL.DataProg.Group[1].Burn[1].stBurnProts.FireIgnOff.bCheck</v>
      </c>
      <c r="N709" t="str">
        <f t="shared" si="307"/>
        <v>Boolean</v>
      </c>
      <c r="O709" t="s">
        <v>27</v>
      </c>
      <c r="P709" t="str">
        <f>CONCATENATE(W$2,"GVL.DataProg.Group[1].Burn[1].",B706,".",B709)</f>
        <v>ns=4;s=|var|PLC210 OPC-UA.Application.GVL.DataProg.Group[1].Burn[1].stBurnProts.FireIgnOff</v>
      </c>
      <c r="Q709" t="str">
        <f t="shared" ref="Q709:Q715" si="310">Q708</f>
        <v>d1024</v>
      </c>
      <c r="R709" t="str">
        <f t="shared" si="308"/>
        <v>bCheck</v>
      </c>
    </row>
    <row r="710" spans="1:22" x14ac:dyDescent="0.25">
      <c r="B710" t="str">
        <f t="shared" si="309"/>
        <v>FireIgnOff</v>
      </c>
      <c r="G710" t="s">
        <v>167</v>
      </c>
      <c r="H710" t="str">
        <f t="shared" si="305"/>
        <v>bOff</v>
      </c>
      <c r="I710">
        <v>1</v>
      </c>
      <c r="K710">
        <v>1</v>
      </c>
      <c r="M710" t="str">
        <f t="shared" si="306"/>
        <v>ns=4;s=|var|PLC210 OPC-UA.Application.GVL.DataProg.Group[1].Burn[1].stBurnProts.FireIgnOff.bOff</v>
      </c>
      <c r="N710" t="str">
        <f t="shared" si="307"/>
        <v>Boolean</v>
      </c>
      <c r="O710" t="s">
        <v>27</v>
      </c>
      <c r="P710" t="str">
        <f>CONCATENATE(W$2,"GVL.DataProg.Group[1].Burn[1].",B706,".",B710)</f>
        <v>ns=4;s=|var|PLC210 OPC-UA.Application.GVL.DataProg.Group[1].Burn[1].stBurnProts.FireIgnOff</v>
      </c>
      <c r="Q710" t="str">
        <f t="shared" si="310"/>
        <v>d1024</v>
      </c>
      <c r="R710" t="str">
        <f t="shared" si="308"/>
        <v>bOff</v>
      </c>
    </row>
    <row r="711" spans="1:22" x14ac:dyDescent="0.25">
      <c r="B711" t="str">
        <f t="shared" si="309"/>
        <v>FireIgnOff</v>
      </c>
      <c r="G711" t="s">
        <v>165</v>
      </c>
      <c r="H711" t="str">
        <f t="shared" si="305"/>
        <v>bTriggered</v>
      </c>
      <c r="I711">
        <v>1</v>
      </c>
      <c r="K711">
        <v>0</v>
      </c>
      <c r="M711" t="str">
        <f t="shared" si="306"/>
        <v>ns=4;s=|var|PLC210 OPC-UA.Application.GVL.DataProg.Group[1].Burn[1].stBurnProts.FireIgnOff.bTriggered</v>
      </c>
      <c r="N711" t="str">
        <f t="shared" si="307"/>
        <v>Boolean</v>
      </c>
      <c r="O711" t="s">
        <v>27</v>
      </c>
      <c r="P711" t="str">
        <f>CONCATENATE(W$2,"GVL.DataProg.Group[1].Burn[1].",B706,".",B711)</f>
        <v>ns=4;s=|var|PLC210 OPC-UA.Application.GVL.DataProg.Group[1].Burn[1].stBurnProts.FireIgnOff</v>
      </c>
      <c r="Q711" t="str">
        <f t="shared" si="310"/>
        <v>d1024</v>
      </c>
      <c r="R711" t="str">
        <f t="shared" si="308"/>
        <v>bTriggered</v>
      </c>
    </row>
    <row r="712" spans="1:22" x14ac:dyDescent="0.25">
      <c r="B712" t="str">
        <f t="shared" si="309"/>
        <v>FireIgnOff</v>
      </c>
      <c r="G712" t="s">
        <v>83</v>
      </c>
      <c r="H712" t="str">
        <f t="shared" si="305"/>
        <v>bCtrl</v>
      </c>
      <c r="I712">
        <v>1</v>
      </c>
      <c r="K712">
        <v>0</v>
      </c>
      <c r="M712" t="str">
        <f t="shared" si="306"/>
        <v>ns=4;s=|var|PLC210 OPC-UA.Application.GVL.DataProg.Group[1].Burn[1].stBurnProts.FireIgnOff.bCtrl</v>
      </c>
      <c r="N712" t="str">
        <f t="shared" si="307"/>
        <v>Boolean</v>
      </c>
      <c r="O712" t="s">
        <v>27</v>
      </c>
      <c r="P712" t="str">
        <f>CONCATENATE(W$2,"GVL.DataProg.Group[1].Burn[1].",B706,".",B712)</f>
        <v>ns=4;s=|var|PLC210 OPC-UA.Application.GVL.DataProg.Group[1].Burn[1].stBurnProts.FireIgnOff</v>
      </c>
      <c r="Q712" t="str">
        <f t="shared" si="310"/>
        <v>d1024</v>
      </c>
      <c r="R712" t="str">
        <f t="shared" si="308"/>
        <v>bCtrl</v>
      </c>
    </row>
    <row r="713" spans="1:22" x14ac:dyDescent="0.25">
      <c r="B713" t="str">
        <f t="shared" si="309"/>
        <v>FireIgnOff</v>
      </c>
      <c r="G713" t="s">
        <v>169</v>
      </c>
      <c r="H713" t="str">
        <f t="shared" si="305"/>
        <v>bInWork</v>
      </c>
      <c r="I713">
        <v>1</v>
      </c>
      <c r="K713">
        <v>0</v>
      </c>
      <c r="M713" t="str">
        <f t="shared" si="306"/>
        <v>ns=4;s=|var|PLC210 OPC-UA.Application.GVL.DataProg.Group[1].Burn[1].stBurnProts.FireIgnOff.bInWork</v>
      </c>
      <c r="N713" t="str">
        <f t="shared" si="307"/>
        <v>Boolean</v>
      </c>
      <c r="O713" t="s">
        <v>27</v>
      </c>
      <c r="P713" t="str">
        <f>CONCATENATE(W$2,"GVL.DataProg.Group[1].Burn[1].",B706,".",B713)</f>
        <v>ns=4;s=|var|PLC210 OPC-UA.Application.GVL.DataProg.Group[1].Burn[1].stBurnProts.FireIgnOff</v>
      </c>
      <c r="Q713" t="str">
        <f t="shared" si="310"/>
        <v>d1024</v>
      </c>
      <c r="R713" t="str">
        <f t="shared" si="308"/>
        <v>bInWork</v>
      </c>
    </row>
    <row r="714" spans="1:22" x14ac:dyDescent="0.25">
      <c r="B714" t="str">
        <f t="shared" si="309"/>
        <v>FireIgnOff</v>
      </c>
      <c r="G714" t="s">
        <v>289</v>
      </c>
      <c r="H714" t="str">
        <f t="shared" si="305"/>
        <v>fValue</v>
      </c>
      <c r="I714">
        <v>1</v>
      </c>
      <c r="K714">
        <v>1</v>
      </c>
      <c r="M714" t="str">
        <f t="shared" si="306"/>
        <v>ns=4;s=|var|PLC210 OPC-UA.Application.PersistentVars.stProtectionList.BurnProtectionList.FireIgnOff.fValue</v>
      </c>
      <c r="N714" t="str">
        <f t="shared" si="307"/>
        <v>Float</v>
      </c>
      <c r="O714" t="s">
        <v>27</v>
      </c>
      <c r="P714" t="str">
        <f>CONCATENATE(W$2,"PersistentVars.stProtectionList.BurnProtectionList.",B714)</f>
        <v>ns=4;s=|var|PLC210 OPC-UA.Application.PersistentVars.stProtectionList.BurnProtectionList.FireIgnOff</v>
      </c>
      <c r="Q714" t="str">
        <f t="shared" si="310"/>
        <v>d1024</v>
      </c>
      <c r="R714" t="str">
        <f t="shared" si="308"/>
        <v>fValue</v>
      </c>
    </row>
    <row r="715" spans="1:22" x14ac:dyDescent="0.25">
      <c r="B715" t="str">
        <f t="shared" si="309"/>
        <v>FireIgnOff</v>
      </c>
      <c r="G715" t="s">
        <v>290</v>
      </c>
      <c r="H715" t="str">
        <f t="shared" si="305"/>
        <v>fResponseTime</v>
      </c>
      <c r="I715">
        <v>1</v>
      </c>
      <c r="K715">
        <v>1</v>
      </c>
      <c r="M715" t="str">
        <f t="shared" si="306"/>
        <v>ns=4;s=|var|PLC210 OPC-UA.Application.PersistentVars.stProtectionList.BurnProtectionList.FireIgnOff.fResponseTime</v>
      </c>
      <c r="N715" t="str">
        <f t="shared" si="307"/>
        <v>Float</v>
      </c>
      <c r="O715" t="s">
        <v>27</v>
      </c>
      <c r="P715" t="str">
        <f>CONCATENATE(W$2,"PersistentVars.stProtectionList.BurnProtectionList.",B715)</f>
        <v>ns=4;s=|var|PLC210 OPC-UA.Application.PersistentVars.stProtectionList.BurnProtectionList.FireIgnOff</v>
      </c>
      <c r="Q715" t="str">
        <f t="shared" si="310"/>
        <v>d1024</v>
      </c>
      <c r="R715" t="str">
        <f t="shared" si="308"/>
        <v>fResponseTime</v>
      </c>
    </row>
    <row r="716" spans="1:22" x14ac:dyDescent="0.25">
      <c r="A716" t="s">
        <v>170</v>
      </c>
      <c r="B716" t="s">
        <v>161</v>
      </c>
      <c r="V716" t="s">
        <v>171</v>
      </c>
    </row>
    <row r="717" spans="1:22" x14ac:dyDescent="0.25">
      <c r="B717" t="str">
        <f>A716</f>
        <v>FireBurnOff</v>
      </c>
      <c r="G717" t="s">
        <v>163</v>
      </c>
      <c r="H717" t="str">
        <f>G717</f>
        <v>bSoundOn</v>
      </c>
      <c r="I717">
        <v>1</v>
      </c>
      <c r="K717">
        <v>1</v>
      </c>
      <c r="M717" t="str">
        <f>CONCATENATE(P717,".",H717)</f>
        <v>ns=4;s=|var|PLC210 OPC-UA.Application.GVL.DataProg.Group[1].Burn[1].stBurnProts.FireBurnOff.bSoundOn</v>
      </c>
      <c r="N717" t="str">
        <f>(IF(LEFT(G717,1)="b","Boolean","Float"))</f>
        <v>Boolean</v>
      </c>
      <c r="O717" t="s">
        <v>27</v>
      </c>
      <c r="P717" t="str">
        <f>CONCATENATE(W$2,"GVL.DataProg.Group[1].Burn[1].",B716,".",B717)</f>
        <v>ns=4;s=|var|PLC210 OPC-UA.Application.GVL.DataProg.Group[1].Burn[1].stBurnProts.FireBurnOff</v>
      </c>
      <c r="Q717" t="str">
        <f>V716</f>
        <v>d1021</v>
      </c>
      <c r="R717" t="str">
        <f>G717</f>
        <v>bSoundOn</v>
      </c>
    </row>
    <row r="718" spans="1:22" x14ac:dyDescent="0.25">
      <c r="B718" t="str">
        <f>B717</f>
        <v>FireBurnOff</v>
      </c>
      <c r="G718" t="s">
        <v>166</v>
      </c>
      <c r="H718" t="str">
        <f t="shared" ref="H718:H725" si="311">G718</f>
        <v>bCtrlOn</v>
      </c>
      <c r="I718">
        <v>1</v>
      </c>
      <c r="K718">
        <v>1</v>
      </c>
      <c r="M718" t="str">
        <f t="shared" ref="M718:M725" si="312">CONCATENATE(P718,".",H718)</f>
        <v>ns=4;s=|var|PLC210 OPC-UA.Application.GVL.DataProg.Group[1].Burn[1].stBurnProts.FireBurnOff.bCtrlOn</v>
      </c>
      <c r="N718" t="str">
        <f t="shared" ref="N718:N725" si="313">(IF(LEFT(G718,1)="b","Boolean","Float"))</f>
        <v>Boolean</v>
      </c>
      <c r="O718" t="s">
        <v>27</v>
      </c>
      <c r="P718" t="str">
        <f>CONCATENATE(W$2,"GVL.DataProg.Group[1].Burn[1].",B716,".",B718)</f>
        <v>ns=4;s=|var|PLC210 OPC-UA.Application.GVL.DataProg.Group[1].Burn[1].stBurnProts.FireBurnOff</v>
      </c>
      <c r="Q718" t="str">
        <f>Q717</f>
        <v>d1021</v>
      </c>
      <c r="R718" t="str">
        <f t="shared" ref="R718:R725" si="314">G718</f>
        <v>bCtrlOn</v>
      </c>
    </row>
    <row r="719" spans="1:22" x14ac:dyDescent="0.25">
      <c r="B719" t="str">
        <f t="shared" ref="B719:B725" si="315">B718</f>
        <v>FireBurnOff</v>
      </c>
      <c r="G719" t="s">
        <v>168</v>
      </c>
      <c r="H719" t="str">
        <f t="shared" si="311"/>
        <v>bCheck</v>
      </c>
      <c r="I719">
        <v>1</v>
      </c>
      <c r="K719">
        <v>1</v>
      </c>
      <c r="M719" t="str">
        <f t="shared" si="312"/>
        <v>ns=4;s=|var|PLC210 OPC-UA.Application.GVL.DataProg.Group[1].Burn[1].stBurnProts.FireBurnOff.bCheck</v>
      </c>
      <c r="N719" t="str">
        <f t="shared" si="313"/>
        <v>Boolean</v>
      </c>
      <c r="O719" t="s">
        <v>27</v>
      </c>
      <c r="P719" t="str">
        <f>CONCATENATE(W$2,"GVL.DataProg.Group[1].Burn[1].",B716,".",B719)</f>
        <v>ns=4;s=|var|PLC210 OPC-UA.Application.GVL.DataProg.Group[1].Burn[1].stBurnProts.FireBurnOff</v>
      </c>
      <c r="Q719" t="str">
        <f t="shared" ref="Q719:Q725" si="316">Q718</f>
        <v>d1021</v>
      </c>
      <c r="R719" t="str">
        <f t="shared" si="314"/>
        <v>bCheck</v>
      </c>
    </row>
    <row r="720" spans="1:22" x14ac:dyDescent="0.25">
      <c r="B720" t="str">
        <f t="shared" si="315"/>
        <v>FireBurnOff</v>
      </c>
      <c r="G720" t="s">
        <v>167</v>
      </c>
      <c r="H720" t="str">
        <f t="shared" si="311"/>
        <v>bOff</v>
      </c>
      <c r="I720">
        <v>1</v>
      </c>
      <c r="K720">
        <v>1</v>
      </c>
      <c r="M720" t="str">
        <f t="shared" si="312"/>
        <v>ns=4;s=|var|PLC210 OPC-UA.Application.GVL.DataProg.Group[1].Burn[1].stBurnProts.FireBurnOff.bOff</v>
      </c>
      <c r="N720" t="str">
        <f t="shared" si="313"/>
        <v>Boolean</v>
      </c>
      <c r="O720" t="s">
        <v>27</v>
      </c>
      <c r="P720" t="str">
        <f>CONCATENATE(W$2,"GVL.DataProg.Group[1].Burn[1].",B716,".",B720)</f>
        <v>ns=4;s=|var|PLC210 OPC-UA.Application.GVL.DataProg.Group[1].Burn[1].stBurnProts.FireBurnOff</v>
      </c>
      <c r="Q720" t="str">
        <f t="shared" si="316"/>
        <v>d1021</v>
      </c>
      <c r="R720" t="str">
        <f t="shared" si="314"/>
        <v>bOff</v>
      </c>
    </row>
    <row r="721" spans="1:22" x14ac:dyDescent="0.25">
      <c r="B721" t="str">
        <f t="shared" si="315"/>
        <v>FireBurnOff</v>
      </c>
      <c r="G721" t="s">
        <v>165</v>
      </c>
      <c r="H721" t="str">
        <f t="shared" si="311"/>
        <v>bTriggered</v>
      </c>
      <c r="I721">
        <v>1</v>
      </c>
      <c r="K721">
        <v>0</v>
      </c>
      <c r="M721" t="str">
        <f t="shared" si="312"/>
        <v>ns=4;s=|var|PLC210 OPC-UA.Application.GVL.DataProg.Group[1].Burn[1].stBurnProts.FireBurnOff.bTriggered</v>
      </c>
      <c r="N721" t="str">
        <f t="shared" si="313"/>
        <v>Boolean</v>
      </c>
      <c r="O721" t="s">
        <v>27</v>
      </c>
      <c r="P721" t="str">
        <f>CONCATENATE(W$2,"GVL.DataProg.Group[1].Burn[1].",B716,".",B721)</f>
        <v>ns=4;s=|var|PLC210 OPC-UA.Application.GVL.DataProg.Group[1].Burn[1].stBurnProts.FireBurnOff</v>
      </c>
      <c r="Q721" t="str">
        <f t="shared" si="316"/>
        <v>d1021</v>
      </c>
      <c r="R721" t="str">
        <f t="shared" si="314"/>
        <v>bTriggered</v>
      </c>
    </row>
    <row r="722" spans="1:22" x14ac:dyDescent="0.25">
      <c r="B722" t="str">
        <f t="shared" si="315"/>
        <v>FireBurnOff</v>
      </c>
      <c r="G722" t="s">
        <v>83</v>
      </c>
      <c r="H722" t="str">
        <f t="shared" si="311"/>
        <v>bCtrl</v>
      </c>
      <c r="I722">
        <v>1</v>
      </c>
      <c r="K722">
        <v>0</v>
      </c>
      <c r="M722" t="str">
        <f t="shared" si="312"/>
        <v>ns=4;s=|var|PLC210 OPC-UA.Application.GVL.DataProg.Group[1].Burn[1].stBurnProts.FireBurnOff.bCtrl</v>
      </c>
      <c r="N722" t="str">
        <f t="shared" si="313"/>
        <v>Boolean</v>
      </c>
      <c r="O722" t="s">
        <v>27</v>
      </c>
      <c r="P722" t="str">
        <f>CONCATENATE(W$2,"GVL.DataProg.Group[1].Burn[1].",B716,".",B722)</f>
        <v>ns=4;s=|var|PLC210 OPC-UA.Application.GVL.DataProg.Group[1].Burn[1].stBurnProts.FireBurnOff</v>
      </c>
      <c r="Q722" t="str">
        <f t="shared" si="316"/>
        <v>d1021</v>
      </c>
      <c r="R722" t="str">
        <f t="shared" si="314"/>
        <v>bCtrl</v>
      </c>
    </row>
    <row r="723" spans="1:22" x14ac:dyDescent="0.25">
      <c r="B723" t="str">
        <f t="shared" si="315"/>
        <v>FireBurnOff</v>
      </c>
      <c r="G723" t="s">
        <v>169</v>
      </c>
      <c r="H723" t="str">
        <f t="shared" si="311"/>
        <v>bInWork</v>
      </c>
      <c r="I723">
        <v>1</v>
      </c>
      <c r="K723">
        <v>0</v>
      </c>
      <c r="M723" t="str">
        <f t="shared" si="312"/>
        <v>ns=4;s=|var|PLC210 OPC-UA.Application.GVL.DataProg.Group[1].Burn[1].stBurnProts.FireBurnOff.bInWork</v>
      </c>
      <c r="N723" t="str">
        <f t="shared" si="313"/>
        <v>Boolean</v>
      </c>
      <c r="O723" t="s">
        <v>27</v>
      </c>
      <c r="P723" t="str">
        <f>CONCATENATE(W$2,"GVL.DataProg.Group[1].Burn[1].",B716,".",B723)</f>
        <v>ns=4;s=|var|PLC210 OPC-UA.Application.GVL.DataProg.Group[1].Burn[1].stBurnProts.FireBurnOff</v>
      </c>
      <c r="Q723" t="str">
        <f t="shared" si="316"/>
        <v>d1021</v>
      </c>
      <c r="R723" t="str">
        <f t="shared" si="314"/>
        <v>bInWork</v>
      </c>
    </row>
    <row r="724" spans="1:22" x14ac:dyDescent="0.25">
      <c r="B724" t="str">
        <f t="shared" si="315"/>
        <v>FireBurnOff</v>
      </c>
      <c r="G724" t="s">
        <v>289</v>
      </c>
      <c r="H724" t="str">
        <f t="shared" si="311"/>
        <v>fValue</v>
      </c>
      <c r="I724">
        <v>1</v>
      </c>
      <c r="K724">
        <v>1</v>
      </c>
      <c r="M724" t="str">
        <f t="shared" si="312"/>
        <v>ns=4;s=|var|PLC210 OPC-UA.Application.PersistentVars.stProtectionList.BurnProtectionList.FireBurnOff.fValue</v>
      </c>
      <c r="N724" t="str">
        <f t="shared" si="313"/>
        <v>Float</v>
      </c>
      <c r="O724" t="s">
        <v>27</v>
      </c>
      <c r="P724" t="str">
        <f>CONCATENATE(W$2,"PersistentVars.stProtectionList.BurnProtectionList.",B724)</f>
        <v>ns=4;s=|var|PLC210 OPC-UA.Application.PersistentVars.stProtectionList.BurnProtectionList.FireBurnOff</v>
      </c>
      <c r="Q724" t="str">
        <f t="shared" si="316"/>
        <v>d1021</v>
      </c>
      <c r="R724" t="str">
        <f t="shared" si="314"/>
        <v>fValue</v>
      </c>
    </row>
    <row r="725" spans="1:22" x14ac:dyDescent="0.25">
      <c r="B725" t="str">
        <f t="shared" si="315"/>
        <v>FireBurnOff</v>
      </c>
      <c r="G725" t="s">
        <v>290</v>
      </c>
      <c r="H725" t="str">
        <f t="shared" si="311"/>
        <v>fResponseTime</v>
      </c>
      <c r="I725">
        <v>1</v>
      </c>
      <c r="K725">
        <v>1</v>
      </c>
      <c r="M725" t="str">
        <f t="shared" si="312"/>
        <v>ns=4;s=|var|PLC210 OPC-UA.Application.PersistentVars.stProtectionList.BurnProtectionList.FireBurnOff.fResponseTime</v>
      </c>
      <c r="N725" t="str">
        <f t="shared" si="313"/>
        <v>Float</v>
      </c>
      <c r="O725" t="s">
        <v>27</v>
      </c>
      <c r="P725" t="str">
        <f>CONCATENATE(W$2,"PersistentVars.stProtectionList.BurnProtectionList.",B725)</f>
        <v>ns=4;s=|var|PLC210 OPC-UA.Application.PersistentVars.stProtectionList.BurnProtectionList.FireBurnOff</v>
      </c>
      <c r="Q725" t="str">
        <f t="shared" si="316"/>
        <v>d1021</v>
      </c>
      <c r="R725" t="str">
        <f t="shared" si="314"/>
        <v>fResponseTime</v>
      </c>
    </row>
    <row r="726" spans="1:22" x14ac:dyDescent="0.25">
      <c r="A726" t="s">
        <v>172</v>
      </c>
      <c r="B726" t="s">
        <v>161</v>
      </c>
      <c r="V726" t="s">
        <v>173</v>
      </c>
    </row>
    <row r="727" spans="1:22" x14ac:dyDescent="0.25">
      <c r="B727" t="str">
        <f>A726</f>
        <v>PGasL</v>
      </c>
      <c r="G727" t="s">
        <v>163</v>
      </c>
      <c r="H727" t="str">
        <f>G727</f>
        <v>bSoundOn</v>
      </c>
      <c r="I727">
        <v>1</v>
      </c>
      <c r="K727">
        <v>1</v>
      </c>
      <c r="M727" t="str">
        <f>CONCATENATE(P727,".",H727)</f>
        <v>ns=4;s=|var|PLC210 OPC-UA.Application.GVL.DataProg.Group[1].Burn[1].stBurnProts.PGasL.bSoundOn</v>
      </c>
      <c r="N727" t="str">
        <f>(IF(LEFT(G727,1)="b","Boolean","Float"))</f>
        <v>Boolean</v>
      </c>
      <c r="O727" t="s">
        <v>27</v>
      </c>
      <c r="P727" t="str">
        <f>CONCATENATE(W$2,"GVL.DataProg.Group[1].Burn[1].",B726,".",B727)</f>
        <v>ns=4;s=|var|PLC210 OPC-UA.Application.GVL.DataProg.Group[1].Burn[1].stBurnProts.PGasL</v>
      </c>
      <c r="Q727" t="str">
        <f>V726</f>
        <v>d1023</v>
      </c>
      <c r="R727" t="str">
        <f>G727</f>
        <v>bSoundOn</v>
      </c>
    </row>
    <row r="728" spans="1:22" x14ac:dyDescent="0.25">
      <c r="B728" t="str">
        <f>B727</f>
        <v>PGasL</v>
      </c>
      <c r="G728" t="s">
        <v>166</v>
      </c>
      <c r="H728" t="str">
        <f t="shared" ref="H728:H735" si="317">G728</f>
        <v>bCtrlOn</v>
      </c>
      <c r="I728">
        <v>1</v>
      </c>
      <c r="K728">
        <v>1</v>
      </c>
      <c r="M728" t="str">
        <f t="shared" ref="M728:M735" si="318">CONCATENATE(P728,".",H728)</f>
        <v>ns=4;s=|var|PLC210 OPC-UA.Application.GVL.DataProg.Group[1].Burn[1].stBurnProts.PGasL.bCtrlOn</v>
      </c>
      <c r="N728" t="str">
        <f t="shared" ref="N728:N735" si="319">(IF(LEFT(G728,1)="b","Boolean","Float"))</f>
        <v>Boolean</v>
      </c>
      <c r="O728" t="s">
        <v>27</v>
      </c>
      <c r="P728" t="str">
        <f>CONCATENATE(W$2,"GVL.DataProg.Group[1].Burn[1].",B726,".",B728)</f>
        <v>ns=4;s=|var|PLC210 OPC-UA.Application.GVL.DataProg.Group[1].Burn[1].stBurnProts.PGasL</v>
      </c>
      <c r="Q728" t="str">
        <f>Q727</f>
        <v>d1023</v>
      </c>
      <c r="R728" t="str">
        <f t="shared" ref="R728:R735" si="320">G728</f>
        <v>bCtrlOn</v>
      </c>
    </row>
    <row r="729" spans="1:22" x14ac:dyDescent="0.25">
      <c r="B729" t="str">
        <f t="shared" ref="B729:B735" si="321">B728</f>
        <v>PGasL</v>
      </c>
      <c r="G729" t="s">
        <v>168</v>
      </c>
      <c r="H729" t="str">
        <f t="shared" si="317"/>
        <v>bCheck</v>
      </c>
      <c r="I729">
        <v>1</v>
      </c>
      <c r="K729">
        <v>1</v>
      </c>
      <c r="M729" t="str">
        <f t="shared" si="318"/>
        <v>ns=4;s=|var|PLC210 OPC-UA.Application.GVL.DataProg.Group[1].Burn[1].stBurnProts.PGasL.bCheck</v>
      </c>
      <c r="N729" t="str">
        <f t="shared" si="319"/>
        <v>Boolean</v>
      </c>
      <c r="O729" t="s">
        <v>27</v>
      </c>
      <c r="P729" t="str">
        <f>CONCATENATE(W$2,"GVL.DataProg.Group[1].Burn[1].",B726,".",B729)</f>
        <v>ns=4;s=|var|PLC210 OPC-UA.Application.GVL.DataProg.Group[1].Burn[1].stBurnProts.PGasL</v>
      </c>
      <c r="Q729" t="str">
        <f t="shared" ref="Q729:Q735" si="322">Q728</f>
        <v>d1023</v>
      </c>
      <c r="R729" t="str">
        <f t="shared" si="320"/>
        <v>bCheck</v>
      </c>
    </row>
    <row r="730" spans="1:22" x14ac:dyDescent="0.25">
      <c r="B730" t="str">
        <f t="shared" si="321"/>
        <v>PGasL</v>
      </c>
      <c r="G730" t="s">
        <v>167</v>
      </c>
      <c r="H730" t="str">
        <f t="shared" si="317"/>
        <v>bOff</v>
      </c>
      <c r="I730">
        <v>1</v>
      </c>
      <c r="K730">
        <v>1</v>
      </c>
      <c r="M730" t="str">
        <f t="shared" si="318"/>
        <v>ns=4;s=|var|PLC210 OPC-UA.Application.GVL.DataProg.Group[1].Burn[1].stBurnProts.PGasL.bOff</v>
      </c>
      <c r="N730" t="str">
        <f t="shared" si="319"/>
        <v>Boolean</v>
      </c>
      <c r="O730" t="s">
        <v>27</v>
      </c>
      <c r="P730" t="str">
        <f>CONCATENATE(W$2,"GVL.DataProg.Group[1].Burn[1].",B726,".",B730)</f>
        <v>ns=4;s=|var|PLC210 OPC-UA.Application.GVL.DataProg.Group[1].Burn[1].stBurnProts.PGasL</v>
      </c>
      <c r="Q730" t="str">
        <f t="shared" si="322"/>
        <v>d1023</v>
      </c>
      <c r="R730" t="str">
        <f t="shared" si="320"/>
        <v>bOff</v>
      </c>
    </row>
    <row r="731" spans="1:22" x14ac:dyDescent="0.25">
      <c r="B731" t="str">
        <f t="shared" si="321"/>
        <v>PGasL</v>
      </c>
      <c r="G731" t="s">
        <v>165</v>
      </c>
      <c r="H731" t="str">
        <f t="shared" si="317"/>
        <v>bTriggered</v>
      </c>
      <c r="I731">
        <v>1</v>
      </c>
      <c r="K731">
        <v>0</v>
      </c>
      <c r="M731" t="str">
        <f t="shared" si="318"/>
        <v>ns=4;s=|var|PLC210 OPC-UA.Application.GVL.DataProg.Group[1].Burn[1].stBurnProts.PGasL.bTriggered</v>
      </c>
      <c r="N731" t="str">
        <f t="shared" si="319"/>
        <v>Boolean</v>
      </c>
      <c r="O731" t="s">
        <v>27</v>
      </c>
      <c r="P731" t="str">
        <f>CONCATENATE(W$2,"GVL.DataProg.Group[1].Burn[1].",B726,".",B731)</f>
        <v>ns=4;s=|var|PLC210 OPC-UA.Application.GVL.DataProg.Group[1].Burn[1].stBurnProts.PGasL</v>
      </c>
      <c r="Q731" t="str">
        <f t="shared" si="322"/>
        <v>d1023</v>
      </c>
      <c r="R731" t="str">
        <f t="shared" si="320"/>
        <v>bTriggered</v>
      </c>
    </row>
    <row r="732" spans="1:22" x14ac:dyDescent="0.25">
      <c r="B732" t="str">
        <f t="shared" si="321"/>
        <v>PGasL</v>
      </c>
      <c r="G732" t="s">
        <v>83</v>
      </c>
      <c r="H732" t="str">
        <f t="shared" si="317"/>
        <v>bCtrl</v>
      </c>
      <c r="I732">
        <v>1</v>
      </c>
      <c r="K732">
        <v>0</v>
      </c>
      <c r="M732" t="str">
        <f t="shared" si="318"/>
        <v>ns=4;s=|var|PLC210 OPC-UA.Application.GVL.DataProg.Group[1].Burn[1].stBurnProts.PGasL.bCtrl</v>
      </c>
      <c r="N732" t="str">
        <f t="shared" si="319"/>
        <v>Boolean</v>
      </c>
      <c r="O732" t="s">
        <v>27</v>
      </c>
      <c r="P732" t="str">
        <f>CONCATENATE(W$2,"GVL.DataProg.Group[1].Burn[1].",B726,".",B732)</f>
        <v>ns=4;s=|var|PLC210 OPC-UA.Application.GVL.DataProg.Group[1].Burn[1].stBurnProts.PGasL</v>
      </c>
      <c r="Q732" t="str">
        <f t="shared" si="322"/>
        <v>d1023</v>
      </c>
      <c r="R732" t="str">
        <f t="shared" si="320"/>
        <v>bCtrl</v>
      </c>
    </row>
    <row r="733" spans="1:22" x14ac:dyDescent="0.25">
      <c r="B733" t="str">
        <f t="shared" si="321"/>
        <v>PGasL</v>
      </c>
      <c r="G733" t="s">
        <v>169</v>
      </c>
      <c r="H733" t="str">
        <f t="shared" si="317"/>
        <v>bInWork</v>
      </c>
      <c r="I733">
        <v>1</v>
      </c>
      <c r="K733">
        <v>0</v>
      </c>
      <c r="M733" t="str">
        <f t="shared" si="318"/>
        <v>ns=4;s=|var|PLC210 OPC-UA.Application.GVL.DataProg.Group[1].Burn[1].stBurnProts.PGasL.bInWork</v>
      </c>
      <c r="N733" t="str">
        <f t="shared" si="319"/>
        <v>Boolean</v>
      </c>
      <c r="O733" t="s">
        <v>27</v>
      </c>
      <c r="P733" t="str">
        <f>CONCATENATE(W$2,"GVL.DataProg.Group[1].Burn[1].",B726,".",B733)</f>
        <v>ns=4;s=|var|PLC210 OPC-UA.Application.GVL.DataProg.Group[1].Burn[1].stBurnProts.PGasL</v>
      </c>
      <c r="Q733" t="str">
        <f t="shared" si="322"/>
        <v>d1023</v>
      </c>
      <c r="R733" t="str">
        <f t="shared" si="320"/>
        <v>bInWork</v>
      </c>
    </row>
    <row r="734" spans="1:22" x14ac:dyDescent="0.25">
      <c r="B734" t="str">
        <f t="shared" si="321"/>
        <v>PGasL</v>
      </c>
      <c r="G734" t="s">
        <v>289</v>
      </c>
      <c r="H734" t="str">
        <f t="shared" si="317"/>
        <v>fValue</v>
      </c>
      <c r="I734">
        <v>1</v>
      </c>
      <c r="K734">
        <v>1</v>
      </c>
      <c r="M734" t="str">
        <f t="shared" si="318"/>
        <v>ns=4;s=|var|PLC210 OPC-UA.Application.PersistentVars.stProtectionList.BurnProtectionList.PGasL.fValue</v>
      </c>
      <c r="N734" t="str">
        <f t="shared" si="319"/>
        <v>Float</v>
      </c>
      <c r="O734" t="s">
        <v>27</v>
      </c>
      <c r="P734" t="str">
        <f>CONCATENATE(W$2,"PersistentVars.stProtectionList.BurnProtectionList.",B734)</f>
        <v>ns=4;s=|var|PLC210 OPC-UA.Application.PersistentVars.stProtectionList.BurnProtectionList.PGasL</v>
      </c>
      <c r="Q734" t="str">
        <f t="shared" si="322"/>
        <v>d1023</v>
      </c>
      <c r="R734" t="str">
        <f t="shared" si="320"/>
        <v>fValue</v>
      </c>
    </row>
    <row r="735" spans="1:22" x14ac:dyDescent="0.25">
      <c r="B735" t="str">
        <f t="shared" si="321"/>
        <v>PGasL</v>
      </c>
      <c r="G735" t="s">
        <v>290</v>
      </c>
      <c r="H735" t="str">
        <f t="shared" si="317"/>
        <v>fResponseTime</v>
      </c>
      <c r="I735">
        <v>1</v>
      </c>
      <c r="K735">
        <v>1</v>
      </c>
      <c r="M735" t="str">
        <f t="shared" si="318"/>
        <v>ns=4;s=|var|PLC210 OPC-UA.Application.PersistentVars.stProtectionList.BurnProtectionList.PGasL.fResponseTime</v>
      </c>
      <c r="N735" t="str">
        <f t="shared" si="319"/>
        <v>Float</v>
      </c>
      <c r="O735" t="s">
        <v>27</v>
      </c>
      <c r="P735" t="str">
        <f>CONCATENATE(W$2,"PersistentVars.stProtectionList.BurnProtectionList.",B735)</f>
        <v>ns=4;s=|var|PLC210 OPC-UA.Application.PersistentVars.stProtectionList.BurnProtectionList.PGasL</v>
      </c>
      <c r="Q735" t="str">
        <f t="shared" si="322"/>
        <v>d1023</v>
      </c>
      <c r="R735" t="str">
        <f t="shared" si="320"/>
        <v>fResponseTime</v>
      </c>
    </row>
    <row r="736" spans="1:22" x14ac:dyDescent="0.25">
      <c r="A736" t="s">
        <v>174</v>
      </c>
      <c r="B736" t="s">
        <v>161</v>
      </c>
      <c r="V736" t="s">
        <v>175</v>
      </c>
    </row>
    <row r="737" spans="1:22" x14ac:dyDescent="0.25">
      <c r="B737" t="str">
        <f>A736</f>
        <v>PAirL</v>
      </c>
      <c r="G737" t="s">
        <v>163</v>
      </c>
      <c r="H737" t="str">
        <f>G737</f>
        <v>bSoundOn</v>
      </c>
      <c r="I737">
        <v>1</v>
      </c>
      <c r="K737">
        <v>1</v>
      </c>
      <c r="M737" t="str">
        <f>CONCATENATE(P737,".",H737)</f>
        <v>ns=4;s=|var|PLC210 OPC-UA.Application.GVL.DataProg.Group[1].Burn[1].stBurnProts.PAirL.bSoundOn</v>
      </c>
      <c r="N737" t="str">
        <f>(IF(LEFT(G737,1)="b","Boolean","Float"))</f>
        <v>Boolean</v>
      </c>
      <c r="O737" t="s">
        <v>27</v>
      </c>
      <c r="P737" t="str">
        <f>CONCATENATE(W$2,"GVL.DataProg.Group[1].Burn[1].",B736,".",B737)</f>
        <v>ns=4;s=|var|PLC210 OPC-UA.Application.GVL.DataProg.Group[1].Burn[1].stBurnProts.PAirL</v>
      </c>
      <c r="Q737" t="str">
        <f>V736</f>
        <v>d1022</v>
      </c>
      <c r="R737" t="str">
        <f>G737</f>
        <v>bSoundOn</v>
      </c>
    </row>
    <row r="738" spans="1:22" x14ac:dyDescent="0.25">
      <c r="B738" t="str">
        <f>B737</f>
        <v>PAirL</v>
      </c>
      <c r="G738" t="s">
        <v>166</v>
      </c>
      <c r="H738" t="str">
        <f t="shared" ref="H738:H745" si="323">G738</f>
        <v>bCtrlOn</v>
      </c>
      <c r="I738">
        <v>1</v>
      </c>
      <c r="K738">
        <v>1</v>
      </c>
      <c r="M738" t="str">
        <f t="shared" ref="M738:M745" si="324">CONCATENATE(P738,".",H738)</f>
        <v>ns=4;s=|var|PLC210 OPC-UA.Application.GVL.DataProg.Group[1].Burn[1].stBurnProts.PAirL.bCtrlOn</v>
      </c>
      <c r="N738" t="str">
        <f t="shared" ref="N738:N745" si="325">(IF(LEFT(G738,1)="b","Boolean","Float"))</f>
        <v>Boolean</v>
      </c>
      <c r="O738" t="s">
        <v>27</v>
      </c>
      <c r="P738" t="str">
        <f>CONCATENATE(W$2,"GVL.DataProg.Group[1].Burn[1].",B736,".",B738)</f>
        <v>ns=4;s=|var|PLC210 OPC-UA.Application.GVL.DataProg.Group[1].Burn[1].stBurnProts.PAirL</v>
      </c>
      <c r="Q738" t="str">
        <f>Q737</f>
        <v>d1022</v>
      </c>
      <c r="R738" t="str">
        <f t="shared" ref="R738:R745" si="326">G738</f>
        <v>bCtrlOn</v>
      </c>
    </row>
    <row r="739" spans="1:22" x14ac:dyDescent="0.25">
      <c r="B739" t="str">
        <f t="shared" ref="B739:B745" si="327">B738</f>
        <v>PAirL</v>
      </c>
      <c r="G739" t="s">
        <v>168</v>
      </c>
      <c r="H739" t="str">
        <f t="shared" si="323"/>
        <v>bCheck</v>
      </c>
      <c r="I739">
        <v>1</v>
      </c>
      <c r="K739">
        <v>1</v>
      </c>
      <c r="M739" t="str">
        <f t="shared" si="324"/>
        <v>ns=4;s=|var|PLC210 OPC-UA.Application.GVL.DataProg.Group[1].Burn[1].stBurnProts.PAirL.bCheck</v>
      </c>
      <c r="N739" t="str">
        <f t="shared" si="325"/>
        <v>Boolean</v>
      </c>
      <c r="O739" t="s">
        <v>27</v>
      </c>
      <c r="P739" t="str">
        <f>CONCATENATE(W$2,"GVL.DataProg.Group[1].Burn[1].",B736,".",B739)</f>
        <v>ns=4;s=|var|PLC210 OPC-UA.Application.GVL.DataProg.Group[1].Burn[1].stBurnProts.PAirL</v>
      </c>
      <c r="Q739" t="str">
        <f t="shared" ref="Q739:Q745" si="328">Q738</f>
        <v>d1022</v>
      </c>
      <c r="R739" t="str">
        <f t="shared" si="326"/>
        <v>bCheck</v>
      </c>
    </row>
    <row r="740" spans="1:22" x14ac:dyDescent="0.25">
      <c r="B740" t="str">
        <f t="shared" si="327"/>
        <v>PAirL</v>
      </c>
      <c r="G740" t="s">
        <v>167</v>
      </c>
      <c r="H740" t="str">
        <f t="shared" si="323"/>
        <v>bOff</v>
      </c>
      <c r="I740">
        <v>1</v>
      </c>
      <c r="K740">
        <v>1</v>
      </c>
      <c r="M740" t="str">
        <f t="shared" si="324"/>
        <v>ns=4;s=|var|PLC210 OPC-UA.Application.GVL.DataProg.Group[1].Burn[1].stBurnProts.PAirL.bOff</v>
      </c>
      <c r="N740" t="str">
        <f t="shared" si="325"/>
        <v>Boolean</v>
      </c>
      <c r="O740" t="s">
        <v>27</v>
      </c>
      <c r="P740" t="str">
        <f>CONCATENATE(W$2,"GVL.DataProg.Group[1].Burn[1].",B736,".",B740)</f>
        <v>ns=4;s=|var|PLC210 OPC-UA.Application.GVL.DataProg.Group[1].Burn[1].stBurnProts.PAirL</v>
      </c>
      <c r="Q740" t="str">
        <f t="shared" si="328"/>
        <v>d1022</v>
      </c>
      <c r="R740" t="str">
        <f t="shared" si="326"/>
        <v>bOff</v>
      </c>
    </row>
    <row r="741" spans="1:22" x14ac:dyDescent="0.25">
      <c r="B741" t="str">
        <f t="shared" si="327"/>
        <v>PAirL</v>
      </c>
      <c r="G741" t="s">
        <v>165</v>
      </c>
      <c r="H741" t="str">
        <f t="shared" si="323"/>
        <v>bTriggered</v>
      </c>
      <c r="I741">
        <v>1</v>
      </c>
      <c r="K741">
        <v>0</v>
      </c>
      <c r="M741" t="str">
        <f t="shared" si="324"/>
        <v>ns=4;s=|var|PLC210 OPC-UA.Application.GVL.DataProg.Group[1].Burn[1].stBurnProts.PAirL.bTriggered</v>
      </c>
      <c r="N741" t="str">
        <f t="shared" si="325"/>
        <v>Boolean</v>
      </c>
      <c r="O741" t="s">
        <v>27</v>
      </c>
      <c r="P741" t="str">
        <f>CONCATENATE(W$2,"GVL.DataProg.Group[1].Burn[1].",B736,".",B741)</f>
        <v>ns=4;s=|var|PLC210 OPC-UA.Application.GVL.DataProg.Group[1].Burn[1].stBurnProts.PAirL</v>
      </c>
      <c r="Q741" t="str">
        <f t="shared" si="328"/>
        <v>d1022</v>
      </c>
      <c r="R741" t="str">
        <f t="shared" si="326"/>
        <v>bTriggered</v>
      </c>
    </row>
    <row r="742" spans="1:22" x14ac:dyDescent="0.25">
      <c r="B742" t="str">
        <f t="shared" si="327"/>
        <v>PAirL</v>
      </c>
      <c r="G742" t="s">
        <v>83</v>
      </c>
      <c r="H742" t="str">
        <f t="shared" si="323"/>
        <v>bCtrl</v>
      </c>
      <c r="I742">
        <v>1</v>
      </c>
      <c r="K742">
        <v>0</v>
      </c>
      <c r="M742" t="str">
        <f t="shared" si="324"/>
        <v>ns=4;s=|var|PLC210 OPC-UA.Application.GVL.DataProg.Group[1].Burn[1].stBurnProts.PAirL.bCtrl</v>
      </c>
      <c r="N742" t="str">
        <f t="shared" si="325"/>
        <v>Boolean</v>
      </c>
      <c r="O742" t="s">
        <v>27</v>
      </c>
      <c r="P742" t="str">
        <f>CONCATENATE(W$2,"GVL.DataProg.Group[1].Burn[1].",B736,".",B742)</f>
        <v>ns=4;s=|var|PLC210 OPC-UA.Application.GVL.DataProg.Group[1].Burn[1].stBurnProts.PAirL</v>
      </c>
      <c r="Q742" t="str">
        <f t="shared" si="328"/>
        <v>d1022</v>
      </c>
      <c r="R742" t="str">
        <f t="shared" si="326"/>
        <v>bCtrl</v>
      </c>
    </row>
    <row r="743" spans="1:22" x14ac:dyDescent="0.25">
      <c r="B743" t="str">
        <f t="shared" si="327"/>
        <v>PAirL</v>
      </c>
      <c r="G743" t="s">
        <v>169</v>
      </c>
      <c r="H743" t="str">
        <f t="shared" si="323"/>
        <v>bInWork</v>
      </c>
      <c r="I743">
        <v>1</v>
      </c>
      <c r="K743">
        <v>0</v>
      </c>
      <c r="M743" t="str">
        <f t="shared" si="324"/>
        <v>ns=4;s=|var|PLC210 OPC-UA.Application.GVL.DataProg.Group[1].Burn[1].stBurnProts.PAirL.bInWork</v>
      </c>
      <c r="N743" t="str">
        <f t="shared" si="325"/>
        <v>Boolean</v>
      </c>
      <c r="O743" t="s">
        <v>27</v>
      </c>
      <c r="P743" t="str">
        <f>CONCATENATE(W$2,"GVL.DataProg.Group[1].Burn[1].",B736,".",B743)</f>
        <v>ns=4;s=|var|PLC210 OPC-UA.Application.GVL.DataProg.Group[1].Burn[1].stBurnProts.PAirL</v>
      </c>
      <c r="Q743" t="str">
        <f t="shared" si="328"/>
        <v>d1022</v>
      </c>
      <c r="R743" t="str">
        <f t="shared" si="326"/>
        <v>bInWork</v>
      </c>
    </row>
    <row r="744" spans="1:22" x14ac:dyDescent="0.25">
      <c r="B744" t="str">
        <f t="shared" si="327"/>
        <v>PAirL</v>
      </c>
      <c r="G744" t="s">
        <v>289</v>
      </c>
      <c r="H744" t="str">
        <f t="shared" si="323"/>
        <v>fValue</v>
      </c>
      <c r="I744">
        <v>1</v>
      </c>
      <c r="K744">
        <v>1</v>
      </c>
      <c r="M744" t="str">
        <f t="shared" si="324"/>
        <v>ns=4;s=|var|PLC210 OPC-UA.Application.PersistentVars.stProtectionList.BurnProtectionList.PAirL.fValue</v>
      </c>
      <c r="N744" t="str">
        <f t="shared" si="325"/>
        <v>Float</v>
      </c>
      <c r="O744" t="s">
        <v>27</v>
      </c>
      <c r="P744" t="str">
        <f>CONCATENATE(W$2,"PersistentVars.stProtectionList.BurnProtectionList.",B744)</f>
        <v>ns=4;s=|var|PLC210 OPC-UA.Application.PersistentVars.stProtectionList.BurnProtectionList.PAirL</v>
      </c>
      <c r="Q744" t="str">
        <f t="shared" si="328"/>
        <v>d1022</v>
      </c>
      <c r="R744" t="str">
        <f t="shared" si="326"/>
        <v>fValue</v>
      </c>
    </row>
    <row r="745" spans="1:22" x14ac:dyDescent="0.25">
      <c r="B745" t="str">
        <f t="shared" si="327"/>
        <v>PAirL</v>
      </c>
      <c r="G745" t="s">
        <v>290</v>
      </c>
      <c r="H745" t="str">
        <f t="shared" si="323"/>
        <v>fResponseTime</v>
      </c>
      <c r="I745">
        <v>1</v>
      </c>
      <c r="K745">
        <v>1</v>
      </c>
      <c r="M745" t="str">
        <f t="shared" si="324"/>
        <v>ns=4;s=|var|PLC210 OPC-UA.Application.PersistentVars.stProtectionList.BurnProtectionList.PAirL.fResponseTime</v>
      </c>
      <c r="N745" t="str">
        <f t="shared" si="325"/>
        <v>Float</v>
      </c>
      <c r="O745" t="s">
        <v>27</v>
      </c>
      <c r="P745" t="str">
        <f>CONCATENATE(W$2,"PersistentVars.stProtectionList.BurnProtectionList.",B745)</f>
        <v>ns=4;s=|var|PLC210 OPC-UA.Application.PersistentVars.stProtectionList.BurnProtectionList.PAirL</v>
      </c>
      <c r="Q745" t="str">
        <f t="shared" si="328"/>
        <v>d1022</v>
      </c>
      <c r="R745" t="str">
        <f t="shared" si="326"/>
        <v>fResponseTime</v>
      </c>
    </row>
    <row r="746" spans="1:22" x14ac:dyDescent="0.25">
      <c r="A746" t="s">
        <v>176</v>
      </c>
      <c r="B746" t="s">
        <v>113</v>
      </c>
      <c r="V746" t="s">
        <v>183</v>
      </c>
    </row>
    <row r="747" spans="1:22" x14ac:dyDescent="0.25">
      <c r="B747" t="str">
        <f>A746</f>
        <v>Burn[2]</v>
      </c>
      <c r="G747" t="s">
        <v>141</v>
      </c>
      <c r="H747" t="str">
        <f>G747</f>
        <v>bFireBurnErr</v>
      </c>
      <c r="I747">
        <v>1</v>
      </c>
      <c r="K747">
        <v>0</v>
      </c>
      <c r="M747" t="str">
        <f t="shared" ref="M747:M759" si="329">CONCATENATE(P747,".",H747)</f>
        <v>ns=4;s=|var|PLC210 OPC-UA.Application.GVL.DataProg.Group[1].Burn[2].bFireBurnErr</v>
      </c>
      <c r="N747" t="s">
        <v>34</v>
      </c>
      <c r="O747" t="s">
        <v>27</v>
      </c>
      <c r="P747" t="str">
        <f>CONCATENATE(W$2,"GVL.DataProg.",B746,".",B747)</f>
        <v>ns=4;s=|var|PLC210 OPC-UA.Application.GVL.DataProg.Group[1].Burn[2]</v>
      </c>
      <c r="Q747" t="str">
        <f>V746</f>
        <v>d0175</v>
      </c>
      <c r="R747" t="str">
        <f>G747</f>
        <v>bFireBurnErr</v>
      </c>
    </row>
    <row r="748" spans="1:22" x14ac:dyDescent="0.25">
      <c r="B748" t="str">
        <f>B747</f>
        <v>Burn[2]</v>
      </c>
      <c r="G748" t="s">
        <v>143</v>
      </c>
      <c r="H748" t="str">
        <f t="shared" ref="H748:H770" si="330">G748</f>
        <v>bFireBurn</v>
      </c>
      <c r="I748">
        <v>1</v>
      </c>
      <c r="K748">
        <v>0</v>
      </c>
      <c r="M748" t="str">
        <f t="shared" si="329"/>
        <v>ns=4;s=|var|PLC210 OPC-UA.Application.GVL.DataProg.Group[1].Burn[2].bFireBurn</v>
      </c>
      <c r="N748" t="s">
        <v>34</v>
      </c>
      <c r="O748" t="s">
        <v>27</v>
      </c>
      <c r="P748" t="str">
        <f>CONCATENATE(W$2,"GVL.DataProg.",B746,".",B748)</f>
        <v>ns=4;s=|var|PLC210 OPC-UA.Application.GVL.DataProg.Group[1].Burn[2]</v>
      </c>
      <c r="Q748" t="str">
        <f>Q747</f>
        <v>d0175</v>
      </c>
      <c r="R748" t="str">
        <f t="shared" ref="R748:R755" si="331">G748</f>
        <v>bFireBurn</v>
      </c>
    </row>
    <row r="749" spans="1:22" x14ac:dyDescent="0.25">
      <c r="B749" t="str">
        <f t="shared" ref="B749:B759" si="332">B748</f>
        <v>Burn[2]</v>
      </c>
      <c r="G749" t="s">
        <v>148</v>
      </c>
      <c r="H749" t="str">
        <f t="shared" si="330"/>
        <v>bFireIgn</v>
      </c>
      <c r="I749">
        <v>1</v>
      </c>
      <c r="K749">
        <v>0</v>
      </c>
      <c r="M749" t="str">
        <f t="shared" si="329"/>
        <v>ns=4;s=|var|PLC210 OPC-UA.Application.GVL.DataProg.Group[1].Burn[2].bFireIgn</v>
      </c>
      <c r="N749" t="s">
        <v>34</v>
      </c>
      <c r="O749" t="s">
        <v>27</v>
      </c>
      <c r="P749" t="str">
        <f>CONCATENATE(W$2,"GVL.DataProg.",B746,".",B749)</f>
        <v>ns=4;s=|var|PLC210 OPC-UA.Application.GVL.DataProg.Group[1].Burn[2]</v>
      </c>
      <c r="Q749" t="str">
        <f t="shared" ref="Q749:Q759" si="333">Q748</f>
        <v>d0175</v>
      </c>
      <c r="R749" t="str">
        <f t="shared" si="331"/>
        <v>bFireIgn</v>
      </c>
    </row>
    <row r="750" spans="1:22" x14ac:dyDescent="0.25">
      <c r="B750" t="str">
        <f t="shared" si="332"/>
        <v>Burn[2]</v>
      </c>
      <c r="G750" t="s">
        <v>149</v>
      </c>
      <c r="H750" t="str">
        <f t="shared" si="330"/>
        <v>bBurnStarted</v>
      </c>
      <c r="I750">
        <v>1</v>
      </c>
      <c r="K750">
        <v>0</v>
      </c>
      <c r="M750" t="str">
        <f t="shared" si="329"/>
        <v>ns=4;s=|var|PLC210 OPC-UA.Application.GVL.DataProg.Group[1].Burn[2].bBurnStarted</v>
      </c>
      <c r="N750" t="s">
        <v>34</v>
      </c>
      <c r="O750" t="s">
        <v>27</v>
      </c>
      <c r="P750" t="str">
        <f>CONCATENATE(W$2,"GVL.DataProg.",B746,".",B750)</f>
        <v>ns=4;s=|var|PLC210 OPC-UA.Application.GVL.DataProg.Group[1].Burn[2]</v>
      </c>
      <c r="Q750" t="str">
        <f t="shared" si="333"/>
        <v>d0175</v>
      </c>
      <c r="R750" t="str">
        <f t="shared" si="331"/>
        <v>bBurnStarted</v>
      </c>
    </row>
    <row r="751" spans="1:22" x14ac:dyDescent="0.25">
      <c r="B751" t="str">
        <f t="shared" si="332"/>
        <v>Burn[2]</v>
      </c>
      <c r="G751" t="s">
        <v>150</v>
      </c>
      <c r="H751" t="str">
        <f t="shared" si="330"/>
        <v>bIgnProc</v>
      </c>
      <c r="I751">
        <v>1</v>
      </c>
      <c r="K751">
        <v>0</v>
      </c>
      <c r="M751" t="str">
        <f t="shared" si="329"/>
        <v>ns=4;s=|var|PLC210 OPC-UA.Application.GVL.DataProg.Group[1].Burn[2].bIgnProc</v>
      </c>
      <c r="N751" t="s">
        <v>34</v>
      </c>
      <c r="O751" t="s">
        <v>27</v>
      </c>
      <c r="P751" t="str">
        <f>CONCATENATE(W$2,"GVL.DataProg.",B746,".",B751)</f>
        <v>ns=4;s=|var|PLC210 OPC-UA.Application.GVL.DataProg.Group[1].Burn[2]</v>
      </c>
      <c r="Q751" t="str">
        <f t="shared" si="333"/>
        <v>d0175</v>
      </c>
      <c r="R751" t="str">
        <f t="shared" si="331"/>
        <v>bIgnProc</v>
      </c>
    </row>
    <row r="752" spans="1:22" x14ac:dyDescent="0.25">
      <c r="B752" t="str">
        <f t="shared" si="332"/>
        <v>Burn[2]</v>
      </c>
      <c r="G752" t="s">
        <v>151</v>
      </c>
      <c r="H752" t="str">
        <f t="shared" si="330"/>
        <v>fIgnRemainingTimeStep</v>
      </c>
      <c r="I752">
        <v>1</v>
      </c>
      <c r="K752">
        <v>0</v>
      </c>
      <c r="M752" t="str">
        <f t="shared" si="329"/>
        <v>ns=4;s=|var|PLC210 OPC-UA.Application.GVL.DataProg.Group[1].Burn[2].fIgnRemainingTimeStep</v>
      </c>
      <c r="N752" t="s">
        <v>26</v>
      </c>
      <c r="O752" t="s">
        <v>27</v>
      </c>
      <c r="P752" t="str">
        <f>CONCATENATE(W$2,"GVL.DataProg.",B746,".",B752)</f>
        <v>ns=4;s=|var|PLC210 OPC-UA.Application.GVL.DataProg.Group[1].Burn[2]</v>
      </c>
      <c r="Q752" t="str">
        <f t="shared" si="333"/>
        <v>d0175</v>
      </c>
      <c r="R752" t="str">
        <f t="shared" si="331"/>
        <v>fIgnRemainingTimeStep</v>
      </c>
    </row>
    <row r="753" spans="2:18" x14ac:dyDescent="0.25">
      <c r="B753" t="str">
        <f t="shared" si="332"/>
        <v>Burn[2]</v>
      </c>
      <c r="G753" t="s">
        <v>152</v>
      </c>
      <c r="H753" t="str">
        <f t="shared" si="330"/>
        <v>fIgnStepTime</v>
      </c>
      <c r="I753">
        <v>1</v>
      </c>
      <c r="K753">
        <v>0</v>
      </c>
      <c r="M753" t="str">
        <f t="shared" si="329"/>
        <v>ns=4;s=|var|PLC210 OPC-UA.Application.GVL.DataProg.Group[1].Burn[2].fIgnStepTime</v>
      </c>
      <c r="N753" t="s">
        <v>26</v>
      </c>
      <c r="O753" t="s">
        <v>27</v>
      </c>
      <c r="P753" t="str">
        <f>CONCATENATE(W$2,"GVL.DataProg.",B746,".",B753)</f>
        <v>ns=4;s=|var|PLC210 OPC-UA.Application.GVL.DataProg.Group[1].Burn[2]</v>
      </c>
      <c r="Q753" t="str">
        <f t="shared" si="333"/>
        <v>d0175</v>
      </c>
      <c r="R753" t="str">
        <f t="shared" si="331"/>
        <v>fIgnStepTime</v>
      </c>
    </row>
    <row r="754" spans="2:18" x14ac:dyDescent="0.25">
      <c r="B754" t="str">
        <f t="shared" si="332"/>
        <v>Burn[2]</v>
      </c>
      <c r="G754" t="s">
        <v>153</v>
      </c>
      <c r="H754" t="str">
        <f t="shared" si="330"/>
        <v>sIgnCurrentProblem</v>
      </c>
      <c r="I754">
        <v>1</v>
      </c>
      <c r="K754">
        <v>0</v>
      </c>
      <c r="M754" t="str">
        <f t="shared" si="329"/>
        <v>ns=4;s=|var|PLC210 OPC-UA.Application.GVL.DataProg.Group[1].Burn[2].sIgnCurrentProblem</v>
      </c>
      <c r="N754" t="s">
        <v>154</v>
      </c>
      <c r="O754" t="s">
        <v>27</v>
      </c>
      <c r="P754" t="str">
        <f>CONCATENATE(W$2,"GVL.DataProg.",B746,".",B754)</f>
        <v>ns=4;s=|var|PLC210 OPC-UA.Application.GVL.DataProg.Group[1].Burn[2]</v>
      </c>
      <c r="Q754" t="str">
        <f t="shared" si="333"/>
        <v>d0175</v>
      </c>
      <c r="R754" t="str">
        <f t="shared" si="331"/>
        <v>sIgnCurrentProblem</v>
      </c>
    </row>
    <row r="755" spans="2:18" x14ac:dyDescent="0.25">
      <c r="B755" t="str">
        <f t="shared" si="332"/>
        <v>Burn[2]</v>
      </c>
      <c r="G755" t="s">
        <v>155</v>
      </c>
      <c r="H755" t="str">
        <f t="shared" si="330"/>
        <v>iFailIgnCount</v>
      </c>
      <c r="I755">
        <v>1</v>
      </c>
      <c r="K755">
        <v>0</v>
      </c>
      <c r="M755" t="str">
        <f t="shared" si="329"/>
        <v>ns=4;s=|var|PLC210 OPC-UA.Application.GVL.DataProg.Group[1].Burn[2].iFailIgnCount</v>
      </c>
      <c r="N755" t="s">
        <v>156</v>
      </c>
      <c r="O755" t="s">
        <v>27</v>
      </c>
      <c r="P755" t="str">
        <f>CONCATENATE(W$2,"GVL.DataProg.",B746,".",B755)</f>
        <v>ns=4;s=|var|PLC210 OPC-UA.Application.GVL.DataProg.Group[1].Burn[2]</v>
      </c>
      <c r="Q755" t="str">
        <f t="shared" si="333"/>
        <v>d0175</v>
      </c>
      <c r="R755" t="str">
        <f t="shared" si="331"/>
        <v>iFailIgnCount</v>
      </c>
    </row>
    <row r="756" spans="2:18" x14ac:dyDescent="0.25">
      <c r="B756" t="str">
        <f t="shared" si="332"/>
        <v>Burn[2]</v>
      </c>
      <c r="G756" t="s">
        <v>157</v>
      </c>
      <c r="H756" t="str">
        <f t="shared" si="330"/>
        <v>eBurnIgn</v>
      </c>
      <c r="I756">
        <v>1</v>
      </c>
      <c r="K756">
        <v>0</v>
      </c>
      <c r="M756" t="str">
        <f t="shared" si="329"/>
        <v>ns=4;s=|var|PLC210 OPC-UA.Application.GVL.DataProg.Group[1].Burn[2].eBurnIgn</v>
      </c>
      <c r="N756" t="s">
        <v>26</v>
      </c>
      <c r="O756" t="s">
        <v>27</v>
      </c>
      <c r="P756" t="str">
        <f>CONCATENATE(W$2,"GVL.DataProg.",B746,".",B756)</f>
        <v>ns=4;s=|var|PLC210 OPC-UA.Application.GVL.DataProg.Group[1].Burn[2]</v>
      </c>
      <c r="Q756" t="str">
        <f t="shared" si="333"/>
        <v>d0175</v>
      </c>
      <c r="R756" t="s">
        <v>316</v>
      </c>
    </row>
    <row r="757" spans="2:18" x14ac:dyDescent="0.25">
      <c r="B757" t="str">
        <f t="shared" si="332"/>
        <v>Burn[2]</v>
      </c>
      <c r="G757" t="s">
        <v>158</v>
      </c>
      <c r="H757" t="str">
        <f t="shared" si="330"/>
        <v>eBurnProtections</v>
      </c>
      <c r="I757">
        <v>1</v>
      </c>
      <c r="K757">
        <v>0</v>
      </c>
      <c r="M757" t="str">
        <f t="shared" si="329"/>
        <v>ns=4;s=|var|PLC210 OPC-UA.Application.GVL.DataProg.Group[1].Burn[2].eBurnProtections</v>
      </c>
      <c r="N757" t="s">
        <v>26</v>
      </c>
      <c r="O757" t="s">
        <v>27</v>
      </c>
      <c r="P757" t="str">
        <f>CONCATENATE(W$2,"GVL.DataProg.",B746,".",B757)</f>
        <v>ns=4;s=|var|PLC210 OPC-UA.Application.GVL.DataProg.Group[1].Burn[2]</v>
      </c>
      <c r="Q757" t="str">
        <f t="shared" si="333"/>
        <v>d0175</v>
      </c>
      <c r="R757" t="str">
        <f t="shared" ref="R757:R759" si="334">G757</f>
        <v>eBurnProtections</v>
      </c>
    </row>
    <row r="758" spans="2:18" x14ac:dyDescent="0.25">
      <c r="B758" t="str">
        <f t="shared" si="332"/>
        <v>Burn[2]</v>
      </c>
      <c r="G758" t="s">
        <v>159</v>
      </c>
      <c r="H758" t="str">
        <f t="shared" si="330"/>
        <v>bStartBurnVirt</v>
      </c>
      <c r="I758">
        <v>1</v>
      </c>
      <c r="K758">
        <v>1</v>
      </c>
      <c r="M758" t="str">
        <f t="shared" si="329"/>
        <v>ns=4;s=|var|PLC210 OPC-UA.Application.GVL.DataProg.Group[1].Burn[2].bStartBurnVirt</v>
      </c>
      <c r="N758" t="s">
        <v>34</v>
      </c>
      <c r="O758" t="s">
        <v>27</v>
      </c>
      <c r="P758" t="str">
        <f>CONCATENATE(W$2,"GVL.DataProg.",B746,".",B758)</f>
        <v>ns=4;s=|var|PLC210 OPC-UA.Application.GVL.DataProg.Group[1].Burn[2]</v>
      </c>
      <c r="Q758" t="str">
        <f t="shared" si="333"/>
        <v>d0175</v>
      </c>
      <c r="R758" t="str">
        <f t="shared" si="334"/>
        <v>bStartBurnVirt</v>
      </c>
    </row>
    <row r="759" spans="2:18" x14ac:dyDescent="0.25">
      <c r="B759" t="str">
        <f t="shared" si="332"/>
        <v>Burn[2]</v>
      </c>
      <c r="G759" t="s">
        <v>160</v>
      </c>
      <c r="H759" t="str">
        <f t="shared" si="330"/>
        <v>bStopBurnVirt</v>
      </c>
      <c r="I759">
        <v>1</v>
      </c>
      <c r="K759">
        <v>1</v>
      </c>
      <c r="M759" t="str">
        <f t="shared" si="329"/>
        <v>ns=4;s=|var|PLC210 OPC-UA.Application.GVL.DataProg.Group[1].Burn[2].bStopBurnVirt</v>
      </c>
      <c r="N759" t="s">
        <v>34</v>
      </c>
      <c r="O759" t="s">
        <v>27</v>
      </c>
      <c r="P759" t="str">
        <f>CONCATENATE(W$2,"GVL.DataProg.",B746,".",B759)</f>
        <v>ns=4;s=|var|PLC210 OPC-UA.Application.GVL.DataProg.Group[1].Burn[2]</v>
      </c>
      <c r="Q759" t="str">
        <f t="shared" si="333"/>
        <v>d0175</v>
      </c>
      <c r="R759" t="str">
        <f t="shared" si="334"/>
        <v>bStopBurnVirt</v>
      </c>
    </row>
    <row r="760" spans="2:18" x14ac:dyDescent="0.25">
      <c r="B760" t="str">
        <f>B759</f>
        <v>Burn[2]</v>
      </c>
      <c r="G760" t="s">
        <v>402</v>
      </c>
      <c r="H760" t="str">
        <f t="shared" si="330"/>
        <v>byBlock</v>
      </c>
      <c r="I760">
        <v>1</v>
      </c>
      <c r="K760">
        <v>0</v>
      </c>
      <c r="M760" t="str">
        <f t="shared" ref="M760:M761" si="335">CONCATENATE(P760,".",G760)</f>
        <v>ns=4;s=|var|PLC210 OPC-UA.Application.GVL.DataProg.Group[1].Burn[2].stBlocks.byBlock</v>
      </c>
      <c r="N760" t="s">
        <v>403</v>
      </c>
      <c r="O760" t="s">
        <v>27</v>
      </c>
      <c r="P760" t="str">
        <f>CONCATENATE(P759,".stBlocks")</f>
        <v>ns=4;s=|var|PLC210 OPC-UA.Application.GVL.DataProg.Group[1].Burn[2].stBlocks</v>
      </c>
      <c r="Q760" t="str">
        <f>Q759</f>
        <v>d0175</v>
      </c>
      <c r="R760" t="str">
        <f>CONCATENATE(G760)</f>
        <v>byBlock</v>
      </c>
    </row>
    <row r="761" spans="2:18" x14ac:dyDescent="0.25">
      <c r="B761" t="str">
        <f>B760</f>
        <v>Burn[2]</v>
      </c>
      <c r="G761" t="s">
        <v>404</v>
      </c>
      <c r="H761" t="str">
        <f t="shared" si="330"/>
        <v>byBlockWork</v>
      </c>
      <c r="I761">
        <v>1</v>
      </c>
      <c r="K761">
        <v>1</v>
      </c>
      <c r="M761" t="str">
        <f t="shared" si="335"/>
        <v>ns=4;s=|var|PLC210 OPC-UA.Application.GVL.DataProg.Group[1].Burn[2].stBlocks.byBlockWork</v>
      </c>
      <c r="N761" t="s">
        <v>403</v>
      </c>
      <c r="O761" t="s">
        <v>27</v>
      </c>
      <c r="P761" t="str">
        <f>P760</f>
        <v>ns=4;s=|var|PLC210 OPC-UA.Application.GVL.DataProg.Group[1].Burn[2].stBlocks</v>
      </c>
      <c r="Q761" t="str">
        <f>Q760</f>
        <v>d0175</v>
      </c>
      <c r="R761" t="str">
        <f>CONCATENATE(G761)</f>
        <v>byBlockWork</v>
      </c>
    </row>
    <row r="762" spans="2:18" x14ac:dyDescent="0.25">
      <c r="B762" t="str">
        <f>B759</f>
        <v>Burn[2]</v>
      </c>
      <c r="G762" t="s">
        <v>405</v>
      </c>
      <c r="H762" t="str">
        <f t="shared" si="330"/>
        <v>arwsBlockNames</v>
      </c>
      <c r="I762">
        <v>1</v>
      </c>
      <c r="K762">
        <v>0</v>
      </c>
      <c r="M762" t="str">
        <f>CONCATENATE(P762,".",G762,"[0]")</f>
        <v>ns=4;s=|var|PLC210 OPC-UA.Application.GVL.DataProg.Group[1].Burn[2].stBlocks.arwsBlockNames[0]</v>
      </c>
      <c r="N762" t="s">
        <v>154</v>
      </c>
      <c r="O762" t="s">
        <v>27</v>
      </c>
      <c r="P762" t="str">
        <f>P760</f>
        <v>ns=4;s=|var|PLC210 OPC-UA.Application.GVL.DataProg.Group[1].Burn[2].stBlocks</v>
      </c>
      <c r="Q762" t="str">
        <f>Q759</f>
        <v>d0175</v>
      </c>
      <c r="R762" t="str">
        <f>CONCATENATE(G762,"1")</f>
        <v>arwsBlockNames1</v>
      </c>
    </row>
    <row r="763" spans="2:18" x14ac:dyDescent="0.25">
      <c r="B763" t="str">
        <f t="shared" ref="B763:B770" si="336">B762</f>
        <v>Burn[2]</v>
      </c>
      <c r="G763" t="s">
        <v>405</v>
      </c>
      <c r="H763" t="str">
        <f t="shared" si="330"/>
        <v>arwsBlockNames</v>
      </c>
      <c r="I763">
        <v>1</v>
      </c>
      <c r="K763">
        <v>0</v>
      </c>
      <c r="M763" t="str">
        <f>CONCATENATE(P763,".",G763,"[1]")</f>
        <v>ns=4;s=|var|PLC210 OPC-UA.Application.GVL.DataProg.Group[1].Burn[2].stBlocks.arwsBlockNames[1]</v>
      </c>
      <c r="N763" t="s">
        <v>154</v>
      </c>
      <c r="O763" t="s">
        <v>27</v>
      </c>
      <c r="P763" t="str">
        <f>P762</f>
        <v>ns=4;s=|var|PLC210 OPC-UA.Application.GVL.DataProg.Group[1].Burn[2].stBlocks</v>
      </c>
      <c r="Q763" t="str">
        <f>Q762</f>
        <v>d0175</v>
      </c>
      <c r="R763" t="str">
        <f>CONCATENATE(G763,"2")</f>
        <v>arwsBlockNames2</v>
      </c>
    </row>
    <row r="764" spans="2:18" x14ac:dyDescent="0.25">
      <c r="B764" t="str">
        <f t="shared" si="336"/>
        <v>Burn[2]</v>
      </c>
      <c r="G764" t="s">
        <v>405</v>
      </c>
      <c r="H764" t="str">
        <f t="shared" si="330"/>
        <v>arwsBlockNames</v>
      </c>
      <c r="I764">
        <v>1</v>
      </c>
      <c r="K764">
        <v>0</v>
      </c>
      <c r="M764" t="str">
        <f>CONCATENATE(P764,".",G764,"[2]")</f>
        <v>ns=4;s=|var|PLC210 OPC-UA.Application.GVL.DataProg.Group[1].Burn[2].stBlocks.arwsBlockNames[2]</v>
      </c>
      <c r="N764" t="s">
        <v>154</v>
      </c>
      <c r="O764" t="s">
        <v>27</v>
      </c>
      <c r="P764" t="str">
        <f t="shared" ref="P764:P769" si="337">P763</f>
        <v>ns=4;s=|var|PLC210 OPC-UA.Application.GVL.DataProg.Group[1].Burn[2].stBlocks</v>
      </c>
      <c r="Q764" t="str">
        <f t="shared" ref="Q764:Q770" si="338">Q763</f>
        <v>d0175</v>
      </c>
      <c r="R764" t="str">
        <f>CONCATENATE(G764,"3")</f>
        <v>arwsBlockNames3</v>
      </c>
    </row>
    <row r="765" spans="2:18" x14ac:dyDescent="0.25">
      <c r="B765" t="str">
        <f t="shared" si="336"/>
        <v>Burn[2]</v>
      </c>
      <c r="G765" t="s">
        <v>405</v>
      </c>
      <c r="H765" t="str">
        <f t="shared" si="330"/>
        <v>arwsBlockNames</v>
      </c>
      <c r="I765">
        <v>1</v>
      </c>
      <c r="K765">
        <v>0</v>
      </c>
      <c r="M765" t="str">
        <f>CONCATENATE(P765,".",G765,"[3]")</f>
        <v>ns=4;s=|var|PLC210 OPC-UA.Application.GVL.DataProg.Group[1].Burn[2].stBlocks.arwsBlockNames[3]</v>
      </c>
      <c r="N765" t="s">
        <v>154</v>
      </c>
      <c r="O765" t="s">
        <v>27</v>
      </c>
      <c r="P765" t="str">
        <f t="shared" si="337"/>
        <v>ns=4;s=|var|PLC210 OPC-UA.Application.GVL.DataProg.Group[1].Burn[2].stBlocks</v>
      </c>
      <c r="Q765" t="str">
        <f t="shared" si="338"/>
        <v>d0175</v>
      </c>
      <c r="R765" t="str">
        <f>CONCATENATE(G765,"4")</f>
        <v>arwsBlockNames4</v>
      </c>
    </row>
    <row r="766" spans="2:18" x14ac:dyDescent="0.25">
      <c r="B766" t="str">
        <f t="shared" si="336"/>
        <v>Burn[2]</v>
      </c>
      <c r="G766" t="s">
        <v>405</v>
      </c>
      <c r="H766" t="str">
        <f t="shared" si="330"/>
        <v>arwsBlockNames</v>
      </c>
      <c r="I766">
        <v>1</v>
      </c>
      <c r="K766">
        <v>0</v>
      </c>
      <c r="M766" t="str">
        <f>CONCATENATE(P766,".",G766,"[4]")</f>
        <v>ns=4;s=|var|PLC210 OPC-UA.Application.GVL.DataProg.Group[1].Burn[2].stBlocks.arwsBlockNames[4]</v>
      </c>
      <c r="N766" t="s">
        <v>154</v>
      </c>
      <c r="O766" t="s">
        <v>27</v>
      </c>
      <c r="P766" t="str">
        <f t="shared" si="337"/>
        <v>ns=4;s=|var|PLC210 OPC-UA.Application.GVL.DataProg.Group[1].Burn[2].stBlocks</v>
      </c>
      <c r="Q766" t="str">
        <f t="shared" si="338"/>
        <v>d0175</v>
      </c>
      <c r="R766" t="str">
        <f>CONCATENATE(G766,"5")</f>
        <v>arwsBlockNames5</v>
      </c>
    </row>
    <row r="767" spans="2:18" x14ac:dyDescent="0.25">
      <c r="B767" t="str">
        <f t="shared" si="336"/>
        <v>Burn[2]</v>
      </c>
      <c r="G767" t="s">
        <v>405</v>
      </c>
      <c r="H767" t="str">
        <f t="shared" si="330"/>
        <v>arwsBlockNames</v>
      </c>
      <c r="I767">
        <v>1</v>
      </c>
      <c r="K767">
        <v>0</v>
      </c>
      <c r="M767" t="str">
        <f>CONCATENATE(P767,".",G767,"[5]")</f>
        <v>ns=4;s=|var|PLC210 OPC-UA.Application.GVL.DataProg.Group[1].Burn[2].stBlocks.arwsBlockNames[5]</v>
      </c>
      <c r="N767" t="s">
        <v>154</v>
      </c>
      <c r="O767" t="s">
        <v>27</v>
      </c>
      <c r="P767" t="str">
        <f t="shared" si="337"/>
        <v>ns=4;s=|var|PLC210 OPC-UA.Application.GVL.DataProg.Group[1].Burn[2].stBlocks</v>
      </c>
      <c r="Q767" t="str">
        <f t="shared" si="338"/>
        <v>d0175</v>
      </c>
      <c r="R767" t="str">
        <f>CONCATENATE(G767,"6")</f>
        <v>arwsBlockNames6</v>
      </c>
    </row>
    <row r="768" spans="2:18" x14ac:dyDescent="0.25">
      <c r="B768" t="str">
        <f t="shared" si="336"/>
        <v>Burn[2]</v>
      </c>
      <c r="G768" t="s">
        <v>405</v>
      </c>
      <c r="H768" t="str">
        <f t="shared" si="330"/>
        <v>arwsBlockNames</v>
      </c>
      <c r="I768">
        <v>1</v>
      </c>
      <c r="K768">
        <v>0</v>
      </c>
      <c r="M768" t="str">
        <f>CONCATENATE(P768,".",G768,"[6]")</f>
        <v>ns=4;s=|var|PLC210 OPC-UA.Application.GVL.DataProg.Group[1].Burn[2].stBlocks.arwsBlockNames[6]</v>
      </c>
      <c r="N768" t="s">
        <v>154</v>
      </c>
      <c r="O768" t="s">
        <v>27</v>
      </c>
      <c r="P768" t="str">
        <f t="shared" si="337"/>
        <v>ns=4;s=|var|PLC210 OPC-UA.Application.GVL.DataProg.Group[1].Burn[2].stBlocks</v>
      </c>
      <c r="Q768" t="str">
        <f t="shared" si="338"/>
        <v>d0175</v>
      </c>
      <c r="R768" t="str">
        <f>CONCATENATE(G768,"7")</f>
        <v>arwsBlockNames7</v>
      </c>
    </row>
    <row r="769" spans="1:22" x14ac:dyDescent="0.25">
      <c r="B769" t="str">
        <f t="shared" si="336"/>
        <v>Burn[2]</v>
      </c>
      <c r="G769" t="s">
        <v>405</v>
      </c>
      <c r="H769" t="str">
        <f t="shared" si="330"/>
        <v>arwsBlockNames</v>
      </c>
      <c r="I769">
        <v>1</v>
      </c>
      <c r="K769">
        <v>0</v>
      </c>
      <c r="M769" t="str">
        <f>CONCATENATE(P769,".",G769,"[7]")</f>
        <v>ns=4;s=|var|PLC210 OPC-UA.Application.GVL.DataProg.Group[1].Burn[2].stBlocks.arwsBlockNames[7]</v>
      </c>
      <c r="N769" t="s">
        <v>154</v>
      </c>
      <c r="O769" t="s">
        <v>27</v>
      </c>
      <c r="P769" t="str">
        <f t="shared" si="337"/>
        <v>ns=4;s=|var|PLC210 OPC-UA.Application.GVL.DataProg.Group[1].Burn[2].stBlocks</v>
      </c>
      <c r="Q769" t="str">
        <f t="shared" si="338"/>
        <v>d0175</v>
      </c>
      <c r="R769" t="str">
        <f>CONCATENATE(G769,"8")</f>
        <v>arwsBlockNames8</v>
      </c>
    </row>
    <row r="770" spans="1:22" x14ac:dyDescent="0.25">
      <c r="B770" t="str">
        <f t="shared" si="336"/>
        <v>Burn[2]</v>
      </c>
      <c r="G770" t="s">
        <v>410</v>
      </c>
      <c r="H770" t="str">
        <f t="shared" si="330"/>
        <v>bSparkManual</v>
      </c>
      <c r="I770">
        <v>1</v>
      </c>
      <c r="K770">
        <v>1</v>
      </c>
      <c r="M770" t="str">
        <f t="shared" ref="M770" si="339">CONCATENATE(P770,".",H770)</f>
        <v>ns=4;s=|var|PLC210 OPC-UA.Application.GVL.DataProg.Group[1].Burn[2].bSparkManual</v>
      </c>
      <c r="N770" t="s">
        <v>34</v>
      </c>
      <c r="O770" t="s">
        <v>27</v>
      </c>
      <c r="P770" t="str">
        <f>P759</f>
        <v>ns=4;s=|var|PLC210 OPC-UA.Application.GVL.DataProg.Group[1].Burn[2]</v>
      </c>
      <c r="Q770" t="str">
        <f t="shared" si="338"/>
        <v>d0175</v>
      </c>
      <c r="R770" t="str">
        <f t="shared" ref="R770" si="340">G770</f>
        <v>bSparkManual</v>
      </c>
    </row>
    <row r="771" spans="1:22" x14ac:dyDescent="0.25">
      <c r="A771" t="s">
        <v>317</v>
      </c>
      <c r="B771" t="str">
        <f>B759</f>
        <v>Burn[2]</v>
      </c>
    </row>
    <row r="772" spans="1:22" x14ac:dyDescent="0.25">
      <c r="B772" t="str">
        <f>A771</f>
        <v>Spark</v>
      </c>
      <c r="G772" t="s">
        <v>52</v>
      </c>
      <c r="H772" t="str">
        <f t="shared" ref="H772" si="341">G772</f>
        <v>bStart</v>
      </c>
      <c r="I772">
        <v>1</v>
      </c>
      <c r="K772">
        <v>0</v>
      </c>
      <c r="M772" t="str">
        <f t="shared" ref="M772:M774" si="342">CONCATENATE(P772,".",H772)</f>
        <v>ns=4;s=|var|PLC210 OPC-UA.Application.GVL.DataProg.Group[1].Burn[2].Spark.bStart</v>
      </c>
      <c r="N772" t="s">
        <v>34</v>
      </c>
      <c r="O772" t="s">
        <v>27</v>
      </c>
      <c r="P772" t="str">
        <f>CONCATENATE(W$2,"GVL.DataProg.",B746,".",B747,".",B772)</f>
        <v>ns=4;s=|var|PLC210 OPC-UA.Application.GVL.DataProg.Group[1].Burn[2].Spark</v>
      </c>
      <c r="Q772" t="str">
        <f t="shared" ref="Q772" si="343">Q759</f>
        <v>d0175</v>
      </c>
      <c r="R772" t="s">
        <v>318</v>
      </c>
    </row>
    <row r="773" spans="1:22" x14ac:dyDescent="0.25">
      <c r="B773" t="str">
        <f>B771</f>
        <v>Burn[2]</v>
      </c>
      <c r="G773" t="s">
        <v>144</v>
      </c>
      <c r="H773" t="str">
        <f>G773</f>
        <v>bPgNorm</v>
      </c>
      <c r="I773">
        <v>1</v>
      </c>
      <c r="K773">
        <v>0</v>
      </c>
      <c r="M773" t="str">
        <f t="shared" si="342"/>
        <v>ns=4;s=|var|PLC210 OPC-UA.Application.GVL.DataProg.Group[1].Burn[2].bPgNorm</v>
      </c>
      <c r="N773" t="s">
        <v>34</v>
      </c>
      <c r="O773" t="s">
        <v>27</v>
      </c>
      <c r="P773" t="str">
        <f>CONCATENATE(W$2,"GVL.DataProg.",A518,".",B773)</f>
        <v>ns=4;s=|var|PLC210 OPC-UA.Application.GVL.DataProg.Group[1].Burn[2]</v>
      </c>
      <c r="Q773" t="str">
        <f>V773</f>
        <v>d1178</v>
      </c>
      <c r="R773" t="s">
        <v>92</v>
      </c>
      <c r="V773" t="s">
        <v>184</v>
      </c>
    </row>
    <row r="774" spans="1:22" x14ac:dyDescent="0.25">
      <c r="B774" t="str">
        <f>B773</f>
        <v>Burn[2]</v>
      </c>
      <c r="G774" t="s">
        <v>146</v>
      </c>
      <c r="H774" t="str">
        <f>G774</f>
        <v>bPaNorm</v>
      </c>
      <c r="I774">
        <v>1</v>
      </c>
      <c r="K774">
        <v>0</v>
      </c>
      <c r="M774" t="str">
        <f t="shared" si="342"/>
        <v>ns=4;s=|var|PLC210 OPC-UA.Application.GVL.DataProg.Group[1].Burn[2].bPaNorm</v>
      </c>
      <c r="N774" t="s">
        <v>34</v>
      </c>
      <c r="O774" t="s">
        <v>27</v>
      </c>
      <c r="P774" t="str">
        <f>CONCATENATE(W$2,"GVL.DataProg.",A518,".",B774)</f>
        <v>ns=4;s=|var|PLC210 OPC-UA.Application.GVL.DataProg.Group[1].Burn[2]</v>
      </c>
      <c r="Q774" t="str">
        <f>V774</f>
        <v>d1179</v>
      </c>
      <c r="R774" t="s">
        <v>92</v>
      </c>
      <c r="V774" t="s">
        <v>185</v>
      </c>
    </row>
    <row r="775" spans="1:22" x14ac:dyDescent="0.25">
      <c r="A775" t="s">
        <v>131</v>
      </c>
      <c r="B775" t="str">
        <f>A746</f>
        <v>Burn[2]</v>
      </c>
      <c r="V775" t="s">
        <v>178</v>
      </c>
    </row>
    <row r="776" spans="1:22" x14ac:dyDescent="0.25">
      <c r="B776" t="str">
        <f>A775</f>
        <v>DamperGas</v>
      </c>
      <c r="G776" t="s">
        <v>33</v>
      </c>
      <c r="H776" t="str">
        <f>G776</f>
        <v>bH</v>
      </c>
      <c r="I776">
        <v>1</v>
      </c>
      <c r="K776">
        <v>0</v>
      </c>
      <c r="M776" t="str">
        <f>CONCATENATE(P776,".",G776)</f>
        <v>ns=4;s=|var|PLC210 OPC-UA.Application.GVL.DataProg.Group[1].Burn[2].DamperGas.bH</v>
      </c>
      <c r="N776" t="s">
        <v>34</v>
      </c>
      <c r="O776" t="s">
        <v>27</v>
      </c>
      <c r="P776" t="str">
        <f>CONCATENATE(W$2,"GVL.DataProg.Group[1].",B775,".",B776)</f>
        <v>ns=4;s=|var|PLC210 OPC-UA.Application.GVL.DataProg.Group[1].Burn[2].DamperGas</v>
      </c>
      <c r="Q776" t="str">
        <f>V775</f>
        <v>d0178</v>
      </c>
      <c r="R776" t="str">
        <f>G776</f>
        <v>bH</v>
      </c>
    </row>
    <row r="777" spans="1:22" x14ac:dyDescent="0.25">
      <c r="B777" t="str">
        <f>B776</f>
        <v>DamperGas</v>
      </c>
      <c r="G777" t="s">
        <v>36</v>
      </c>
      <c r="H777" t="str">
        <f t="shared" ref="H777:H789" si="344">G777</f>
        <v>bL</v>
      </c>
      <c r="I777">
        <v>1</v>
      </c>
      <c r="K777">
        <v>0</v>
      </c>
      <c r="M777" t="str">
        <f t="shared" ref="M777:M789" si="345">CONCATENATE(P777,".",G777)</f>
        <v>ns=4;s=|var|PLC210 OPC-UA.Application.GVL.DataProg.Group[1].Burn[2].DamperGas.bL</v>
      </c>
      <c r="N777" t="s">
        <v>34</v>
      </c>
      <c r="O777" t="s">
        <v>27</v>
      </c>
      <c r="P777" t="str">
        <f>CONCATENATE(W$2,"GVL.DataProg.Group[1].",B775,".",B777)</f>
        <v>ns=4;s=|var|PLC210 OPC-UA.Application.GVL.DataProg.Group[1].Burn[2].DamperGas</v>
      </c>
      <c r="Q777" t="str">
        <f>Q776</f>
        <v>d0178</v>
      </c>
      <c r="R777" t="str">
        <f t="shared" ref="R777:R781" si="346">G777</f>
        <v>bL</v>
      </c>
    </row>
    <row r="778" spans="1:22" x14ac:dyDescent="0.25">
      <c r="B778" t="str">
        <f t="shared" ref="B778:B785" si="347">B777</f>
        <v>DamperGas</v>
      </c>
      <c r="G778" t="s">
        <v>37</v>
      </c>
      <c r="H778" t="str">
        <f t="shared" si="344"/>
        <v>bClose</v>
      </c>
      <c r="I778">
        <v>1</v>
      </c>
      <c r="K778">
        <v>0</v>
      </c>
      <c r="M778" t="str">
        <f t="shared" si="345"/>
        <v>ns=4;s=|var|PLC210 OPC-UA.Application.GVL.DataProg.Group[1].Burn[2].DamperGas.bClose</v>
      </c>
      <c r="N778" t="s">
        <v>34</v>
      </c>
      <c r="O778" t="s">
        <v>27</v>
      </c>
      <c r="P778" t="str">
        <f>CONCATENATE(W$2,"GVL.DataProg.Group[1].",B775,".",B778)</f>
        <v>ns=4;s=|var|PLC210 OPC-UA.Application.GVL.DataProg.Group[1].Burn[2].DamperGas</v>
      </c>
      <c r="Q778" t="str">
        <f t="shared" ref="Q778:Q785" si="348">Q777</f>
        <v>d0178</v>
      </c>
      <c r="R778" t="str">
        <f t="shared" si="346"/>
        <v>bClose</v>
      </c>
    </row>
    <row r="779" spans="1:22" x14ac:dyDescent="0.25">
      <c r="B779" t="str">
        <f t="shared" si="347"/>
        <v>DamperGas</v>
      </c>
      <c r="G779" t="s">
        <v>38</v>
      </c>
      <c r="H779" t="str">
        <f t="shared" si="344"/>
        <v>bOpen</v>
      </c>
      <c r="I779">
        <v>1</v>
      </c>
      <c r="K779">
        <v>0</v>
      </c>
      <c r="M779" t="str">
        <f t="shared" si="345"/>
        <v>ns=4;s=|var|PLC210 OPC-UA.Application.GVL.DataProg.Group[1].Burn[2].DamperGas.bOpen</v>
      </c>
      <c r="N779" t="s">
        <v>34</v>
      </c>
      <c r="O779" t="s">
        <v>27</v>
      </c>
      <c r="P779" t="str">
        <f>CONCATENATE(W$2,"GVL.DataProg.Group[1].",B775,".",B779)</f>
        <v>ns=4;s=|var|PLC210 OPC-UA.Application.GVL.DataProg.Group[1].Burn[2].DamperGas</v>
      </c>
      <c r="Q779" t="str">
        <f t="shared" si="348"/>
        <v>d0178</v>
      </c>
      <c r="R779" t="str">
        <f t="shared" si="346"/>
        <v>bOpen</v>
      </c>
    </row>
    <row r="780" spans="1:22" x14ac:dyDescent="0.25">
      <c r="B780" t="str">
        <f t="shared" si="347"/>
        <v>DamperGas</v>
      </c>
      <c r="G780" t="s">
        <v>39</v>
      </c>
      <c r="H780" t="str">
        <f t="shared" si="344"/>
        <v>bOpenManual</v>
      </c>
      <c r="I780">
        <v>1</v>
      </c>
      <c r="K780">
        <v>1</v>
      </c>
      <c r="M780" t="str">
        <f t="shared" si="345"/>
        <v>ns=4;s=|var|PLC210 OPC-UA.Application.GVL.DataProg.Group[1].Burn[2].DamperGas.bOpenManual</v>
      </c>
      <c r="N780" t="s">
        <v>34</v>
      </c>
      <c r="O780" t="s">
        <v>27</v>
      </c>
      <c r="P780" t="str">
        <f>CONCATENATE(W$2,"GVL.DataProg.Group[1].",B775,".",B780)</f>
        <v>ns=4;s=|var|PLC210 OPC-UA.Application.GVL.DataProg.Group[1].Burn[2].DamperGas</v>
      </c>
      <c r="Q780" t="str">
        <f t="shared" si="348"/>
        <v>d0178</v>
      </c>
      <c r="R780" t="str">
        <f t="shared" si="346"/>
        <v>bOpenManual</v>
      </c>
    </row>
    <row r="781" spans="1:22" x14ac:dyDescent="0.25">
      <c r="B781" t="str">
        <f t="shared" si="347"/>
        <v>DamperGas</v>
      </c>
      <c r="G781" t="s">
        <v>40</v>
      </c>
      <c r="H781" t="str">
        <f t="shared" si="344"/>
        <v>bCloseManual</v>
      </c>
      <c r="I781">
        <v>1</v>
      </c>
      <c r="K781">
        <v>1</v>
      </c>
      <c r="M781" t="str">
        <f t="shared" si="345"/>
        <v>ns=4;s=|var|PLC210 OPC-UA.Application.GVL.DataProg.Group[1].Burn[2].DamperGas.bCloseManual</v>
      </c>
      <c r="N781" t="s">
        <v>34</v>
      </c>
      <c r="O781" t="s">
        <v>27</v>
      </c>
      <c r="P781" t="str">
        <f>CONCATENATE(W$2,"GVL.DataProg.Group[1].",B775,".",B781)</f>
        <v>ns=4;s=|var|PLC210 OPC-UA.Application.GVL.DataProg.Group[1].Burn[2].DamperGas</v>
      </c>
      <c r="Q781" t="str">
        <f t="shared" si="348"/>
        <v>d0178</v>
      </c>
      <c r="R781" t="str">
        <f t="shared" si="346"/>
        <v>bCloseManual</v>
      </c>
    </row>
    <row r="782" spans="1:22" x14ac:dyDescent="0.25">
      <c r="B782" t="str">
        <f t="shared" si="347"/>
        <v>DamperGas</v>
      </c>
      <c r="G782" t="s">
        <v>41</v>
      </c>
      <c r="H782" t="str">
        <f t="shared" si="344"/>
        <v>bAuto</v>
      </c>
      <c r="I782">
        <v>1</v>
      </c>
      <c r="K782">
        <v>1</v>
      </c>
      <c r="M782" t="str">
        <f t="shared" si="345"/>
        <v>ns=4;s=|var|PLC210 OPC-UA.Application.GVL.DataProg.Group[1].Burn[2].DamperGas.bAuto</v>
      </c>
      <c r="N782" t="s">
        <v>34</v>
      </c>
      <c r="O782" t="s">
        <v>27</v>
      </c>
      <c r="P782" t="str">
        <f>CONCATENATE(W$2,"GVL.DataProg.Group[1].",B775,".",B782)</f>
        <v>ns=4;s=|var|PLC210 OPC-UA.Application.GVL.DataProg.Group[1].Burn[2].DamperGas</v>
      </c>
      <c r="Q782" t="str">
        <f t="shared" si="348"/>
        <v>d0178</v>
      </c>
      <c r="R782" t="str">
        <f>G782</f>
        <v>bAuto</v>
      </c>
    </row>
    <row r="783" spans="1:22" x14ac:dyDescent="0.25">
      <c r="B783" t="str">
        <f t="shared" si="347"/>
        <v>DamperGas</v>
      </c>
      <c r="G783" t="s">
        <v>42</v>
      </c>
      <c r="H783" t="str">
        <f t="shared" si="344"/>
        <v>bBlockOpenOut</v>
      </c>
      <c r="I783">
        <v>1</v>
      </c>
      <c r="K783">
        <v>0</v>
      </c>
      <c r="M783" t="str">
        <f t="shared" si="345"/>
        <v>ns=4;s=|var|PLC210 OPC-UA.Application.GVL.DataProg.Group[1].Burn[2].DamperGas.bBlockOpenOut</v>
      </c>
      <c r="N783" t="s">
        <v>34</v>
      </c>
      <c r="O783" t="s">
        <v>27</v>
      </c>
      <c r="P783" t="str">
        <f>CONCATENATE(W$2,"GVL.DataProg.Group[1].",B775,".",B783)</f>
        <v>ns=4;s=|var|PLC210 OPC-UA.Application.GVL.DataProg.Group[1].Burn[2].DamperGas</v>
      </c>
      <c r="Q783" t="str">
        <f t="shared" si="348"/>
        <v>d0178</v>
      </c>
      <c r="R783" t="str">
        <f t="shared" ref="R783:R787" si="349">G783</f>
        <v>bBlockOpenOut</v>
      </c>
    </row>
    <row r="784" spans="1:22" x14ac:dyDescent="0.25">
      <c r="B784" t="str">
        <f t="shared" si="347"/>
        <v>DamperGas</v>
      </c>
      <c r="G784" t="s">
        <v>43</v>
      </c>
      <c r="H784" t="str">
        <f t="shared" si="344"/>
        <v>bBlockCloseOut</v>
      </c>
      <c r="I784">
        <v>1</v>
      </c>
      <c r="K784">
        <v>0</v>
      </c>
      <c r="M784" t="str">
        <f t="shared" si="345"/>
        <v>ns=4;s=|var|PLC210 OPC-UA.Application.GVL.DataProg.Group[1].Burn[2].DamperGas.bBlockCloseOut</v>
      </c>
      <c r="N784" t="s">
        <v>34</v>
      </c>
      <c r="O784" t="s">
        <v>27</v>
      </c>
      <c r="P784" t="str">
        <f>CONCATENATE(W$2,"GVL.DataProg.Group[1].",B775,".",B784)</f>
        <v>ns=4;s=|var|PLC210 OPC-UA.Application.GVL.DataProg.Group[1].Burn[2].DamperGas</v>
      </c>
      <c r="Q784" t="str">
        <f t="shared" si="348"/>
        <v>d0178</v>
      </c>
      <c r="R784" t="str">
        <f t="shared" si="349"/>
        <v>bBlockCloseOut</v>
      </c>
    </row>
    <row r="785" spans="1:22" x14ac:dyDescent="0.25">
      <c r="B785" t="str">
        <f t="shared" si="347"/>
        <v>DamperGas</v>
      </c>
      <c r="G785" t="s">
        <v>383</v>
      </c>
      <c r="H785" t="str">
        <f t="shared" si="344"/>
        <v>State</v>
      </c>
      <c r="I785">
        <v>1</v>
      </c>
      <c r="K785">
        <v>0</v>
      </c>
      <c r="M785" t="str">
        <f t="shared" si="345"/>
        <v>ns=4;s=|var|PLC210 OPC-UA.Application.GVL.DataProg.Group[1].Burn[2].DamperGas.State</v>
      </c>
      <c r="N785" t="s">
        <v>154</v>
      </c>
      <c r="O785" t="s">
        <v>27</v>
      </c>
      <c r="P785" t="str">
        <f>P784</f>
        <v>ns=4;s=|var|PLC210 OPC-UA.Application.GVL.DataProg.Group[1].Burn[2].DamperGas</v>
      </c>
      <c r="Q785" t="str">
        <f t="shared" si="348"/>
        <v>d0178</v>
      </c>
      <c r="R785" t="str">
        <f t="shared" si="349"/>
        <v>State</v>
      </c>
    </row>
    <row r="786" spans="1:22" x14ac:dyDescent="0.25">
      <c r="B786" t="str">
        <f>B785</f>
        <v>DamperGas</v>
      </c>
      <c r="G786" t="s">
        <v>384</v>
      </c>
      <c r="H786" t="str">
        <f t="shared" si="344"/>
        <v>bAutoCorrect</v>
      </c>
      <c r="I786">
        <v>1</v>
      </c>
      <c r="K786">
        <v>1</v>
      </c>
      <c r="M786" t="str">
        <f t="shared" si="345"/>
        <v>ns=4;s=|var|PLC210 OPC-UA.Application.GVL.DataProg.Group[1].Burn[2].DamperGas.bAutoCorrect</v>
      </c>
      <c r="N786" t="s">
        <v>34</v>
      </c>
      <c r="O786" t="s">
        <v>27</v>
      </c>
      <c r="P786" t="str">
        <f>P785</f>
        <v>ns=4;s=|var|PLC210 OPC-UA.Application.GVL.DataProg.Group[1].Burn[2].DamperGas</v>
      </c>
      <c r="Q786" t="str">
        <f>Q785</f>
        <v>d0178</v>
      </c>
      <c r="R786" t="str">
        <f t="shared" si="349"/>
        <v>bAutoCorrect</v>
      </c>
    </row>
    <row r="787" spans="1:22" x14ac:dyDescent="0.25">
      <c r="B787" t="str">
        <f>B786</f>
        <v>DamperGas</v>
      </c>
      <c r="G787" t="s">
        <v>385</v>
      </c>
      <c r="H787" t="str">
        <f t="shared" si="344"/>
        <v>fMechTime</v>
      </c>
      <c r="I787">
        <v>1</v>
      </c>
      <c r="K787">
        <v>0</v>
      </c>
      <c r="M787" t="str">
        <f t="shared" si="345"/>
        <v>ns=4;s=|var|PLC210 OPC-UA.Application.GVL.DataProg.Group[1].Burn[2].DamperGas.fMechTime</v>
      </c>
      <c r="N787" t="s">
        <v>26</v>
      </c>
      <c r="O787" t="s">
        <v>27</v>
      </c>
      <c r="P787" t="str">
        <f>P786</f>
        <v>ns=4;s=|var|PLC210 OPC-UA.Application.GVL.DataProg.Group[1].Burn[2].DamperGas</v>
      </c>
      <c r="Q787" t="str">
        <f>Q786</f>
        <v>d0178</v>
      </c>
      <c r="R787" t="str">
        <f t="shared" si="349"/>
        <v>fMechTime</v>
      </c>
    </row>
    <row r="788" spans="1:22" x14ac:dyDescent="0.25">
      <c r="B788" t="str">
        <f>B787</f>
        <v>DamperGas</v>
      </c>
      <c r="G788" t="s">
        <v>402</v>
      </c>
      <c r="H788" t="str">
        <f t="shared" si="344"/>
        <v>byBlock</v>
      </c>
      <c r="I788">
        <v>1</v>
      </c>
      <c r="K788">
        <v>0</v>
      </c>
      <c r="M788" t="str">
        <f t="shared" si="345"/>
        <v>ns=4;s=|var|PLC210 OPC-UA.Application.GVL.DataProg.Group[1].Burn[2].DamperGas.stBlocksOpen.byBlock</v>
      </c>
      <c r="N788" t="s">
        <v>403</v>
      </c>
      <c r="O788" t="s">
        <v>27</v>
      </c>
      <c r="P788" t="str">
        <f>CONCATENATE(P787,".stBlocksOpen")</f>
        <v>ns=4;s=|var|PLC210 OPC-UA.Application.GVL.DataProg.Group[1].Burn[2].DamperGas.stBlocksOpen</v>
      </c>
      <c r="Q788" t="str">
        <f>Q787</f>
        <v>d0178</v>
      </c>
      <c r="R788" t="str">
        <f>CONCATENATE(G788,"Open")</f>
        <v>byBlockOpen</v>
      </c>
    </row>
    <row r="789" spans="1:22" x14ac:dyDescent="0.25">
      <c r="B789" t="str">
        <f>B788</f>
        <v>DamperGas</v>
      </c>
      <c r="G789" t="s">
        <v>402</v>
      </c>
      <c r="H789" t="str">
        <f t="shared" si="344"/>
        <v>byBlock</v>
      </c>
      <c r="I789">
        <v>1</v>
      </c>
      <c r="K789">
        <v>0</v>
      </c>
      <c r="M789" t="str">
        <f t="shared" si="345"/>
        <v>ns=4;s=|var|PLC210 OPC-UA.Application.GVL.DataProg.Group[1].Burn[2].DamperGas.stBlocksClose.byBlock</v>
      </c>
      <c r="N789" t="s">
        <v>403</v>
      </c>
      <c r="O789" t="s">
        <v>27</v>
      </c>
      <c r="P789" t="str">
        <f>CONCATENATE(P787,".stBlocksClose")</f>
        <v>ns=4;s=|var|PLC210 OPC-UA.Application.GVL.DataProg.Group[1].Burn[2].DamperGas.stBlocksClose</v>
      </c>
      <c r="Q789" t="str">
        <f>Q788</f>
        <v>d0178</v>
      </c>
      <c r="R789" t="str">
        <f>CONCATENATE(G789,"Close")</f>
        <v>byBlockClose</v>
      </c>
    </row>
    <row r="790" spans="1:22" x14ac:dyDescent="0.25">
      <c r="A790" t="s">
        <v>24</v>
      </c>
      <c r="B790" t="str">
        <f>B784</f>
        <v>DamperGas</v>
      </c>
      <c r="V790" t="s">
        <v>177</v>
      </c>
    </row>
    <row r="791" spans="1:22" x14ac:dyDescent="0.25">
      <c r="B791" t="str">
        <f>A790</f>
        <v>fPosition</v>
      </c>
      <c r="G791" t="s">
        <v>31</v>
      </c>
      <c r="H791" t="str">
        <f>G791</f>
        <v>fNormValue</v>
      </c>
      <c r="I791">
        <v>1</v>
      </c>
      <c r="K791">
        <v>0</v>
      </c>
      <c r="M791" t="str">
        <f>CONCATENATE(P791,".",H791)</f>
        <v>ns=4;s=|var|PLC210 OPC-UA.Application.GVL.DataProg.Group[1].Burn[2].DamperGas.fPosition.fNormValue</v>
      </c>
      <c r="N791" t="s">
        <v>26</v>
      </c>
      <c r="O791" t="s">
        <v>27</v>
      </c>
      <c r="P791" t="str">
        <f>CONCATENATE(W$2,"GVL.DataProg.Group[1].",B775,".",B790,".",B791)</f>
        <v>ns=4;s=|var|PLC210 OPC-UA.Application.GVL.DataProg.Group[1].Burn[2].DamperGas.fPosition</v>
      </c>
      <c r="Q791" t="str">
        <f>V790</f>
        <v>d0029</v>
      </c>
      <c r="R791" t="str">
        <f>G791</f>
        <v>fNormValue</v>
      </c>
    </row>
    <row r="792" spans="1:22" x14ac:dyDescent="0.25">
      <c r="B792" t="str">
        <f>B791</f>
        <v>fPosition</v>
      </c>
      <c r="G792" t="s">
        <v>32</v>
      </c>
      <c r="H792" t="str">
        <f t="shared" ref="H792:H795" si="350">G792</f>
        <v>fInValue</v>
      </c>
      <c r="I792">
        <v>1</v>
      </c>
      <c r="K792">
        <v>0</v>
      </c>
      <c r="M792" t="str">
        <f>CONCATENATE(P792,".",H792)</f>
        <v>ns=4;s=|var|PLC210 OPC-UA.Application.GVL.DataProg.Group[1].Burn[2].DamperGas.fPosition.fInValue</v>
      </c>
      <c r="N792" t="s">
        <v>26</v>
      </c>
      <c r="O792" t="s">
        <v>27</v>
      </c>
      <c r="P792" t="str">
        <f>CONCATENATE(W$2,"GVL.DataProg.Group[1].",B775,".",B790,".",B792)</f>
        <v>ns=4;s=|var|PLC210 OPC-UA.Application.GVL.DataProg.Group[1].Burn[2].DamperGas.fPosition</v>
      </c>
      <c r="Q792" t="str">
        <f>Q791</f>
        <v>d0029</v>
      </c>
      <c r="R792" t="str">
        <f t="shared" ref="R792:R795" si="351">G792</f>
        <v>fInValue</v>
      </c>
    </row>
    <row r="793" spans="1:22" x14ac:dyDescent="0.25">
      <c r="B793" t="str">
        <f>B792</f>
        <v>fPosition</v>
      </c>
      <c r="G793" t="s">
        <v>30</v>
      </c>
      <c r="H793" t="str">
        <f t="shared" si="350"/>
        <v>fNormL</v>
      </c>
      <c r="I793">
        <v>1</v>
      </c>
      <c r="K793">
        <v>1</v>
      </c>
      <c r="M793" t="str">
        <f>CONCATENATE(P793,".",G793)</f>
        <v>ns=4;s=|var|PLC210 OPC-UA.Application.PersistentVars.stAllAiChannelParams.Group1_Burn2_DamperGas_fPosition.fNormL</v>
      </c>
      <c r="N793" t="s">
        <v>26</v>
      </c>
      <c r="O793" t="s">
        <v>27</v>
      </c>
      <c r="P793" t="str">
        <f>CONCATENATE(W$2,"PersistentVars.stAllAiChannelParams.Group1_",SUBSTITUTE(SUBSTITUTE(B775,"[",""),"]",""),"_",B790,"_",B793)</f>
        <v>ns=4;s=|var|PLC210 OPC-UA.Application.PersistentVars.stAllAiChannelParams.Group1_Burn2_DamperGas_fPosition</v>
      </c>
      <c r="Q793" t="str">
        <f t="shared" ref="Q793:Q795" si="352">Q792</f>
        <v>d0029</v>
      </c>
      <c r="R793" t="str">
        <f t="shared" si="351"/>
        <v>fNormL</v>
      </c>
    </row>
    <row r="794" spans="1:22" x14ac:dyDescent="0.25">
      <c r="B794" t="str">
        <f t="shared" ref="B794:B795" si="353">B793</f>
        <v>fPosition</v>
      </c>
      <c r="G794" t="s">
        <v>29</v>
      </c>
      <c r="H794" t="str">
        <f t="shared" si="350"/>
        <v>fNormH</v>
      </c>
      <c r="I794">
        <v>1</v>
      </c>
      <c r="K794">
        <v>1</v>
      </c>
      <c r="M794" t="str">
        <f t="shared" ref="M794:M795" si="354">CONCATENATE(P794,".",G794)</f>
        <v>ns=4;s=|var|PLC210 OPC-UA.Application.PersistentVars.stAllAiChannelParams.Group1_Burn2_DamperGas_fPosition.fNormH</v>
      </c>
      <c r="N794" t="s">
        <v>26</v>
      </c>
      <c r="O794" t="s">
        <v>27</v>
      </c>
      <c r="P794" t="str">
        <f>CONCATENATE(W$2,"PersistentVars.stAllAiChannelParams.Group1_",SUBSTITUTE(SUBSTITUTE(B775,"[",""),"]",""),"_",B790,"_",B794)</f>
        <v>ns=4;s=|var|PLC210 OPC-UA.Application.PersistentVars.stAllAiChannelParams.Group1_Burn2_DamperGas_fPosition</v>
      </c>
      <c r="Q794" t="str">
        <f t="shared" si="352"/>
        <v>d0029</v>
      </c>
      <c r="R794" t="str">
        <f t="shared" si="351"/>
        <v>fNormH</v>
      </c>
    </row>
    <row r="795" spans="1:22" x14ac:dyDescent="0.25">
      <c r="B795" t="str">
        <f t="shared" si="353"/>
        <v>fPosition</v>
      </c>
      <c r="G795" t="s">
        <v>25</v>
      </c>
      <c r="H795" t="str">
        <f t="shared" si="350"/>
        <v>fTFilter</v>
      </c>
      <c r="I795">
        <v>1</v>
      </c>
      <c r="K795">
        <v>1</v>
      </c>
      <c r="M795" t="str">
        <f t="shared" si="354"/>
        <v>ns=4;s=|var|PLC210 OPC-UA.Application.PersistentVars.stAllAiChannelParams.Group1_Burn2_DamperGas_fPosition.fTFilter</v>
      </c>
      <c r="N795" t="s">
        <v>26</v>
      </c>
      <c r="O795" t="s">
        <v>27</v>
      </c>
      <c r="P795" t="str">
        <f>CONCATENATE(W$2,"PersistentVars.stAllAiChannelParams.Group1_",SUBSTITUTE(SUBSTITUTE(B775,"[",""),"]",""),"_",B790,"_",B795)</f>
        <v>ns=4;s=|var|PLC210 OPC-UA.Application.PersistentVars.stAllAiChannelParams.Group1_Burn2_DamperGas_fPosition</v>
      </c>
      <c r="Q795" t="str">
        <f t="shared" si="352"/>
        <v>d0029</v>
      </c>
      <c r="R795" t="str">
        <f t="shared" si="351"/>
        <v>fTFilter</v>
      </c>
    </row>
    <row r="796" spans="1:22" x14ac:dyDescent="0.25">
      <c r="A796" t="s">
        <v>134</v>
      </c>
      <c r="B796" t="s">
        <v>176</v>
      </c>
      <c r="V796" t="s">
        <v>180</v>
      </c>
    </row>
    <row r="797" spans="1:22" x14ac:dyDescent="0.25">
      <c r="B797" t="str">
        <f>A796</f>
        <v>DamperAir</v>
      </c>
      <c r="G797" t="s">
        <v>33</v>
      </c>
      <c r="H797" t="str">
        <f>G797</f>
        <v>bH</v>
      </c>
      <c r="I797">
        <v>1</v>
      </c>
      <c r="K797">
        <v>0</v>
      </c>
      <c r="M797" t="str">
        <f>CONCATENATE(P797,".",G797)</f>
        <v>ns=4;s=|var|PLC210 OPC-UA.Application.GVL.DataProg.Group[1].Burn[2].DamperAir.bH</v>
      </c>
      <c r="N797" t="s">
        <v>34</v>
      </c>
      <c r="O797" t="s">
        <v>27</v>
      </c>
      <c r="P797" t="str">
        <f>CONCATENATE(W$2,"GVL.DataProg.Group[1].",B796,".",B797)</f>
        <v>ns=4;s=|var|PLC210 OPC-UA.Application.GVL.DataProg.Group[1].Burn[2].DamperAir</v>
      </c>
      <c r="Q797" t="str">
        <f>V796</f>
        <v>d0179</v>
      </c>
      <c r="R797" t="str">
        <f>G797</f>
        <v>bH</v>
      </c>
    </row>
    <row r="798" spans="1:22" x14ac:dyDescent="0.25">
      <c r="B798" t="str">
        <f>B797</f>
        <v>DamperAir</v>
      </c>
      <c r="G798" t="s">
        <v>36</v>
      </c>
      <c r="H798" t="str">
        <f t="shared" ref="H798:H810" si="355">G798</f>
        <v>bL</v>
      </c>
      <c r="I798">
        <v>1</v>
      </c>
      <c r="K798">
        <v>0</v>
      </c>
      <c r="M798" t="str">
        <f t="shared" ref="M798:M810" si="356">CONCATENATE(P798,".",G798)</f>
        <v>ns=4;s=|var|PLC210 OPC-UA.Application.GVL.DataProg.Group[1].Burn[2].DamperAir.bL</v>
      </c>
      <c r="N798" t="s">
        <v>34</v>
      </c>
      <c r="O798" t="s">
        <v>27</v>
      </c>
      <c r="P798" t="str">
        <f>CONCATENATE(W$2,"GVL.DataProg.Group[1].",B796,".",B798)</f>
        <v>ns=4;s=|var|PLC210 OPC-UA.Application.GVL.DataProg.Group[1].Burn[2].DamperAir</v>
      </c>
      <c r="Q798" t="str">
        <f>Q797</f>
        <v>d0179</v>
      </c>
      <c r="R798" t="str">
        <f t="shared" ref="R798:R802" si="357">G798</f>
        <v>bL</v>
      </c>
    </row>
    <row r="799" spans="1:22" x14ac:dyDescent="0.25">
      <c r="B799" t="str">
        <f t="shared" ref="B799:B806" si="358">B798</f>
        <v>DamperAir</v>
      </c>
      <c r="G799" t="s">
        <v>37</v>
      </c>
      <c r="H799" t="str">
        <f t="shared" si="355"/>
        <v>bClose</v>
      </c>
      <c r="I799">
        <v>1</v>
      </c>
      <c r="K799">
        <v>0</v>
      </c>
      <c r="M799" t="str">
        <f t="shared" si="356"/>
        <v>ns=4;s=|var|PLC210 OPC-UA.Application.GVL.DataProg.Group[1].Burn[2].DamperAir.bClose</v>
      </c>
      <c r="N799" t="s">
        <v>34</v>
      </c>
      <c r="O799" t="s">
        <v>27</v>
      </c>
      <c r="P799" t="str">
        <f>CONCATENATE(W$2,"GVL.DataProg.Group[1].",B796,".",B799)</f>
        <v>ns=4;s=|var|PLC210 OPC-UA.Application.GVL.DataProg.Group[1].Burn[2].DamperAir</v>
      </c>
      <c r="Q799" t="str">
        <f t="shared" ref="Q799:Q806" si="359">Q798</f>
        <v>d0179</v>
      </c>
      <c r="R799" t="str">
        <f t="shared" si="357"/>
        <v>bClose</v>
      </c>
    </row>
    <row r="800" spans="1:22" x14ac:dyDescent="0.25">
      <c r="B800" t="str">
        <f t="shared" si="358"/>
        <v>DamperAir</v>
      </c>
      <c r="G800" t="s">
        <v>38</v>
      </c>
      <c r="H800" t="str">
        <f t="shared" si="355"/>
        <v>bOpen</v>
      </c>
      <c r="I800">
        <v>1</v>
      </c>
      <c r="K800">
        <v>0</v>
      </c>
      <c r="M800" t="str">
        <f t="shared" si="356"/>
        <v>ns=4;s=|var|PLC210 OPC-UA.Application.GVL.DataProg.Group[1].Burn[2].DamperAir.bOpen</v>
      </c>
      <c r="N800" t="s">
        <v>34</v>
      </c>
      <c r="O800" t="s">
        <v>27</v>
      </c>
      <c r="P800" t="str">
        <f>CONCATENATE(W$2,"GVL.DataProg.Group[1].",B796,".",B800)</f>
        <v>ns=4;s=|var|PLC210 OPC-UA.Application.GVL.DataProg.Group[1].Burn[2].DamperAir</v>
      </c>
      <c r="Q800" t="str">
        <f t="shared" si="359"/>
        <v>d0179</v>
      </c>
      <c r="R800" t="str">
        <f t="shared" si="357"/>
        <v>bOpen</v>
      </c>
    </row>
    <row r="801" spans="1:22" x14ac:dyDescent="0.25">
      <c r="B801" t="str">
        <f t="shared" si="358"/>
        <v>DamperAir</v>
      </c>
      <c r="G801" t="s">
        <v>39</v>
      </c>
      <c r="H801" t="str">
        <f t="shared" si="355"/>
        <v>bOpenManual</v>
      </c>
      <c r="I801">
        <v>1</v>
      </c>
      <c r="K801">
        <v>1</v>
      </c>
      <c r="M801" t="str">
        <f t="shared" si="356"/>
        <v>ns=4;s=|var|PLC210 OPC-UA.Application.GVL.DataProg.Group[1].Burn[2].DamperAir.bOpenManual</v>
      </c>
      <c r="N801" t="s">
        <v>34</v>
      </c>
      <c r="O801" t="s">
        <v>27</v>
      </c>
      <c r="P801" t="str">
        <f>CONCATENATE(W$2,"GVL.DataProg.Group[1].",B796,".",B801)</f>
        <v>ns=4;s=|var|PLC210 OPC-UA.Application.GVL.DataProg.Group[1].Burn[2].DamperAir</v>
      </c>
      <c r="Q801" t="str">
        <f t="shared" si="359"/>
        <v>d0179</v>
      </c>
      <c r="R801" t="str">
        <f t="shared" si="357"/>
        <v>bOpenManual</v>
      </c>
    </row>
    <row r="802" spans="1:22" x14ac:dyDescent="0.25">
      <c r="B802" t="str">
        <f t="shared" si="358"/>
        <v>DamperAir</v>
      </c>
      <c r="G802" t="s">
        <v>40</v>
      </c>
      <c r="H802" t="str">
        <f t="shared" si="355"/>
        <v>bCloseManual</v>
      </c>
      <c r="I802">
        <v>1</v>
      </c>
      <c r="K802">
        <v>1</v>
      </c>
      <c r="M802" t="str">
        <f t="shared" si="356"/>
        <v>ns=4;s=|var|PLC210 OPC-UA.Application.GVL.DataProg.Group[1].Burn[2].DamperAir.bCloseManual</v>
      </c>
      <c r="N802" t="s">
        <v>34</v>
      </c>
      <c r="O802" t="s">
        <v>27</v>
      </c>
      <c r="P802" t="str">
        <f>CONCATENATE(W$2,"GVL.DataProg.Group[1].",B796,".",B802)</f>
        <v>ns=4;s=|var|PLC210 OPC-UA.Application.GVL.DataProg.Group[1].Burn[2].DamperAir</v>
      </c>
      <c r="Q802" t="str">
        <f t="shared" si="359"/>
        <v>d0179</v>
      </c>
      <c r="R802" t="str">
        <f t="shared" si="357"/>
        <v>bCloseManual</v>
      </c>
    </row>
    <row r="803" spans="1:22" x14ac:dyDescent="0.25">
      <c r="B803" t="str">
        <f t="shared" si="358"/>
        <v>DamperAir</v>
      </c>
      <c r="G803" t="s">
        <v>41</v>
      </c>
      <c r="H803" t="str">
        <f t="shared" si="355"/>
        <v>bAuto</v>
      </c>
      <c r="I803">
        <v>1</v>
      </c>
      <c r="K803">
        <v>1</v>
      </c>
      <c r="M803" t="str">
        <f t="shared" si="356"/>
        <v>ns=4;s=|var|PLC210 OPC-UA.Application.GVL.DataProg.Group[1].Burn[2].DamperAir.bAuto</v>
      </c>
      <c r="N803" t="s">
        <v>34</v>
      </c>
      <c r="O803" t="s">
        <v>27</v>
      </c>
      <c r="P803" t="str">
        <f>CONCATENATE(W$2,"GVL.DataProg.Group[1].",B796,".",B803)</f>
        <v>ns=4;s=|var|PLC210 OPC-UA.Application.GVL.DataProg.Group[1].Burn[2].DamperAir</v>
      </c>
      <c r="Q803" t="str">
        <f t="shared" si="359"/>
        <v>d0179</v>
      </c>
      <c r="R803" t="str">
        <f>G803</f>
        <v>bAuto</v>
      </c>
    </row>
    <row r="804" spans="1:22" x14ac:dyDescent="0.25">
      <c r="B804" t="str">
        <f t="shared" si="358"/>
        <v>DamperAir</v>
      </c>
      <c r="G804" t="s">
        <v>42</v>
      </c>
      <c r="H804" t="str">
        <f t="shared" si="355"/>
        <v>bBlockOpenOut</v>
      </c>
      <c r="I804">
        <v>1</v>
      </c>
      <c r="K804">
        <v>0</v>
      </c>
      <c r="M804" t="str">
        <f t="shared" si="356"/>
        <v>ns=4;s=|var|PLC210 OPC-UA.Application.GVL.DataProg.Group[1].Burn[2].DamperAir.bBlockOpenOut</v>
      </c>
      <c r="N804" t="s">
        <v>34</v>
      </c>
      <c r="O804" t="s">
        <v>27</v>
      </c>
      <c r="P804" t="str">
        <f>CONCATENATE(W$2,"GVL.DataProg.Group[1].",B796,".",B804)</f>
        <v>ns=4;s=|var|PLC210 OPC-UA.Application.GVL.DataProg.Group[1].Burn[2].DamperAir</v>
      </c>
      <c r="Q804" t="str">
        <f t="shared" si="359"/>
        <v>d0179</v>
      </c>
      <c r="R804" t="str">
        <f t="shared" ref="R804:R808" si="360">G804</f>
        <v>bBlockOpenOut</v>
      </c>
    </row>
    <row r="805" spans="1:22" x14ac:dyDescent="0.25">
      <c r="B805" t="str">
        <f t="shared" si="358"/>
        <v>DamperAir</v>
      </c>
      <c r="G805" t="s">
        <v>43</v>
      </c>
      <c r="H805" t="str">
        <f t="shared" si="355"/>
        <v>bBlockCloseOut</v>
      </c>
      <c r="I805">
        <v>1</v>
      </c>
      <c r="K805">
        <v>0</v>
      </c>
      <c r="M805" t="str">
        <f t="shared" si="356"/>
        <v>ns=4;s=|var|PLC210 OPC-UA.Application.GVL.DataProg.Group[1].Burn[2].DamperAir.bBlockCloseOut</v>
      </c>
      <c r="N805" t="s">
        <v>34</v>
      </c>
      <c r="O805" t="s">
        <v>27</v>
      </c>
      <c r="P805" t="str">
        <f>CONCATENATE(W$2,"GVL.DataProg.Group[1].",B796,".",B805)</f>
        <v>ns=4;s=|var|PLC210 OPC-UA.Application.GVL.DataProg.Group[1].Burn[2].DamperAir</v>
      </c>
      <c r="Q805" t="str">
        <f t="shared" si="359"/>
        <v>d0179</v>
      </c>
      <c r="R805" t="str">
        <f t="shared" si="360"/>
        <v>bBlockCloseOut</v>
      </c>
    </row>
    <row r="806" spans="1:22" x14ac:dyDescent="0.25">
      <c r="B806" t="str">
        <f t="shared" si="358"/>
        <v>DamperAir</v>
      </c>
      <c r="G806" t="s">
        <v>383</v>
      </c>
      <c r="H806" t="str">
        <f t="shared" si="355"/>
        <v>State</v>
      </c>
      <c r="I806">
        <v>1</v>
      </c>
      <c r="K806">
        <v>0</v>
      </c>
      <c r="M806" t="str">
        <f t="shared" si="356"/>
        <v>ns=4;s=|var|PLC210 OPC-UA.Application.GVL.DataProg.Group[1].Burn[2].DamperAir.State</v>
      </c>
      <c r="N806" t="s">
        <v>154</v>
      </c>
      <c r="O806" t="s">
        <v>27</v>
      </c>
      <c r="P806" t="str">
        <f>P805</f>
        <v>ns=4;s=|var|PLC210 OPC-UA.Application.GVL.DataProg.Group[1].Burn[2].DamperAir</v>
      </c>
      <c r="Q806" t="str">
        <f t="shared" si="359"/>
        <v>d0179</v>
      </c>
      <c r="R806" t="str">
        <f t="shared" si="360"/>
        <v>State</v>
      </c>
    </row>
    <row r="807" spans="1:22" x14ac:dyDescent="0.25">
      <c r="B807" t="str">
        <f>B806</f>
        <v>DamperAir</v>
      </c>
      <c r="G807" t="s">
        <v>384</v>
      </c>
      <c r="H807" t="str">
        <f t="shared" si="355"/>
        <v>bAutoCorrect</v>
      </c>
      <c r="I807">
        <v>1</v>
      </c>
      <c r="K807">
        <v>1</v>
      </c>
      <c r="M807" t="str">
        <f t="shared" si="356"/>
        <v>ns=4;s=|var|PLC210 OPC-UA.Application.GVL.DataProg.Group[1].Burn[2].DamperAir.bAutoCorrect</v>
      </c>
      <c r="N807" t="s">
        <v>34</v>
      </c>
      <c r="O807" t="s">
        <v>27</v>
      </c>
      <c r="P807" t="str">
        <f>P806</f>
        <v>ns=4;s=|var|PLC210 OPC-UA.Application.GVL.DataProg.Group[1].Burn[2].DamperAir</v>
      </c>
      <c r="Q807" t="str">
        <f>Q806</f>
        <v>d0179</v>
      </c>
      <c r="R807" t="str">
        <f t="shared" si="360"/>
        <v>bAutoCorrect</v>
      </c>
    </row>
    <row r="808" spans="1:22" x14ac:dyDescent="0.25">
      <c r="B808" t="str">
        <f>B807</f>
        <v>DamperAir</v>
      </c>
      <c r="G808" t="s">
        <v>385</v>
      </c>
      <c r="H808" t="str">
        <f t="shared" si="355"/>
        <v>fMechTime</v>
      </c>
      <c r="I808">
        <v>1</v>
      </c>
      <c r="K808">
        <v>0</v>
      </c>
      <c r="M808" t="str">
        <f t="shared" si="356"/>
        <v>ns=4;s=|var|PLC210 OPC-UA.Application.GVL.DataProg.Group[1].Burn[2].DamperAir.fMechTime</v>
      </c>
      <c r="N808" t="s">
        <v>26</v>
      </c>
      <c r="O808" t="s">
        <v>27</v>
      </c>
      <c r="P808" t="str">
        <f>P807</f>
        <v>ns=4;s=|var|PLC210 OPC-UA.Application.GVL.DataProg.Group[1].Burn[2].DamperAir</v>
      </c>
      <c r="Q808" t="str">
        <f>Q807</f>
        <v>d0179</v>
      </c>
      <c r="R808" t="str">
        <f t="shared" si="360"/>
        <v>fMechTime</v>
      </c>
    </row>
    <row r="809" spans="1:22" x14ac:dyDescent="0.25">
      <c r="B809" t="str">
        <f>B808</f>
        <v>DamperAir</v>
      </c>
      <c r="G809" t="s">
        <v>402</v>
      </c>
      <c r="H809" t="str">
        <f t="shared" si="355"/>
        <v>byBlock</v>
      </c>
      <c r="I809">
        <v>1</v>
      </c>
      <c r="K809">
        <v>0</v>
      </c>
      <c r="M809" t="str">
        <f t="shared" si="356"/>
        <v>ns=4;s=|var|PLC210 OPC-UA.Application.GVL.DataProg.Group[1].Burn[2].DamperAir.stBlocksOpen.byBlock</v>
      </c>
      <c r="N809" t="s">
        <v>403</v>
      </c>
      <c r="O809" t="s">
        <v>27</v>
      </c>
      <c r="P809" t="str">
        <f>CONCATENATE(P808,".stBlocksOpen")</f>
        <v>ns=4;s=|var|PLC210 OPC-UA.Application.GVL.DataProg.Group[1].Burn[2].DamperAir.stBlocksOpen</v>
      </c>
      <c r="Q809" t="str">
        <f>Q808</f>
        <v>d0179</v>
      </c>
      <c r="R809" t="str">
        <f>CONCATENATE(G809,"Open")</f>
        <v>byBlockOpen</v>
      </c>
    </row>
    <row r="810" spans="1:22" x14ac:dyDescent="0.25">
      <c r="B810" t="str">
        <f>B809</f>
        <v>DamperAir</v>
      </c>
      <c r="G810" t="s">
        <v>402</v>
      </c>
      <c r="H810" t="str">
        <f t="shared" si="355"/>
        <v>byBlock</v>
      </c>
      <c r="I810">
        <v>1</v>
      </c>
      <c r="K810">
        <v>0</v>
      </c>
      <c r="M810" t="str">
        <f t="shared" si="356"/>
        <v>ns=4;s=|var|PLC210 OPC-UA.Application.GVL.DataProg.Group[1].Burn[2].DamperAir.stBlocksClose.byBlock</v>
      </c>
      <c r="N810" t="s">
        <v>403</v>
      </c>
      <c r="O810" t="s">
        <v>27</v>
      </c>
      <c r="P810" t="str">
        <f>CONCATENATE(P808,".stBlocksClose")</f>
        <v>ns=4;s=|var|PLC210 OPC-UA.Application.GVL.DataProg.Group[1].Burn[2].DamperAir.stBlocksClose</v>
      </c>
      <c r="Q810" t="str">
        <f>Q809</f>
        <v>d0179</v>
      </c>
      <c r="R810" t="str">
        <f>CONCATENATE(G810,"Close")</f>
        <v>byBlockClose</v>
      </c>
    </row>
    <row r="811" spans="1:22" x14ac:dyDescent="0.25">
      <c r="A811" t="s">
        <v>24</v>
      </c>
      <c r="B811" t="str">
        <f>B805</f>
        <v>DamperAir</v>
      </c>
      <c r="V811" t="s">
        <v>179</v>
      </c>
    </row>
    <row r="812" spans="1:22" x14ac:dyDescent="0.25">
      <c r="B812" t="str">
        <f>A811</f>
        <v>fPosition</v>
      </c>
      <c r="G812" t="s">
        <v>31</v>
      </c>
      <c r="H812" t="str">
        <f>G812</f>
        <v>fNormValue</v>
      </c>
      <c r="I812">
        <v>1</v>
      </c>
      <c r="K812">
        <v>0</v>
      </c>
      <c r="M812" t="str">
        <f>CONCATENATE(P812,".",H812)</f>
        <v>ns=4;s=|var|PLC210 OPC-UA.Application.GVL.DataProg.Group[1].Burn[2].DamperAir.fPosition.fNormValue</v>
      </c>
      <c r="N812" t="s">
        <v>26</v>
      </c>
      <c r="O812" t="s">
        <v>27</v>
      </c>
      <c r="P812" t="str">
        <f>CONCATENATE(W$2,"GVL.DataProg.Group[1].",B796,".",B811,".",B812)</f>
        <v>ns=4;s=|var|PLC210 OPC-UA.Application.GVL.DataProg.Group[1].Burn[2].DamperAir.fPosition</v>
      </c>
      <c r="Q812" t="str">
        <f>V811</f>
        <v>d0032</v>
      </c>
      <c r="R812" t="str">
        <f>G812</f>
        <v>fNormValue</v>
      </c>
    </row>
    <row r="813" spans="1:22" x14ac:dyDescent="0.25">
      <c r="B813" t="str">
        <f>B812</f>
        <v>fPosition</v>
      </c>
      <c r="G813" t="s">
        <v>32</v>
      </c>
      <c r="H813" t="str">
        <f t="shared" ref="H813:H816" si="361">G813</f>
        <v>fInValue</v>
      </c>
      <c r="I813">
        <v>1</v>
      </c>
      <c r="K813">
        <v>0</v>
      </c>
      <c r="M813" t="str">
        <f>CONCATENATE(P813,".",H813)</f>
        <v>ns=4;s=|var|PLC210 OPC-UA.Application.GVL.DataProg.Group[1].Burn[2].DamperAir.fPosition.fInValue</v>
      </c>
      <c r="N813" t="s">
        <v>26</v>
      </c>
      <c r="O813" t="s">
        <v>27</v>
      </c>
      <c r="P813" t="str">
        <f>CONCATENATE(W$2,"GVL.DataProg.Group[1].",B796,".",B811,".",B813)</f>
        <v>ns=4;s=|var|PLC210 OPC-UA.Application.GVL.DataProg.Group[1].Burn[2].DamperAir.fPosition</v>
      </c>
      <c r="Q813" t="str">
        <f>Q812</f>
        <v>d0032</v>
      </c>
      <c r="R813" t="str">
        <f t="shared" ref="R813:R816" si="362">G813</f>
        <v>fInValue</v>
      </c>
    </row>
    <row r="814" spans="1:22" x14ac:dyDescent="0.25">
      <c r="B814" t="str">
        <f>B813</f>
        <v>fPosition</v>
      </c>
      <c r="G814" t="s">
        <v>30</v>
      </c>
      <c r="H814" t="str">
        <f t="shared" si="361"/>
        <v>fNormL</v>
      </c>
      <c r="I814">
        <v>1</v>
      </c>
      <c r="K814">
        <v>1</v>
      </c>
      <c r="M814" t="str">
        <f>CONCATENATE(P814,".",G814)</f>
        <v>ns=4;s=|var|PLC210 OPC-UA.Application.PersistentVars.stAllAiChannelParams.Group1_Burn2_DamperAir_fPosition.fNormL</v>
      </c>
      <c r="N814" t="s">
        <v>26</v>
      </c>
      <c r="O814" t="s">
        <v>27</v>
      </c>
      <c r="P814" t="str">
        <f>CONCATENATE(W$2,"PersistentVars.stAllAiChannelParams.Group1_",SUBSTITUTE(SUBSTITUTE(B796,"[",""),"]",""),"_",B811,"_",B814)</f>
        <v>ns=4;s=|var|PLC210 OPC-UA.Application.PersistentVars.stAllAiChannelParams.Group1_Burn2_DamperAir_fPosition</v>
      </c>
      <c r="Q814" t="str">
        <f t="shared" ref="Q814:Q816" si="363">Q813</f>
        <v>d0032</v>
      </c>
      <c r="R814" t="str">
        <f t="shared" si="362"/>
        <v>fNormL</v>
      </c>
    </row>
    <row r="815" spans="1:22" x14ac:dyDescent="0.25">
      <c r="B815" t="str">
        <f t="shared" ref="B815:B816" si="364">B814</f>
        <v>fPosition</v>
      </c>
      <c r="G815" t="s">
        <v>29</v>
      </c>
      <c r="H815" t="str">
        <f t="shared" si="361"/>
        <v>fNormH</v>
      </c>
      <c r="I815">
        <v>1</v>
      </c>
      <c r="K815">
        <v>1</v>
      </c>
      <c r="M815" t="str">
        <f t="shared" ref="M815:M816" si="365">CONCATENATE(P815,".",G815)</f>
        <v>ns=4;s=|var|PLC210 OPC-UA.Application.PersistentVars.stAllAiChannelParams.Group1_Burn2_DamperAir_fPosition.fNormH</v>
      </c>
      <c r="N815" t="s">
        <v>26</v>
      </c>
      <c r="O815" t="s">
        <v>27</v>
      </c>
      <c r="P815" t="str">
        <f>CONCATENATE(W$2,"PersistentVars.stAllAiChannelParams.Group1_",SUBSTITUTE(SUBSTITUTE(B796,"[",""),"]",""),"_",B811,"_",B815)</f>
        <v>ns=4;s=|var|PLC210 OPC-UA.Application.PersistentVars.stAllAiChannelParams.Group1_Burn2_DamperAir_fPosition</v>
      </c>
      <c r="Q815" t="str">
        <f t="shared" si="363"/>
        <v>d0032</v>
      </c>
      <c r="R815" t="str">
        <f t="shared" si="362"/>
        <v>fNormH</v>
      </c>
    </row>
    <row r="816" spans="1:22" x14ac:dyDescent="0.25">
      <c r="B816" t="str">
        <f t="shared" si="364"/>
        <v>fPosition</v>
      </c>
      <c r="G816" t="s">
        <v>25</v>
      </c>
      <c r="H816" t="str">
        <f t="shared" si="361"/>
        <v>fTFilter</v>
      </c>
      <c r="I816">
        <v>1</v>
      </c>
      <c r="K816">
        <v>1</v>
      </c>
      <c r="M816" t="str">
        <f t="shared" si="365"/>
        <v>ns=4;s=|var|PLC210 OPC-UA.Application.PersistentVars.stAllAiChannelParams.Group1_Burn2_DamperAir_fPosition.fTFilter</v>
      </c>
      <c r="N816" t="s">
        <v>26</v>
      </c>
      <c r="O816" t="s">
        <v>27</v>
      </c>
      <c r="P816" t="str">
        <f>CONCATENATE(W$2,"PersistentVars.stAllAiChannelParams.Group1_",SUBSTITUTE(SUBSTITUTE(B796,"[",""),"]",""),"_",B811,"_",B816)</f>
        <v>ns=4;s=|var|PLC210 OPC-UA.Application.PersistentVars.stAllAiChannelParams.Group1_Burn2_DamperAir_fPosition</v>
      </c>
      <c r="Q816" t="str">
        <f t="shared" si="363"/>
        <v>d0032</v>
      </c>
      <c r="R816" t="str">
        <f t="shared" si="362"/>
        <v>fTFilter</v>
      </c>
    </row>
    <row r="817" spans="1:22" x14ac:dyDescent="0.25">
      <c r="A817" t="s">
        <v>137</v>
      </c>
      <c r="B817" t="s">
        <v>176</v>
      </c>
      <c r="V817" t="s">
        <v>181</v>
      </c>
    </row>
    <row r="818" spans="1:22" x14ac:dyDescent="0.25">
      <c r="B818" t="str">
        <f>A817</f>
        <v>Valve2</v>
      </c>
      <c r="G818" t="s">
        <v>33</v>
      </c>
      <c r="H818" t="str">
        <f>G818</f>
        <v>bH</v>
      </c>
      <c r="I818">
        <v>1</v>
      </c>
      <c r="K818">
        <v>0</v>
      </c>
      <c r="M818" t="str">
        <f t="shared" ref="M818:M829" si="366">CONCATENATE(P818,".",G818)</f>
        <v>ns=4;s=|var|PLC210 OPC-UA.Application.GVL.DataProg.Group[1].Burn[2].Valve2.bH</v>
      </c>
      <c r="N818" t="s">
        <v>34</v>
      </c>
      <c r="O818" t="s">
        <v>27</v>
      </c>
      <c r="P818" t="str">
        <f>CONCATENATE(W$2,"GVL.DataProg.",A$518,".",B817,".",B818)</f>
        <v>ns=4;s=|var|PLC210 OPC-UA.Application.GVL.DataProg.Group[1].Burn[2].Valve2</v>
      </c>
      <c r="Q818" t="str">
        <f>V817</f>
        <v>d0177</v>
      </c>
      <c r="R818" t="str">
        <f>G818</f>
        <v>bH</v>
      </c>
    </row>
    <row r="819" spans="1:22" x14ac:dyDescent="0.25">
      <c r="B819" t="str">
        <f>B818</f>
        <v>Valve2</v>
      </c>
      <c r="G819" t="s">
        <v>36</v>
      </c>
      <c r="H819" t="str">
        <f t="shared" ref="H819:H845" si="367">G819</f>
        <v>bL</v>
      </c>
      <c r="I819">
        <v>1</v>
      </c>
      <c r="K819">
        <v>0</v>
      </c>
      <c r="M819" t="str">
        <f t="shared" si="366"/>
        <v>ns=4;s=|var|PLC210 OPC-UA.Application.GVL.DataProg.Group[1].Burn[2].Valve2.bL</v>
      </c>
      <c r="N819" t="s">
        <v>34</v>
      </c>
      <c r="O819" t="s">
        <v>27</v>
      </c>
      <c r="P819" t="str">
        <f>CONCATENATE(W$2,"GVL.DataProg.",A$518,".",B817,".",B819)</f>
        <v>ns=4;s=|var|PLC210 OPC-UA.Application.GVL.DataProg.Group[1].Burn[2].Valve2</v>
      </c>
      <c r="Q819" t="str">
        <f>Q818</f>
        <v>d0177</v>
      </c>
      <c r="R819" t="str">
        <f t="shared" ref="R819:R825" si="368">G819</f>
        <v>bL</v>
      </c>
    </row>
    <row r="820" spans="1:22" x14ac:dyDescent="0.25">
      <c r="B820" t="str">
        <f t="shared" ref="B820:B825" si="369">B819</f>
        <v>Valve2</v>
      </c>
      <c r="G820" t="s">
        <v>83</v>
      </c>
      <c r="H820" t="str">
        <f t="shared" si="367"/>
        <v>bCtrl</v>
      </c>
      <c r="I820">
        <v>1</v>
      </c>
      <c r="K820">
        <v>0</v>
      </c>
      <c r="M820" t="str">
        <f t="shared" si="366"/>
        <v>ns=4;s=|var|PLC210 OPC-UA.Application.GVL.DataProg.Group[1].Burn[2].Valve2.bCtrl</v>
      </c>
      <c r="N820" t="s">
        <v>34</v>
      </c>
      <c r="O820" t="s">
        <v>27</v>
      </c>
      <c r="P820" t="str">
        <f>CONCATENATE(W$2,"GVL.DataProg.",A$518,".",B817,".",B820)</f>
        <v>ns=4;s=|var|PLC210 OPC-UA.Application.GVL.DataProg.Group[1].Burn[2].Valve2</v>
      </c>
      <c r="Q820" t="str">
        <f t="shared" ref="Q820:Q825" si="370">Q819</f>
        <v>d0177</v>
      </c>
      <c r="R820" t="str">
        <f t="shared" si="368"/>
        <v>bCtrl</v>
      </c>
    </row>
    <row r="821" spans="1:22" x14ac:dyDescent="0.25">
      <c r="B821" t="str">
        <f t="shared" si="369"/>
        <v>Valve2</v>
      </c>
      <c r="G821" t="s">
        <v>39</v>
      </c>
      <c r="H821" t="str">
        <f t="shared" si="367"/>
        <v>bOpenManual</v>
      </c>
      <c r="I821">
        <v>1</v>
      </c>
      <c r="K821">
        <v>1</v>
      </c>
      <c r="M821" t="str">
        <f t="shared" si="366"/>
        <v>ns=4;s=|var|PLC210 OPC-UA.Application.GVL.DataProg.Group[1].Burn[2].Valve2.bOpenManual</v>
      </c>
      <c r="N821" t="s">
        <v>34</v>
      </c>
      <c r="O821" t="s">
        <v>27</v>
      </c>
      <c r="P821" t="str">
        <f>CONCATENATE(W$2,"GVL.DataProg.",A$518,".",B817,".",B821)</f>
        <v>ns=4;s=|var|PLC210 OPC-UA.Application.GVL.DataProg.Group[1].Burn[2].Valve2</v>
      </c>
      <c r="Q821" t="str">
        <f t="shared" si="370"/>
        <v>d0177</v>
      </c>
      <c r="R821" t="str">
        <f t="shared" si="368"/>
        <v>bOpenManual</v>
      </c>
    </row>
    <row r="822" spans="1:22" x14ac:dyDescent="0.25">
      <c r="B822" t="str">
        <f t="shared" si="369"/>
        <v>Valve2</v>
      </c>
      <c r="G822" t="s">
        <v>40</v>
      </c>
      <c r="H822" t="str">
        <f t="shared" si="367"/>
        <v>bCloseManual</v>
      </c>
      <c r="I822">
        <v>1</v>
      </c>
      <c r="K822">
        <v>1</v>
      </c>
      <c r="M822" t="str">
        <f t="shared" si="366"/>
        <v>ns=4;s=|var|PLC210 OPC-UA.Application.GVL.DataProg.Group[1].Burn[2].Valve2.bCloseManual</v>
      </c>
      <c r="N822" t="s">
        <v>34</v>
      </c>
      <c r="O822" t="s">
        <v>27</v>
      </c>
      <c r="P822" t="str">
        <f>CONCATENATE(W$2,"GVL.DataProg.",A$518,".",B817,".",B822)</f>
        <v>ns=4;s=|var|PLC210 OPC-UA.Application.GVL.DataProg.Group[1].Burn[2].Valve2</v>
      </c>
      <c r="Q822" t="str">
        <f t="shared" si="370"/>
        <v>d0177</v>
      </c>
      <c r="R822" t="str">
        <f t="shared" si="368"/>
        <v>bCloseManual</v>
      </c>
    </row>
    <row r="823" spans="1:22" x14ac:dyDescent="0.25">
      <c r="B823" t="str">
        <f t="shared" si="369"/>
        <v>Valve2</v>
      </c>
      <c r="G823" t="s">
        <v>41</v>
      </c>
      <c r="H823" t="str">
        <f t="shared" si="367"/>
        <v>bAuto</v>
      </c>
      <c r="I823">
        <v>1</v>
      </c>
      <c r="K823">
        <v>1</v>
      </c>
      <c r="M823" t="str">
        <f t="shared" si="366"/>
        <v>ns=4;s=|var|PLC210 OPC-UA.Application.GVL.DataProg.Group[1].Burn[2].Valve2.bAuto</v>
      </c>
      <c r="N823" t="s">
        <v>34</v>
      </c>
      <c r="O823" t="s">
        <v>27</v>
      </c>
      <c r="P823" t="str">
        <f>CONCATENATE(W$2,"GVL.DataProg.",A$518,".",B817,".",B823)</f>
        <v>ns=4;s=|var|PLC210 OPC-UA.Application.GVL.DataProg.Group[1].Burn[2].Valve2</v>
      </c>
      <c r="Q823" t="str">
        <f t="shared" si="370"/>
        <v>d0177</v>
      </c>
      <c r="R823" t="str">
        <f t="shared" si="368"/>
        <v>bAuto</v>
      </c>
    </row>
    <row r="824" spans="1:22" x14ac:dyDescent="0.25">
      <c r="B824" t="str">
        <f t="shared" si="369"/>
        <v>Valve2</v>
      </c>
      <c r="G824" t="s">
        <v>42</v>
      </c>
      <c r="H824" t="str">
        <f t="shared" si="367"/>
        <v>bBlockOpenOut</v>
      </c>
      <c r="I824">
        <v>1</v>
      </c>
      <c r="K824">
        <v>0</v>
      </c>
      <c r="M824" t="str">
        <f t="shared" si="366"/>
        <v>ns=4;s=|var|PLC210 OPC-UA.Application.GVL.DataProg.Group[1].Burn[2].Valve2.bBlockOpenOut</v>
      </c>
      <c r="N824" t="s">
        <v>34</v>
      </c>
      <c r="O824" t="s">
        <v>27</v>
      </c>
      <c r="P824" t="str">
        <f>CONCATENATE(W$2,"GVL.DataProg.",A$518,".",B817,".",B824)</f>
        <v>ns=4;s=|var|PLC210 OPC-UA.Application.GVL.DataProg.Group[1].Burn[2].Valve2</v>
      </c>
      <c r="Q824" t="str">
        <f t="shared" si="370"/>
        <v>d0177</v>
      </c>
      <c r="R824" t="str">
        <f t="shared" si="368"/>
        <v>bBlockOpenOut</v>
      </c>
    </row>
    <row r="825" spans="1:22" x14ac:dyDescent="0.25">
      <c r="B825" t="str">
        <f t="shared" si="369"/>
        <v>Valve2</v>
      </c>
      <c r="G825" t="s">
        <v>43</v>
      </c>
      <c r="H825" t="str">
        <f t="shared" si="367"/>
        <v>bBlockCloseOut</v>
      </c>
      <c r="I825">
        <v>1</v>
      </c>
      <c r="K825">
        <v>0</v>
      </c>
      <c r="M825" t="str">
        <f t="shared" si="366"/>
        <v>ns=4;s=|var|PLC210 OPC-UA.Application.GVL.DataProg.Group[1].Burn[2].Valve2.bBlockCloseOut</v>
      </c>
      <c r="N825" t="s">
        <v>34</v>
      </c>
      <c r="O825" t="s">
        <v>27</v>
      </c>
      <c r="P825" t="str">
        <f>CONCATENATE(W$2,"GVL.DataProg.",A$518,".",B817,".",B825)</f>
        <v>ns=4;s=|var|PLC210 OPC-UA.Application.GVL.DataProg.Group[1].Burn[2].Valve2</v>
      </c>
      <c r="Q825" t="str">
        <f t="shared" si="370"/>
        <v>d0177</v>
      </c>
      <c r="R825" t="str">
        <f t="shared" si="368"/>
        <v>bBlockCloseOut</v>
      </c>
    </row>
    <row r="826" spans="1:22" x14ac:dyDescent="0.25">
      <c r="B826" t="str">
        <f>B825</f>
        <v>Valve2</v>
      </c>
      <c r="G826" t="s">
        <v>402</v>
      </c>
      <c r="H826" t="str">
        <f t="shared" si="367"/>
        <v>byBlock</v>
      </c>
      <c r="I826">
        <v>1</v>
      </c>
      <c r="K826">
        <v>0</v>
      </c>
      <c r="M826" t="str">
        <f t="shared" si="366"/>
        <v>ns=4;s=|var|PLC210 OPC-UA.Application.GVL.DataProg.Group[1].Burn[2].Valve2.stBlocksOpen.byBlock</v>
      </c>
      <c r="N826" t="s">
        <v>403</v>
      </c>
      <c r="O826" t="s">
        <v>27</v>
      </c>
      <c r="P826" t="str">
        <f>CONCATENATE(P825,".stBlocksOpen")</f>
        <v>ns=4;s=|var|PLC210 OPC-UA.Application.GVL.DataProg.Group[1].Burn[2].Valve2.stBlocksOpen</v>
      </c>
      <c r="Q826" t="str">
        <f>Q825</f>
        <v>d0177</v>
      </c>
      <c r="R826" t="str">
        <f>CONCATENATE(G826,"Open")</f>
        <v>byBlockOpen</v>
      </c>
    </row>
    <row r="827" spans="1:22" x14ac:dyDescent="0.25">
      <c r="B827" t="str">
        <f>B826</f>
        <v>Valve2</v>
      </c>
      <c r="G827" t="s">
        <v>402</v>
      </c>
      <c r="H827" t="str">
        <f t="shared" si="367"/>
        <v>byBlock</v>
      </c>
      <c r="I827">
        <v>1</v>
      </c>
      <c r="K827">
        <v>0</v>
      </c>
      <c r="M827" t="str">
        <f t="shared" si="366"/>
        <v>ns=4;s=|var|PLC210 OPC-UA.Application.GVL.DataProg.Group[1].Burn[2].Valve2.stBlocksClose.byBlock</v>
      </c>
      <c r="N827" t="s">
        <v>403</v>
      </c>
      <c r="O827" t="s">
        <v>27</v>
      </c>
      <c r="P827" t="str">
        <f>CONCATENATE(P825,".stBlocksClose")</f>
        <v>ns=4;s=|var|PLC210 OPC-UA.Application.GVL.DataProg.Group[1].Burn[2].Valve2.stBlocksClose</v>
      </c>
      <c r="Q827" t="str">
        <f>Q826</f>
        <v>d0177</v>
      </c>
      <c r="R827" t="str">
        <f>CONCATENATE(G827,"Close")</f>
        <v>byBlockClose</v>
      </c>
    </row>
    <row r="828" spans="1:22" x14ac:dyDescent="0.25">
      <c r="B828" t="str">
        <f>B827</f>
        <v>Valve2</v>
      </c>
      <c r="G828" t="s">
        <v>404</v>
      </c>
      <c r="H828" t="str">
        <f t="shared" si="367"/>
        <v>byBlockWork</v>
      </c>
      <c r="I828">
        <v>1</v>
      </c>
      <c r="K828">
        <v>1</v>
      </c>
      <c r="M828" t="str">
        <f t="shared" si="366"/>
        <v>ns=4;s=|var|PLC210 OPC-UA.Application.GVL.DataProg.Group[1].Burn[2].Valve2.stBlocksOpen.byBlockWork</v>
      </c>
      <c r="N828" t="s">
        <v>403</v>
      </c>
      <c r="O828" t="s">
        <v>27</v>
      </c>
      <c r="P828" t="str">
        <f>P826</f>
        <v>ns=4;s=|var|PLC210 OPC-UA.Application.GVL.DataProg.Group[1].Burn[2].Valve2.stBlocksOpen</v>
      </c>
      <c r="Q828" t="str">
        <f>Q827</f>
        <v>d0177</v>
      </c>
      <c r="R828" t="str">
        <f>CONCATENATE(G828,"Open")</f>
        <v>byBlockWorkOpen</v>
      </c>
    </row>
    <row r="829" spans="1:22" x14ac:dyDescent="0.25">
      <c r="B829" t="str">
        <f>B828</f>
        <v>Valve2</v>
      </c>
      <c r="G829" t="s">
        <v>404</v>
      </c>
      <c r="H829" t="str">
        <f t="shared" si="367"/>
        <v>byBlockWork</v>
      </c>
      <c r="I829">
        <v>1</v>
      </c>
      <c r="K829">
        <v>1</v>
      </c>
      <c r="M829" t="str">
        <f t="shared" si="366"/>
        <v>ns=4;s=|var|PLC210 OPC-UA.Application.GVL.DataProg.Group[1].Burn[2].Valve2.stBlocksClose.byBlockWork</v>
      </c>
      <c r="N829" t="s">
        <v>403</v>
      </c>
      <c r="O829" t="s">
        <v>27</v>
      </c>
      <c r="P829" t="str">
        <f>P827</f>
        <v>ns=4;s=|var|PLC210 OPC-UA.Application.GVL.DataProg.Group[1].Burn[2].Valve2.stBlocksClose</v>
      </c>
      <c r="Q829" t="str">
        <f>Q828</f>
        <v>d0177</v>
      </c>
      <c r="R829" t="str">
        <f>CONCATENATE(G829,"Close")</f>
        <v>byBlockWorkClose</v>
      </c>
    </row>
    <row r="830" spans="1:22" x14ac:dyDescent="0.25">
      <c r="B830" t="str">
        <f>B825</f>
        <v>Valve2</v>
      </c>
      <c r="G830" t="s">
        <v>405</v>
      </c>
      <c r="H830" t="str">
        <f t="shared" si="367"/>
        <v>arwsBlockNames</v>
      </c>
      <c r="I830">
        <v>1</v>
      </c>
      <c r="K830">
        <v>0</v>
      </c>
      <c r="M830" t="str">
        <f>CONCATENATE(P830,".",G830,"[0]")</f>
        <v>ns=4;s=|var|PLC210 OPC-UA.Application.GVL.DataProg.Group[1].Burn[2].Valve2.stBlocksOpen.arwsBlockNames[0]</v>
      </c>
      <c r="N830" t="s">
        <v>154</v>
      </c>
      <c r="O830" t="s">
        <v>27</v>
      </c>
      <c r="P830" t="str">
        <f>P826</f>
        <v>ns=4;s=|var|PLC210 OPC-UA.Application.GVL.DataProg.Group[1].Burn[2].Valve2.stBlocksOpen</v>
      </c>
      <c r="Q830" t="str">
        <f>Q825</f>
        <v>d0177</v>
      </c>
      <c r="R830" t="str">
        <f>CONCATENATE(G830,"Open1")</f>
        <v>arwsBlockNamesOpen1</v>
      </c>
    </row>
    <row r="831" spans="1:22" x14ac:dyDescent="0.25">
      <c r="B831" t="str">
        <f>B830</f>
        <v>Valve2</v>
      </c>
      <c r="G831" t="s">
        <v>405</v>
      </c>
      <c r="H831" t="str">
        <f t="shared" si="367"/>
        <v>arwsBlockNames</v>
      </c>
      <c r="I831">
        <v>1</v>
      </c>
      <c r="K831">
        <v>0</v>
      </c>
      <c r="M831" t="str">
        <f>CONCATENATE(P831,".",G831,"[1]")</f>
        <v>ns=4;s=|var|PLC210 OPC-UA.Application.GVL.DataProg.Group[1].Burn[2].Valve2.stBlocksOpen.arwsBlockNames[1]</v>
      </c>
      <c r="N831" t="s">
        <v>154</v>
      </c>
      <c r="O831" t="s">
        <v>27</v>
      </c>
      <c r="P831" t="str">
        <f>P830</f>
        <v>ns=4;s=|var|PLC210 OPC-UA.Application.GVL.DataProg.Group[1].Burn[2].Valve2.stBlocksOpen</v>
      </c>
      <c r="Q831" t="str">
        <f>Q830</f>
        <v>d0177</v>
      </c>
      <c r="R831" t="str">
        <f>CONCATENATE(G831,"Open2")</f>
        <v>arwsBlockNamesOpen2</v>
      </c>
    </row>
    <row r="832" spans="1:22" x14ac:dyDescent="0.25">
      <c r="B832" t="str">
        <f>B831</f>
        <v>Valve2</v>
      </c>
      <c r="G832" t="s">
        <v>405</v>
      </c>
      <c r="H832" t="str">
        <f t="shared" si="367"/>
        <v>arwsBlockNames</v>
      </c>
      <c r="I832">
        <v>1</v>
      </c>
      <c r="K832">
        <v>0</v>
      </c>
      <c r="M832" t="str">
        <f>CONCATENATE(P832,".",G832,"[2]")</f>
        <v>ns=4;s=|var|PLC210 OPC-UA.Application.GVL.DataProg.Group[1].Burn[2].Valve2.stBlocksOpen.arwsBlockNames[2]</v>
      </c>
      <c r="N832" t="s">
        <v>154</v>
      </c>
      <c r="O832" t="s">
        <v>27</v>
      </c>
      <c r="P832" t="str">
        <f t="shared" ref="P832:P837" si="371">P831</f>
        <v>ns=4;s=|var|PLC210 OPC-UA.Application.GVL.DataProg.Group[1].Burn[2].Valve2.stBlocksOpen</v>
      </c>
      <c r="Q832" t="str">
        <f>Q831</f>
        <v>d0177</v>
      </c>
      <c r="R832" t="str">
        <f>CONCATENATE(G832,"Open3")</f>
        <v>arwsBlockNamesOpen3</v>
      </c>
    </row>
    <row r="833" spans="1:22" x14ac:dyDescent="0.25">
      <c r="B833" t="str">
        <f>B832</f>
        <v>Valve2</v>
      </c>
      <c r="G833" t="s">
        <v>405</v>
      </c>
      <c r="H833" t="str">
        <f t="shared" si="367"/>
        <v>arwsBlockNames</v>
      </c>
      <c r="I833">
        <v>1</v>
      </c>
      <c r="K833">
        <v>0</v>
      </c>
      <c r="M833" t="str">
        <f>CONCATENATE(P833,".",G833,"[3]")</f>
        <v>ns=4;s=|var|PLC210 OPC-UA.Application.GVL.DataProg.Group[1].Burn[2].Valve2.stBlocksOpen.arwsBlockNames[3]</v>
      </c>
      <c r="N833" t="s">
        <v>154</v>
      </c>
      <c r="O833" t="s">
        <v>27</v>
      </c>
      <c r="P833" t="str">
        <f t="shared" si="371"/>
        <v>ns=4;s=|var|PLC210 OPC-UA.Application.GVL.DataProg.Group[1].Burn[2].Valve2.stBlocksOpen</v>
      </c>
      <c r="Q833" t="str">
        <f>Q832</f>
        <v>d0177</v>
      </c>
      <c r="R833" t="str">
        <f>CONCATENATE(G833,"Open4")</f>
        <v>arwsBlockNamesOpen4</v>
      </c>
    </row>
    <row r="834" spans="1:22" x14ac:dyDescent="0.25">
      <c r="B834" t="str">
        <f>B829</f>
        <v>Valve2</v>
      </c>
      <c r="G834" t="s">
        <v>405</v>
      </c>
      <c r="H834" t="str">
        <f t="shared" si="367"/>
        <v>arwsBlockNames</v>
      </c>
      <c r="I834">
        <v>1</v>
      </c>
      <c r="K834">
        <v>0</v>
      </c>
      <c r="M834" t="str">
        <f>CONCATENATE(P834,".",G834,"[4]")</f>
        <v>ns=4;s=|var|PLC210 OPC-UA.Application.GVL.DataProg.Group[1].Burn[2].Valve2.stBlocksOpen.arwsBlockNames[4]</v>
      </c>
      <c r="N834" t="s">
        <v>154</v>
      </c>
      <c r="O834" t="s">
        <v>27</v>
      </c>
      <c r="P834" t="str">
        <f t="shared" si="371"/>
        <v>ns=4;s=|var|PLC210 OPC-UA.Application.GVL.DataProg.Group[1].Burn[2].Valve2.stBlocksOpen</v>
      </c>
      <c r="Q834" t="str">
        <f>Q829</f>
        <v>d0177</v>
      </c>
      <c r="R834" t="str">
        <f>CONCATENATE(G834,"Open5")</f>
        <v>arwsBlockNamesOpen5</v>
      </c>
    </row>
    <row r="835" spans="1:22" x14ac:dyDescent="0.25">
      <c r="B835" t="str">
        <f>B834</f>
        <v>Valve2</v>
      </c>
      <c r="G835" t="s">
        <v>405</v>
      </c>
      <c r="H835" t="str">
        <f t="shared" si="367"/>
        <v>arwsBlockNames</v>
      </c>
      <c r="I835">
        <v>1</v>
      </c>
      <c r="K835">
        <v>0</v>
      </c>
      <c r="M835" t="str">
        <f>CONCATENATE(P835,".",G835,"[5]")</f>
        <v>ns=4;s=|var|PLC210 OPC-UA.Application.GVL.DataProg.Group[1].Burn[2].Valve2.stBlocksOpen.arwsBlockNames[5]</v>
      </c>
      <c r="N835" t="s">
        <v>154</v>
      </c>
      <c r="O835" t="s">
        <v>27</v>
      </c>
      <c r="P835" t="str">
        <f t="shared" si="371"/>
        <v>ns=4;s=|var|PLC210 OPC-UA.Application.GVL.DataProg.Group[1].Burn[2].Valve2.stBlocksOpen</v>
      </c>
      <c r="Q835" t="str">
        <f>Q834</f>
        <v>d0177</v>
      </c>
      <c r="R835" t="str">
        <f>CONCATENATE(G835,"Open6")</f>
        <v>arwsBlockNamesOpen6</v>
      </c>
    </row>
    <row r="836" spans="1:22" x14ac:dyDescent="0.25">
      <c r="B836" t="str">
        <f>B835</f>
        <v>Valve2</v>
      </c>
      <c r="G836" t="s">
        <v>405</v>
      </c>
      <c r="H836" t="str">
        <f t="shared" si="367"/>
        <v>arwsBlockNames</v>
      </c>
      <c r="I836">
        <v>1</v>
      </c>
      <c r="K836">
        <v>0</v>
      </c>
      <c r="M836" t="str">
        <f>CONCATENATE(P836,".",G836,"[6]")</f>
        <v>ns=4;s=|var|PLC210 OPC-UA.Application.GVL.DataProg.Group[1].Burn[2].Valve2.stBlocksOpen.arwsBlockNames[6]</v>
      </c>
      <c r="N836" t="s">
        <v>154</v>
      </c>
      <c r="O836" t="s">
        <v>27</v>
      </c>
      <c r="P836" t="str">
        <f t="shared" si="371"/>
        <v>ns=4;s=|var|PLC210 OPC-UA.Application.GVL.DataProg.Group[1].Burn[2].Valve2.stBlocksOpen</v>
      </c>
      <c r="Q836" t="str">
        <f>Q835</f>
        <v>d0177</v>
      </c>
      <c r="R836" t="str">
        <f>CONCATENATE(G836,"Open7")</f>
        <v>arwsBlockNamesOpen7</v>
      </c>
    </row>
    <row r="837" spans="1:22" x14ac:dyDescent="0.25">
      <c r="B837" t="str">
        <f>B836</f>
        <v>Valve2</v>
      </c>
      <c r="G837" t="s">
        <v>405</v>
      </c>
      <c r="H837" t="str">
        <f t="shared" si="367"/>
        <v>arwsBlockNames</v>
      </c>
      <c r="I837">
        <v>1</v>
      </c>
      <c r="K837">
        <v>0</v>
      </c>
      <c r="M837" t="str">
        <f>CONCATENATE(P837,".",G837,"[7]")</f>
        <v>ns=4;s=|var|PLC210 OPC-UA.Application.GVL.DataProg.Group[1].Burn[2].Valve2.stBlocksOpen.arwsBlockNames[7]</v>
      </c>
      <c r="N837" t="s">
        <v>154</v>
      </c>
      <c r="O837" t="s">
        <v>27</v>
      </c>
      <c r="P837" t="str">
        <f t="shared" si="371"/>
        <v>ns=4;s=|var|PLC210 OPC-UA.Application.GVL.DataProg.Group[1].Burn[2].Valve2.stBlocksOpen</v>
      </c>
      <c r="Q837" t="str">
        <f>Q836</f>
        <v>d0177</v>
      </c>
      <c r="R837" t="str">
        <f>CONCATENATE(G837,"Open8")</f>
        <v>arwsBlockNamesOpen8</v>
      </c>
    </row>
    <row r="838" spans="1:22" x14ac:dyDescent="0.25">
      <c r="B838" t="str">
        <f>B833</f>
        <v>Valve2</v>
      </c>
      <c r="G838" t="s">
        <v>405</v>
      </c>
      <c r="H838" t="str">
        <f t="shared" si="367"/>
        <v>arwsBlockNames</v>
      </c>
      <c r="I838">
        <v>1</v>
      </c>
      <c r="K838">
        <v>0</v>
      </c>
      <c r="M838" t="str">
        <f>CONCATENATE(P838,".",G838,"[0]")</f>
        <v>ns=4;s=|var|PLC210 OPC-UA.Application.GVL.DataProg.Group[1].Burn[2].Valve2.stBlocksClose.arwsBlockNames[0]</v>
      </c>
      <c r="N838" t="s">
        <v>154</v>
      </c>
      <c r="O838" t="s">
        <v>27</v>
      </c>
      <c r="P838" t="str">
        <f>P827</f>
        <v>ns=4;s=|var|PLC210 OPC-UA.Application.GVL.DataProg.Group[1].Burn[2].Valve2.stBlocksClose</v>
      </c>
      <c r="Q838" t="str">
        <f>Q833</f>
        <v>d0177</v>
      </c>
      <c r="R838" t="str">
        <f>CONCATENATE(G838,"Close1")</f>
        <v>arwsBlockNamesClose1</v>
      </c>
    </row>
    <row r="839" spans="1:22" x14ac:dyDescent="0.25">
      <c r="B839" t="str">
        <f>B838</f>
        <v>Valve2</v>
      </c>
      <c r="G839" t="s">
        <v>405</v>
      </c>
      <c r="H839" t="str">
        <f t="shared" si="367"/>
        <v>arwsBlockNames</v>
      </c>
      <c r="I839">
        <v>1</v>
      </c>
      <c r="K839">
        <v>0</v>
      </c>
      <c r="M839" t="str">
        <f>CONCATENATE(P839,".",G839,"[1]")</f>
        <v>ns=4;s=|var|PLC210 OPC-UA.Application.GVL.DataProg.Group[1].Burn[2].Valve2.stBlocksClose.arwsBlockNames[1]</v>
      </c>
      <c r="N839" t="s">
        <v>154</v>
      </c>
      <c r="O839" t="s">
        <v>27</v>
      </c>
      <c r="P839" t="str">
        <f>P838</f>
        <v>ns=4;s=|var|PLC210 OPC-UA.Application.GVL.DataProg.Group[1].Burn[2].Valve2.stBlocksClose</v>
      </c>
      <c r="Q839" t="str">
        <f>Q838</f>
        <v>d0177</v>
      </c>
      <c r="R839" t="str">
        <f>CONCATENATE(G839,"Close2")</f>
        <v>arwsBlockNamesClose2</v>
      </c>
    </row>
    <row r="840" spans="1:22" x14ac:dyDescent="0.25">
      <c r="B840" t="str">
        <f>B839</f>
        <v>Valve2</v>
      </c>
      <c r="G840" t="s">
        <v>405</v>
      </c>
      <c r="H840" t="str">
        <f t="shared" si="367"/>
        <v>arwsBlockNames</v>
      </c>
      <c r="I840">
        <v>1</v>
      </c>
      <c r="K840">
        <v>0</v>
      </c>
      <c r="M840" t="str">
        <f>CONCATENATE(P840,".",G840,"[2]")</f>
        <v>ns=4;s=|var|PLC210 OPC-UA.Application.GVL.DataProg.Group[1].Burn[2].Valve2.stBlocksClose.arwsBlockNames[2]</v>
      </c>
      <c r="N840" t="s">
        <v>154</v>
      </c>
      <c r="O840" t="s">
        <v>27</v>
      </c>
      <c r="P840" t="str">
        <f t="shared" ref="P840:P845" si="372">P839</f>
        <v>ns=4;s=|var|PLC210 OPC-UA.Application.GVL.DataProg.Group[1].Burn[2].Valve2.stBlocksClose</v>
      </c>
      <c r="Q840" t="str">
        <f>Q839</f>
        <v>d0177</v>
      </c>
      <c r="R840" t="str">
        <f>CONCATENATE(G840,"Close3")</f>
        <v>arwsBlockNamesClose3</v>
      </c>
    </row>
    <row r="841" spans="1:22" x14ac:dyDescent="0.25">
      <c r="B841" t="str">
        <f>B840</f>
        <v>Valve2</v>
      </c>
      <c r="G841" t="s">
        <v>405</v>
      </c>
      <c r="H841" t="str">
        <f t="shared" si="367"/>
        <v>arwsBlockNames</v>
      </c>
      <c r="I841">
        <v>1</v>
      </c>
      <c r="K841">
        <v>0</v>
      </c>
      <c r="M841" t="str">
        <f>CONCATENATE(P841,".",G841,"[3]")</f>
        <v>ns=4;s=|var|PLC210 OPC-UA.Application.GVL.DataProg.Group[1].Burn[2].Valve2.stBlocksClose.arwsBlockNames[3]</v>
      </c>
      <c r="N841" t="s">
        <v>154</v>
      </c>
      <c r="O841" t="s">
        <v>27</v>
      </c>
      <c r="P841" t="str">
        <f t="shared" si="372"/>
        <v>ns=4;s=|var|PLC210 OPC-UA.Application.GVL.DataProg.Group[1].Burn[2].Valve2.stBlocksClose</v>
      </c>
      <c r="Q841" t="str">
        <f>Q840</f>
        <v>d0177</v>
      </c>
      <c r="R841" t="str">
        <f>CONCATENATE(G841,"Close4")</f>
        <v>arwsBlockNamesClose4</v>
      </c>
    </row>
    <row r="842" spans="1:22" x14ac:dyDescent="0.25">
      <c r="B842" t="str">
        <f>B837</f>
        <v>Valve2</v>
      </c>
      <c r="G842" t="s">
        <v>405</v>
      </c>
      <c r="H842" t="str">
        <f t="shared" si="367"/>
        <v>arwsBlockNames</v>
      </c>
      <c r="I842">
        <v>1</v>
      </c>
      <c r="K842">
        <v>0</v>
      </c>
      <c r="M842" t="str">
        <f>CONCATENATE(P842,".",G842,"[4]")</f>
        <v>ns=4;s=|var|PLC210 OPC-UA.Application.GVL.DataProg.Group[1].Burn[2].Valve2.stBlocksClose.arwsBlockNames[4]</v>
      </c>
      <c r="N842" t="s">
        <v>154</v>
      </c>
      <c r="O842" t="s">
        <v>27</v>
      </c>
      <c r="P842" t="str">
        <f t="shared" si="372"/>
        <v>ns=4;s=|var|PLC210 OPC-UA.Application.GVL.DataProg.Group[1].Burn[2].Valve2.stBlocksClose</v>
      </c>
      <c r="Q842" t="str">
        <f>Q837</f>
        <v>d0177</v>
      </c>
      <c r="R842" t="str">
        <f>CONCATENATE(G842,"Close5")</f>
        <v>arwsBlockNamesClose5</v>
      </c>
    </row>
    <row r="843" spans="1:22" x14ac:dyDescent="0.25">
      <c r="B843" t="str">
        <f>B842</f>
        <v>Valve2</v>
      </c>
      <c r="G843" t="s">
        <v>405</v>
      </c>
      <c r="H843" t="str">
        <f t="shared" si="367"/>
        <v>arwsBlockNames</v>
      </c>
      <c r="I843">
        <v>1</v>
      </c>
      <c r="K843">
        <v>0</v>
      </c>
      <c r="M843" t="str">
        <f>CONCATENATE(P843,".",G843,"[5]")</f>
        <v>ns=4;s=|var|PLC210 OPC-UA.Application.GVL.DataProg.Group[1].Burn[2].Valve2.stBlocksClose.arwsBlockNames[5]</v>
      </c>
      <c r="N843" t="s">
        <v>154</v>
      </c>
      <c r="O843" t="s">
        <v>27</v>
      </c>
      <c r="P843" t="str">
        <f t="shared" si="372"/>
        <v>ns=4;s=|var|PLC210 OPC-UA.Application.GVL.DataProg.Group[1].Burn[2].Valve2.stBlocksClose</v>
      </c>
      <c r="Q843" t="str">
        <f>Q842</f>
        <v>d0177</v>
      </c>
      <c r="R843" t="str">
        <f>CONCATENATE(G843,"Close6")</f>
        <v>arwsBlockNamesClose6</v>
      </c>
    </row>
    <row r="844" spans="1:22" x14ac:dyDescent="0.25">
      <c r="B844" t="str">
        <f>B843</f>
        <v>Valve2</v>
      </c>
      <c r="G844" t="s">
        <v>405</v>
      </c>
      <c r="H844" t="str">
        <f t="shared" si="367"/>
        <v>arwsBlockNames</v>
      </c>
      <c r="I844">
        <v>1</v>
      </c>
      <c r="K844">
        <v>0</v>
      </c>
      <c r="M844" t="str">
        <f>CONCATENATE(P844,".",G844,"[6]")</f>
        <v>ns=4;s=|var|PLC210 OPC-UA.Application.GVL.DataProg.Group[1].Burn[2].Valve2.stBlocksClose.arwsBlockNames[6]</v>
      </c>
      <c r="N844" t="s">
        <v>154</v>
      </c>
      <c r="O844" t="s">
        <v>27</v>
      </c>
      <c r="P844" t="str">
        <f t="shared" si="372"/>
        <v>ns=4;s=|var|PLC210 OPC-UA.Application.GVL.DataProg.Group[1].Burn[2].Valve2.stBlocksClose</v>
      </c>
      <c r="Q844" t="str">
        <f>Q843</f>
        <v>d0177</v>
      </c>
      <c r="R844" t="str">
        <f>CONCATENATE(G844,"Close7")</f>
        <v>arwsBlockNamesClose7</v>
      </c>
    </row>
    <row r="845" spans="1:22" x14ac:dyDescent="0.25">
      <c r="B845" t="str">
        <f>B844</f>
        <v>Valve2</v>
      </c>
      <c r="G845" t="s">
        <v>405</v>
      </c>
      <c r="H845" t="str">
        <f t="shared" si="367"/>
        <v>arwsBlockNames</v>
      </c>
      <c r="I845">
        <v>1</v>
      </c>
      <c r="K845">
        <v>0</v>
      </c>
      <c r="M845" t="str">
        <f>CONCATENATE(P845,".",G845,"[7]")</f>
        <v>ns=4;s=|var|PLC210 OPC-UA.Application.GVL.DataProg.Group[1].Burn[2].Valve2.stBlocksClose.arwsBlockNames[7]</v>
      </c>
      <c r="N845" t="s">
        <v>154</v>
      </c>
      <c r="O845" t="s">
        <v>27</v>
      </c>
      <c r="P845" t="str">
        <f t="shared" si="372"/>
        <v>ns=4;s=|var|PLC210 OPC-UA.Application.GVL.DataProg.Group[1].Burn[2].Valve2.stBlocksClose</v>
      </c>
      <c r="Q845" t="str">
        <f>Q844</f>
        <v>d0177</v>
      </c>
      <c r="R845" t="str">
        <f>CONCATENATE(G845,"Close8")</f>
        <v>arwsBlockNamesClose8</v>
      </c>
    </row>
    <row r="846" spans="1:22" x14ac:dyDescent="0.25">
      <c r="A846" t="s">
        <v>139</v>
      </c>
      <c r="B846" t="s">
        <v>176</v>
      </c>
      <c r="V846" t="s">
        <v>182</v>
      </c>
    </row>
    <row r="847" spans="1:22" x14ac:dyDescent="0.25">
      <c r="B847" t="str">
        <f>A846</f>
        <v>ValveIgn</v>
      </c>
      <c r="G847" t="s">
        <v>33</v>
      </c>
      <c r="H847" t="str">
        <f>G847</f>
        <v>bH</v>
      </c>
      <c r="I847">
        <v>1</v>
      </c>
      <c r="K847">
        <v>0</v>
      </c>
      <c r="M847" t="str">
        <f t="shared" ref="M847:M858" si="373">CONCATENATE(P847,".",G847)</f>
        <v>ns=4;s=|var|PLC210 OPC-UA.Application.GVL.DataProg.Group[1].Burn[2].ValveIgn.bH</v>
      </c>
      <c r="N847" t="s">
        <v>34</v>
      </c>
      <c r="O847" t="s">
        <v>27</v>
      </c>
      <c r="P847" t="str">
        <f>CONCATENATE(W$2,"GVL.DataProg.",A$518,".",B846,".",B847)</f>
        <v>ns=4;s=|var|PLC210 OPC-UA.Application.GVL.DataProg.Group[1].Burn[2].ValveIgn</v>
      </c>
      <c r="Q847" t="str">
        <f>V846</f>
        <v>d0176</v>
      </c>
      <c r="R847" t="str">
        <f>G847</f>
        <v>bH</v>
      </c>
    </row>
    <row r="848" spans="1:22" x14ac:dyDescent="0.25">
      <c r="B848" t="str">
        <f>B847</f>
        <v>ValveIgn</v>
      </c>
      <c r="G848" t="s">
        <v>36</v>
      </c>
      <c r="H848" t="str">
        <f t="shared" ref="H848:H874" si="374">G848</f>
        <v>bL</v>
      </c>
      <c r="I848">
        <v>1</v>
      </c>
      <c r="K848">
        <v>0</v>
      </c>
      <c r="M848" t="str">
        <f t="shared" si="373"/>
        <v>ns=4;s=|var|PLC210 OPC-UA.Application.GVL.DataProg.Group[1].Burn[2].ValveIgn.bL</v>
      </c>
      <c r="N848" t="s">
        <v>34</v>
      </c>
      <c r="O848" t="s">
        <v>27</v>
      </c>
      <c r="P848" t="str">
        <f>CONCATENATE(W$2,"GVL.DataProg.",A$518,".",B846,".",B848)</f>
        <v>ns=4;s=|var|PLC210 OPC-UA.Application.GVL.DataProg.Group[1].Burn[2].ValveIgn</v>
      </c>
      <c r="Q848" t="str">
        <f>Q847</f>
        <v>d0176</v>
      </c>
      <c r="R848" t="str">
        <f t="shared" ref="R848:R854" si="375">G848</f>
        <v>bL</v>
      </c>
    </row>
    <row r="849" spans="2:18" x14ac:dyDescent="0.25">
      <c r="B849" t="str">
        <f t="shared" ref="B849:B854" si="376">B848</f>
        <v>ValveIgn</v>
      </c>
      <c r="G849" t="s">
        <v>83</v>
      </c>
      <c r="H849" t="str">
        <f t="shared" si="374"/>
        <v>bCtrl</v>
      </c>
      <c r="I849">
        <v>1</v>
      </c>
      <c r="K849">
        <v>0</v>
      </c>
      <c r="M849" t="str">
        <f t="shared" si="373"/>
        <v>ns=4;s=|var|PLC210 OPC-UA.Application.GVL.DataProg.Group[1].Burn[2].ValveIgn.bCtrl</v>
      </c>
      <c r="N849" t="s">
        <v>34</v>
      </c>
      <c r="O849" t="s">
        <v>27</v>
      </c>
      <c r="P849" t="str">
        <f>CONCATENATE(W$2,"GVL.DataProg.",A$518,".",B846,".",B849)</f>
        <v>ns=4;s=|var|PLC210 OPC-UA.Application.GVL.DataProg.Group[1].Burn[2].ValveIgn</v>
      </c>
      <c r="Q849" t="str">
        <f t="shared" ref="Q849:Q854" si="377">Q848</f>
        <v>d0176</v>
      </c>
      <c r="R849" t="str">
        <f t="shared" si="375"/>
        <v>bCtrl</v>
      </c>
    </row>
    <row r="850" spans="2:18" x14ac:dyDescent="0.25">
      <c r="B850" t="str">
        <f t="shared" si="376"/>
        <v>ValveIgn</v>
      </c>
      <c r="G850" t="s">
        <v>39</v>
      </c>
      <c r="H850" t="str">
        <f t="shared" si="374"/>
        <v>bOpenManual</v>
      </c>
      <c r="I850">
        <v>1</v>
      </c>
      <c r="K850">
        <v>1</v>
      </c>
      <c r="M850" t="str">
        <f t="shared" si="373"/>
        <v>ns=4;s=|var|PLC210 OPC-UA.Application.GVL.DataProg.Group[1].Burn[2].ValveIgn.bOpenManual</v>
      </c>
      <c r="N850" t="s">
        <v>34</v>
      </c>
      <c r="O850" t="s">
        <v>27</v>
      </c>
      <c r="P850" t="str">
        <f>CONCATENATE(W$2,"GVL.DataProg.",A$518,".",B846,".",B850)</f>
        <v>ns=4;s=|var|PLC210 OPC-UA.Application.GVL.DataProg.Group[1].Burn[2].ValveIgn</v>
      </c>
      <c r="Q850" t="str">
        <f t="shared" si="377"/>
        <v>d0176</v>
      </c>
      <c r="R850" t="str">
        <f t="shared" si="375"/>
        <v>bOpenManual</v>
      </c>
    </row>
    <row r="851" spans="2:18" x14ac:dyDescent="0.25">
      <c r="B851" t="str">
        <f t="shared" si="376"/>
        <v>ValveIgn</v>
      </c>
      <c r="G851" t="s">
        <v>40</v>
      </c>
      <c r="H851" t="str">
        <f t="shared" si="374"/>
        <v>bCloseManual</v>
      </c>
      <c r="I851">
        <v>1</v>
      </c>
      <c r="K851">
        <v>1</v>
      </c>
      <c r="M851" t="str">
        <f t="shared" si="373"/>
        <v>ns=4;s=|var|PLC210 OPC-UA.Application.GVL.DataProg.Group[1].Burn[2].ValveIgn.bCloseManual</v>
      </c>
      <c r="N851" t="s">
        <v>34</v>
      </c>
      <c r="O851" t="s">
        <v>27</v>
      </c>
      <c r="P851" t="str">
        <f>CONCATENATE(W$2,"GVL.DataProg.",A$518,".",B846,".",B851)</f>
        <v>ns=4;s=|var|PLC210 OPC-UA.Application.GVL.DataProg.Group[1].Burn[2].ValveIgn</v>
      </c>
      <c r="Q851" t="str">
        <f t="shared" si="377"/>
        <v>d0176</v>
      </c>
      <c r="R851" t="str">
        <f t="shared" si="375"/>
        <v>bCloseManual</v>
      </c>
    </row>
    <row r="852" spans="2:18" x14ac:dyDescent="0.25">
      <c r="B852" t="str">
        <f t="shared" si="376"/>
        <v>ValveIgn</v>
      </c>
      <c r="G852" t="s">
        <v>41</v>
      </c>
      <c r="H852" t="str">
        <f t="shared" si="374"/>
        <v>bAuto</v>
      </c>
      <c r="I852">
        <v>1</v>
      </c>
      <c r="K852">
        <v>1</v>
      </c>
      <c r="M852" t="str">
        <f t="shared" si="373"/>
        <v>ns=4;s=|var|PLC210 OPC-UA.Application.GVL.DataProg.Group[1].Burn[2].ValveIgn.bAuto</v>
      </c>
      <c r="N852" t="s">
        <v>34</v>
      </c>
      <c r="O852" t="s">
        <v>27</v>
      </c>
      <c r="P852" t="str">
        <f>CONCATENATE(W$2,"GVL.DataProg.",A$518,".",B846,".",B852)</f>
        <v>ns=4;s=|var|PLC210 OPC-UA.Application.GVL.DataProg.Group[1].Burn[2].ValveIgn</v>
      </c>
      <c r="Q852" t="str">
        <f t="shared" si="377"/>
        <v>d0176</v>
      </c>
      <c r="R852" t="str">
        <f t="shared" si="375"/>
        <v>bAuto</v>
      </c>
    </row>
    <row r="853" spans="2:18" x14ac:dyDescent="0.25">
      <c r="B853" t="str">
        <f t="shared" si="376"/>
        <v>ValveIgn</v>
      </c>
      <c r="G853" t="s">
        <v>42</v>
      </c>
      <c r="H853" t="str">
        <f t="shared" si="374"/>
        <v>bBlockOpenOut</v>
      </c>
      <c r="I853">
        <v>1</v>
      </c>
      <c r="K853">
        <v>0</v>
      </c>
      <c r="M853" t="str">
        <f t="shared" si="373"/>
        <v>ns=4;s=|var|PLC210 OPC-UA.Application.GVL.DataProg.Group[1].Burn[2].ValveIgn.bBlockOpenOut</v>
      </c>
      <c r="N853" t="s">
        <v>34</v>
      </c>
      <c r="O853" t="s">
        <v>27</v>
      </c>
      <c r="P853" t="str">
        <f>CONCATENATE(W$2,"GVL.DataProg.",A$518,".",B846,".",B853)</f>
        <v>ns=4;s=|var|PLC210 OPC-UA.Application.GVL.DataProg.Group[1].Burn[2].ValveIgn</v>
      </c>
      <c r="Q853" t="str">
        <f t="shared" si="377"/>
        <v>d0176</v>
      </c>
      <c r="R853" t="str">
        <f t="shared" si="375"/>
        <v>bBlockOpenOut</v>
      </c>
    </row>
    <row r="854" spans="2:18" x14ac:dyDescent="0.25">
      <c r="B854" t="str">
        <f t="shared" si="376"/>
        <v>ValveIgn</v>
      </c>
      <c r="G854" t="s">
        <v>43</v>
      </c>
      <c r="H854" t="str">
        <f t="shared" si="374"/>
        <v>bBlockCloseOut</v>
      </c>
      <c r="I854">
        <v>1</v>
      </c>
      <c r="K854">
        <v>0</v>
      </c>
      <c r="M854" t="str">
        <f t="shared" si="373"/>
        <v>ns=4;s=|var|PLC210 OPC-UA.Application.GVL.DataProg.Group[1].Burn[2].ValveIgn.bBlockCloseOut</v>
      </c>
      <c r="N854" t="s">
        <v>34</v>
      </c>
      <c r="O854" t="s">
        <v>27</v>
      </c>
      <c r="P854" t="str">
        <f>CONCATENATE(W$2,"GVL.DataProg.",A$518,".",B846,".",B854)</f>
        <v>ns=4;s=|var|PLC210 OPC-UA.Application.GVL.DataProg.Group[1].Burn[2].ValveIgn</v>
      </c>
      <c r="Q854" t="str">
        <f t="shared" si="377"/>
        <v>d0176</v>
      </c>
      <c r="R854" t="str">
        <f t="shared" si="375"/>
        <v>bBlockCloseOut</v>
      </c>
    </row>
    <row r="855" spans="2:18" x14ac:dyDescent="0.25">
      <c r="B855" t="str">
        <f>B854</f>
        <v>ValveIgn</v>
      </c>
      <c r="G855" t="s">
        <v>402</v>
      </c>
      <c r="H855" t="str">
        <f t="shared" si="374"/>
        <v>byBlock</v>
      </c>
      <c r="I855">
        <v>1</v>
      </c>
      <c r="K855">
        <v>0</v>
      </c>
      <c r="M855" t="str">
        <f t="shared" si="373"/>
        <v>ns=4;s=|var|PLC210 OPC-UA.Application.GVL.DataProg.Group[1].Burn[2].ValveIgn.stBlocksOpen.byBlock</v>
      </c>
      <c r="N855" t="s">
        <v>403</v>
      </c>
      <c r="O855" t="s">
        <v>27</v>
      </c>
      <c r="P855" t="str">
        <f>CONCATENATE(P854,".stBlocksOpen")</f>
        <v>ns=4;s=|var|PLC210 OPC-UA.Application.GVL.DataProg.Group[1].Burn[2].ValveIgn.stBlocksOpen</v>
      </c>
      <c r="Q855" t="str">
        <f>Q854</f>
        <v>d0176</v>
      </c>
      <c r="R855" t="str">
        <f>CONCATENATE(G855,"Open")</f>
        <v>byBlockOpen</v>
      </c>
    </row>
    <row r="856" spans="2:18" x14ac:dyDescent="0.25">
      <c r="B856" t="str">
        <f>B855</f>
        <v>ValveIgn</v>
      </c>
      <c r="G856" t="s">
        <v>402</v>
      </c>
      <c r="H856" t="str">
        <f t="shared" si="374"/>
        <v>byBlock</v>
      </c>
      <c r="I856">
        <v>1</v>
      </c>
      <c r="K856">
        <v>0</v>
      </c>
      <c r="M856" t="str">
        <f t="shared" si="373"/>
        <v>ns=4;s=|var|PLC210 OPC-UA.Application.GVL.DataProg.Group[1].Burn[2].ValveIgn.stBlocksClose.byBlock</v>
      </c>
      <c r="N856" t="s">
        <v>403</v>
      </c>
      <c r="O856" t="s">
        <v>27</v>
      </c>
      <c r="P856" t="str">
        <f>CONCATENATE(P854,".stBlocksClose")</f>
        <v>ns=4;s=|var|PLC210 OPC-UA.Application.GVL.DataProg.Group[1].Burn[2].ValveIgn.stBlocksClose</v>
      </c>
      <c r="Q856" t="str">
        <f>Q855</f>
        <v>d0176</v>
      </c>
      <c r="R856" t="str">
        <f>CONCATENATE(G856,"Close")</f>
        <v>byBlockClose</v>
      </c>
    </row>
    <row r="857" spans="2:18" x14ac:dyDescent="0.25">
      <c r="B857" t="str">
        <f>B856</f>
        <v>ValveIgn</v>
      </c>
      <c r="G857" t="s">
        <v>404</v>
      </c>
      <c r="H857" t="str">
        <f t="shared" si="374"/>
        <v>byBlockWork</v>
      </c>
      <c r="I857">
        <v>1</v>
      </c>
      <c r="K857">
        <v>1</v>
      </c>
      <c r="M857" t="str">
        <f t="shared" si="373"/>
        <v>ns=4;s=|var|PLC210 OPC-UA.Application.GVL.DataProg.Group[1].Burn[2].ValveIgn.stBlocksOpen.byBlockWork</v>
      </c>
      <c r="N857" t="s">
        <v>403</v>
      </c>
      <c r="O857" t="s">
        <v>27</v>
      </c>
      <c r="P857" t="str">
        <f>P855</f>
        <v>ns=4;s=|var|PLC210 OPC-UA.Application.GVL.DataProg.Group[1].Burn[2].ValveIgn.stBlocksOpen</v>
      </c>
      <c r="Q857" t="str">
        <f>Q856</f>
        <v>d0176</v>
      </c>
      <c r="R857" t="str">
        <f>CONCATENATE(G857,"Open")</f>
        <v>byBlockWorkOpen</v>
      </c>
    </row>
    <row r="858" spans="2:18" x14ac:dyDescent="0.25">
      <c r="B858" t="str">
        <f>B857</f>
        <v>ValveIgn</v>
      </c>
      <c r="G858" t="s">
        <v>404</v>
      </c>
      <c r="H858" t="str">
        <f t="shared" si="374"/>
        <v>byBlockWork</v>
      </c>
      <c r="I858">
        <v>1</v>
      </c>
      <c r="K858">
        <v>1</v>
      </c>
      <c r="M858" t="str">
        <f t="shared" si="373"/>
        <v>ns=4;s=|var|PLC210 OPC-UA.Application.GVL.DataProg.Group[1].Burn[2].ValveIgn.stBlocksClose.byBlockWork</v>
      </c>
      <c r="N858" t="s">
        <v>403</v>
      </c>
      <c r="O858" t="s">
        <v>27</v>
      </c>
      <c r="P858" t="str">
        <f>P856</f>
        <v>ns=4;s=|var|PLC210 OPC-UA.Application.GVL.DataProg.Group[1].Burn[2].ValveIgn.stBlocksClose</v>
      </c>
      <c r="Q858" t="str">
        <f>Q857</f>
        <v>d0176</v>
      </c>
      <c r="R858" t="str">
        <f>CONCATENATE(G858,"Close")</f>
        <v>byBlockWorkClose</v>
      </c>
    </row>
    <row r="859" spans="2:18" x14ac:dyDescent="0.25">
      <c r="B859" t="str">
        <f>B854</f>
        <v>ValveIgn</v>
      </c>
      <c r="G859" t="s">
        <v>405</v>
      </c>
      <c r="H859" t="str">
        <f t="shared" si="374"/>
        <v>arwsBlockNames</v>
      </c>
      <c r="I859">
        <v>1</v>
      </c>
      <c r="K859">
        <v>0</v>
      </c>
      <c r="M859" t="str">
        <f>CONCATENATE(P859,".",G859,"[0]")</f>
        <v>ns=4;s=|var|PLC210 OPC-UA.Application.GVL.DataProg.Group[1].Burn[2].ValveIgn.stBlocksOpen.arwsBlockNames[0]</v>
      </c>
      <c r="N859" t="s">
        <v>154</v>
      </c>
      <c r="O859" t="s">
        <v>27</v>
      </c>
      <c r="P859" t="str">
        <f>P855</f>
        <v>ns=4;s=|var|PLC210 OPC-UA.Application.GVL.DataProg.Group[1].Burn[2].ValveIgn.stBlocksOpen</v>
      </c>
      <c r="Q859" t="str">
        <f>Q854</f>
        <v>d0176</v>
      </c>
      <c r="R859" t="str">
        <f>CONCATENATE(G859,"Open1")</f>
        <v>arwsBlockNamesOpen1</v>
      </c>
    </row>
    <row r="860" spans="2:18" x14ac:dyDescent="0.25">
      <c r="B860" t="str">
        <f>B859</f>
        <v>ValveIgn</v>
      </c>
      <c r="G860" t="s">
        <v>405</v>
      </c>
      <c r="H860" t="str">
        <f t="shared" si="374"/>
        <v>arwsBlockNames</v>
      </c>
      <c r="I860">
        <v>1</v>
      </c>
      <c r="K860">
        <v>0</v>
      </c>
      <c r="M860" t="str">
        <f>CONCATENATE(P860,".",G860,"[1]")</f>
        <v>ns=4;s=|var|PLC210 OPC-UA.Application.GVL.DataProg.Group[1].Burn[2].ValveIgn.stBlocksOpen.arwsBlockNames[1]</v>
      </c>
      <c r="N860" t="s">
        <v>154</v>
      </c>
      <c r="O860" t="s">
        <v>27</v>
      </c>
      <c r="P860" t="str">
        <f>P859</f>
        <v>ns=4;s=|var|PLC210 OPC-UA.Application.GVL.DataProg.Group[1].Burn[2].ValveIgn.stBlocksOpen</v>
      </c>
      <c r="Q860" t="str">
        <f>Q859</f>
        <v>d0176</v>
      </c>
      <c r="R860" t="str">
        <f>CONCATENATE(G860,"Open2")</f>
        <v>arwsBlockNamesOpen2</v>
      </c>
    </row>
    <row r="861" spans="2:18" x14ac:dyDescent="0.25">
      <c r="B861" t="str">
        <f>B860</f>
        <v>ValveIgn</v>
      </c>
      <c r="G861" t="s">
        <v>405</v>
      </c>
      <c r="H861" t="str">
        <f t="shared" si="374"/>
        <v>arwsBlockNames</v>
      </c>
      <c r="I861">
        <v>1</v>
      </c>
      <c r="K861">
        <v>0</v>
      </c>
      <c r="M861" t="str">
        <f>CONCATENATE(P861,".",G861,"[2]")</f>
        <v>ns=4;s=|var|PLC210 OPC-UA.Application.GVL.DataProg.Group[1].Burn[2].ValveIgn.stBlocksOpen.arwsBlockNames[2]</v>
      </c>
      <c r="N861" t="s">
        <v>154</v>
      </c>
      <c r="O861" t="s">
        <v>27</v>
      </c>
      <c r="P861" t="str">
        <f t="shared" ref="P861:P866" si="378">P860</f>
        <v>ns=4;s=|var|PLC210 OPC-UA.Application.GVL.DataProg.Group[1].Burn[2].ValveIgn.stBlocksOpen</v>
      </c>
      <c r="Q861" t="str">
        <f>Q860</f>
        <v>d0176</v>
      </c>
      <c r="R861" t="str">
        <f>CONCATENATE(G861,"Open3")</f>
        <v>arwsBlockNamesOpen3</v>
      </c>
    </row>
    <row r="862" spans="2:18" x14ac:dyDescent="0.25">
      <c r="B862" t="str">
        <f>B861</f>
        <v>ValveIgn</v>
      </c>
      <c r="G862" t="s">
        <v>405</v>
      </c>
      <c r="H862" t="str">
        <f t="shared" si="374"/>
        <v>arwsBlockNames</v>
      </c>
      <c r="I862">
        <v>1</v>
      </c>
      <c r="K862">
        <v>0</v>
      </c>
      <c r="M862" t="str">
        <f>CONCATENATE(P862,".",G862,"[3]")</f>
        <v>ns=4;s=|var|PLC210 OPC-UA.Application.GVL.DataProg.Group[1].Burn[2].ValveIgn.stBlocksOpen.arwsBlockNames[3]</v>
      </c>
      <c r="N862" t="s">
        <v>154</v>
      </c>
      <c r="O862" t="s">
        <v>27</v>
      </c>
      <c r="P862" t="str">
        <f t="shared" si="378"/>
        <v>ns=4;s=|var|PLC210 OPC-UA.Application.GVL.DataProg.Group[1].Burn[2].ValveIgn.stBlocksOpen</v>
      </c>
      <c r="Q862" t="str">
        <f>Q861</f>
        <v>d0176</v>
      </c>
      <c r="R862" t="str">
        <f>CONCATENATE(G862,"Open4")</f>
        <v>arwsBlockNamesOpen4</v>
      </c>
    </row>
    <row r="863" spans="2:18" x14ac:dyDescent="0.25">
      <c r="B863" t="str">
        <f>B858</f>
        <v>ValveIgn</v>
      </c>
      <c r="G863" t="s">
        <v>405</v>
      </c>
      <c r="H863" t="str">
        <f t="shared" si="374"/>
        <v>arwsBlockNames</v>
      </c>
      <c r="I863">
        <v>1</v>
      </c>
      <c r="K863">
        <v>0</v>
      </c>
      <c r="M863" t="str">
        <f>CONCATENATE(P863,".",G863,"[4]")</f>
        <v>ns=4;s=|var|PLC210 OPC-UA.Application.GVL.DataProg.Group[1].Burn[2].ValveIgn.stBlocksOpen.arwsBlockNames[4]</v>
      </c>
      <c r="N863" t="s">
        <v>154</v>
      </c>
      <c r="O863" t="s">
        <v>27</v>
      </c>
      <c r="P863" t="str">
        <f t="shared" si="378"/>
        <v>ns=4;s=|var|PLC210 OPC-UA.Application.GVL.DataProg.Group[1].Burn[2].ValveIgn.stBlocksOpen</v>
      </c>
      <c r="Q863" t="str">
        <f>Q858</f>
        <v>d0176</v>
      </c>
      <c r="R863" t="str">
        <f>CONCATENATE(G863,"Open5")</f>
        <v>arwsBlockNamesOpen5</v>
      </c>
    </row>
    <row r="864" spans="2:18" x14ac:dyDescent="0.25">
      <c r="B864" t="str">
        <f>B863</f>
        <v>ValveIgn</v>
      </c>
      <c r="G864" t="s">
        <v>405</v>
      </c>
      <c r="H864" t="str">
        <f t="shared" si="374"/>
        <v>arwsBlockNames</v>
      </c>
      <c r="I864">
        <v>1</v>
      </c>
      <c r="K864">
        <v>0</v>
      </c>
      <c r="M864" t="str">
        <f>CONCATENATE(P864,".",G864,"[5]")</f>
        <v>ns=4;s=|var|PLC210 OPC-UA.Application.GVL.DataProg.Group[1].Burn[2].ValveIgn.stBlocksOpen.arwsBlockNames[5]</v>
      </c>
      <c r="N864" t="s">
        <v>154</v>
      </c>
      <c r="O864" t="s">
        <v>27</v>
      </c>
      <c r="P864" t="str">
        <f t="shared" si="378"/>
        <v>ns=4;s=|var|PLC210 OPC-UA.Application.GVL.DataProg.Group[1].Burn[2].ValveIgn.stBlocksOpen</v>
      </c>
      <c r="Q864" t="str">
        <f>Q863</f>
        <v>d0176</v>
      </c>
      <c r="R864" t="str">
        <f>CONCATENATE(G864,"Open6")</f>
        <v>arwsBlockNamesOpen6</v>
      </c>
    </row>
    <row r="865" spans="1:22" x14ac:dyDescent="0.25">
      <c r="B865" t="str">
        <f>B864</f>
        <v>ValveIgn</v>
      </c>
      <c r="G865" t="s">
        <v>405</v>
      </c>
      <c r="H865" t="str">
        <f t="shared" si="374"/>
        <v>arwsBlockNames</v>
      </c>
      <c r="I865">
        <v>1</v>
      </c>
      <c r="K865">
        <v>0</v>
      </c>
      <c r="M865" t="str">
        <f>CONCATENATE(P865,".",G865,"[6]")</f>
        <v>ns=4;s=|var|PLC210 OPC-UA.Application.GVL.DataProg.Group[1].Burn[2].ValveIgn.stBlocksOpen.arwsBlockNames[6]</v>
      </c>
      <c r="N865" t="s">
        <v>154</v>
      </c>
      <c r="O865" t="s">
        <v>27</v>
      </c>
      <c r="P865" t="str">
        <f t="shared" si="378"/>
        <v>ns=4;s=|var|PLC210 OPC-UA.Application.GVL.DataProg.Group[1].Burn[2].ValveIgn.stBlocksOpen</v>
      </c>
      <c r="Q865" t="str">
        <f>Q864</f>
        <v>d0176</v>
      </c>
      <c r="R865" t="str">
        <f>CONCATENATE(G865,"Open7")</f>
        <v>arwsBlockNamesOpen7</v>
      </c>
    </row>
    <row r="866" spans="1:22" x14ac:dyDescent="0.25">
      <c r="B866" t="str">
        <f>B865</f>
        <v>ValveIgn</v>
      </c>
      <c r="G866" t="s">
        <v>405</v>
      </c>
      <c r="H866" t="str">
        <f t="shared" si="374"/>
        <v>arwsBlockNames</v>
      </c>
      <c r="I866">
        <v>1</v>
      </c>
      <c r="K866">
        <v>0</v>
      </c>
      <c r="M866" t="str">
        <f>CONCATENATE(P866,".",G866,"[7]")</f>
        <v>ns=4;s=|var|PLC210 OPC-UA.Application.GVL.DataProg.Group[1].Burn[2].ValveIgn.stBlocksOpen.arwsBlockNames[7]</v>
      </c>
      <c r="N866" t="s">
        <v>154</v>
      </c>
      <c r="O866" t="s">
        <v>27</v>
      </c>
      <c r="P866" t="str">
        <f t="shared" si="378"/>
        <v>ns=4;s=|var|PLC210 OPC-UA.Application.GVL.DataProg.Group[1].Burn[2].ValveIgn.stBlocksOpen</v>
      </c>
      <c r="Q866" t="str">
        <f>Q865</f>
        <v>d0176</v>
      </c>
      <c r="R866" t="str">
        <f>CONCATENATE(G866,"Open8")</f>
        <v>arwsBlockNamesOpen8</v>
      </c>
    </row>
    <row r="867" spans="1:22" x14ac:dyDescent="0.25">
      <c r="B867" t="str">
        <f>B862</f>
        <v>ValveIgn</v>
      </c>
      <c r="G867" t="s">
        <v>405</v>
      </c>
      <c r="H867" t="str">
        <f t="shared" si="374"/>
        <v>arwsBlockNames</v>
      </c>
      <c r="I867">
        <v>1</v>
      </c>
      <c r="K867">
        <v>0</v>
      </c>
      <c r="M867" t="str">
        <f>CONCATENATE(P867,".",G867,"[0]")</f>
        <v>ns=4;s=|var|PLC210 OPC-UA.Application.GVL.DataProg.Group[1].Burn[2].ValveIgn.stBlocksClose.arwsBlockNames[0]</v>
      </c>
      <c r="N867" t="s">
        <v>154</v>
      </c>
      <c r="O867" t="s">
        <v>27</v>
      </c>
      <c r="P867" t="str">
        <f>P856</f>
        <v>ns=4;s=|var|PLC210 OPC-UA.Application.GVL.DataProg.Group[1].Burn[2].ValveIgn.stBlocksClose</v>
      </c>
      <c r="Q867" t="str">
        <f>Q862</f>
        <v>d0176</v>
      </c>
      <c r="R867" t="str">
        <f>CONCATENATE(G867,"Close1")</f>
        <v>arwsBlockNamesClose1</v>
      </c>
    </row>
    <row r="868" spans="1:22" x14ac:dyDescent="0.25">
      <c r="B868" t="str">
        <f>B867</f>
        <v>ValveIgn</v>
      </c>
      <c r="G868" t="s">
        <v>405</v>
      </c>
      <c r="H868" t="str">
        <f t="shared" si="374"/>
        <v>arwsBlockNames</v>
      </c>
      <c r="I868">
        <v>1</v>
      </c>
      <c r="K868">
        <v>0</v>
      </c>
      <c r="M868" t="str">
        <f>CONCATENATE(P868,".",G868,"[1]")</f>
        <v>ns=4;s=|var|PLC210 OPC-UA.Application.GVL.DataProg.Group[1].Burn[2].ValveIgn.stBlocksClose.arwsBlockNames[1]</v>
      </c>
      <c r="N868" t="s">
        <v>154</v>
      </c>
      <c r="O868" t="s">
        <v>27</v>
      </c>
      <c r="P868" t="str">
        <f>P867</f>
        <v>ns=4;s=|var|PLC210 OPC-UA.Application.GVL.DataProg.Group[1].Burn[2].ValveIgn.stBlocksClose</v>
      </c>
      <c r="Q868" t="str">
        <f>Q867</f>
        <v>d0176</v>
      </c>
      <c r="R868" t="str">
        <f>CONCATENATE(G868,"Close2")</f>
        <v>arwsBlockNamesClose2</v>
      </c>
    </row>
    <row r="869" spans="1:22" x14ac:dyDescent="0.25">
      <c r="B869" t="str">
        <f>B868</f>
        <v>ValveIgn</v>
      </c>
      <c r="G869" t="s">
        <v>405</v>
      </c>
      <c r="H869" t="str">
        <f t="shared" si="374"/>
        <v>arwsBlockNames</v>
      </c>
      <c r="I869">
        <v>1</v>
      </c>
      <c r="K869">
        <v>0</v>
      </c>
      <c r="M869" t="str">
        <f>CONCATENATE(P869,".",G869,"[2]")</f>
        <v>ns=4;s=|var|PLC210 OPC-UA.Application.GVL.DataProg.Group[1].Burn[2].ValveIgn.stBlocksClose.arwsBlockNames[2]</v>
      </c>
      <c r="N869" t="s">
        <v>154</v>
      </c>
      <c r="O869" t="s">
        <v>27</v>
      </c>
      <c r="P869" t="str">
        <f t="shared" ref="P869:P874" si="379">P868</f>
        <v>ns=4;s=|var|PLC210 OPC-UA.Application.GVL.DataProg.Group[1].Burn[2].ValveIgn.stBlocksClose</v>
      </c>
      <c r="Q869" t="str">
        <f>Q868</f>
        <v>d0176</v>
      </c>
      <c r="R869" t="str">
        <f>CONCATENATE(G869,"Close3")</f>
        <v>arwsBlockNamesClose3</v>
      </c>
    </row>
    <row r="870" spans="1:22" x14ac:dyDescent="0.25">
      <c r="B870" t="str">
        <f>B869</f>
        <v>ValveIgn</v>
      </c>
      <c r="G870" t="s">
        <v>405</v>
      </c>
      <c r="H870" t="str">
        <f t="shared" si="374"/>
        <v>arwsBlockNames</v>
      </c>
      <c r="I870">
        <v>1</v>
      </c>
      <c r="K870">
        <v>0</v>
      </c>
      <c r="M870" t="str">
        <f>CONCATENATE(P870,".",G870,"[3]")</f>
        <v>ns=4;s=|var|PLC210 OPC-UA.Application.GVL.DataProg.Group[1].Burn[2].ValveIgn.stBlocksClose.arwsBlockNames[3]</v>
      </c>
      <c r="N870" t="s">
        <v>154</v>
      </c>
      <c r="O870" t="s">
        <v>27</v>
      </c>
      <c r="P870" t="str">
        <f t="shared" si="379"/>
        <v>ns=4;s=|var|PLC210 OPC-UA.Application.GVL.DataProg.Group[1].Burn[2].ValveIgn.stBlocksClose</v>
      </c>
      <c r="Q870" t="str">
        <f>Q869</f>
        <v>d0176</v>
      </c>
      <c r="R870" t="str">
        <f>CONCATENATE(G870,"Close4")</f>
        <v>arwsBlockNamesClose4</v>
      </c>
    </row>
    <row r="871" spans="1:22" x14ac:dyDescent="0.25">
      <c r="B871" t="str">
        <f>B866</f>
        <v>ValveIgn</v>
      </c>
      <c r="G871" t="s">
        <v>405</v>
      </c>
      <c r="H871" t="str">
        <f t="shared" si="374"/>
        <v>arwsBlockNames</v>
      </c>
      <c r="I871">
        <v>1</v>
      </c>
      <c r="K871">
        <v>0</v>
      </c>
      <c r="M871" t="str">
        <f>CONCATENATE(P871,".",G871,"[4]")</f>
        <v>ns=4;s=|var|PLC210 OPC-UA.Application.GVL.DataProg.Group[1].Burn[2].ValveIgn.stBlocksClose.arwsBlockNames[4]</v>
      </c>
      <c r="N871" t="s">
        <v>154</v>
      </c>
      <c r="O871" t="s">
        <v>27</v>
      </c>
      <c r="P871" t="str">
        <f t="shared" si="379"/>
        <v>ns=4;s=|var|PLC210 OPC-UA.Application.GVL.DataProg.Group[1].Burn[2].ValveIgn.stBlocksClose</v>
      </c>
      <c r="Q871" t="str">
        <f>Q866</f>
        <v>d0176</v>
      </c>
      <c r="R871" t="str">
        <f>CONCATENATE(G871,"Close5")</f>
        <v>arwsBlockNamesClose5</v>
      </c>
    </row>
    <row r="872" spans="1:22" x14ac:dyDescent="0.25">
      <c r="B872" t="str">
        <f>B871</f>
        <v>ValveIgn</v>
      </c>
      <c r="G872" t="s">
        <v>405</v>
      </c>
      <c r="H872" t="str">
        <f t="shared" si="374"/>
        <v>arwsBlockNames</v>
      </c>
      <c r="I872">
        <v>1</v>
      </c>
      <c r="K872">
        <v>0</v>
      </c>
      <c r="M872" t="str">
        <f>CONCATENATE(P872,".",G872,"[5]")</f>
        <v>ns=4;s=|var|PLC210 OPC-UA.Application.GVL.DataProg.Group[1].Burn[2].ValveIgn.stBlocksClose.arwsBlockNames[5]</v>
      </c>
      <c r="N872" t="s">
        <v>154</v>
      </c>
      <c r="O872" t="s">
        <v>27</v>
      </c>
      <c r="P872" t="str">
        <f t="shared" si="379"/>
        <v>ns=4;s=|var|PLC210 OPC-UA.Application.GVL.DataProg.Group[1].Burn[2].ValveIgn.stBlocksClose</v>
      </c>
      <c r="Q872" t="str">
        <f>Q871</f>
        <v>d0176</v>
      </c>
      <c r="R872" t="str">
        <f>CONCATENATE(G872,"Close6")</f>
        <v>arwsBlockNamesClose6</v>
      </c>
    </row>
    <row r="873" spans="1:22" x14ac:dyDescent="0.25">
      <c r="B873" t="str">
        <f>B872</f>
        <v>ValveIgn</v>
      </c>
      <c r="G873" t="s">
        <v>405</v>
      </c>
      <c r="H873" t="str">
        <f t="shared" si="374"/>
        <v>arwsBlockNames</v>
      </c>
      <c r="I873">
        <v>1</v>
      </c>
      <c r="K873">
        <v>0</v>
      </c>
      <c r="M873" t="str">
        <f>CONCATENATE(P873,".",G873,"[6]")</f>
        <v>ns=4;s=|var|PLC210 OPC-UA.Application.GVL.DataProg.Group[1].Burn[2].ValveIgn.stBlocksClose.arwsBlockNames[6]</v>
      </c>
      <c r="N873" t="s">
        <v>154</v>
      </c>
      <c r="O873" t="s">
        <v>27</v>
      </c>
      <c r="P873" t="str">
        <f t="shared" si="379"/>
        <v>ns=4;s=|var|PLC210 OPC-UA.Application.GVL.DataProg.Group[1].Burn[2].ValveIgn.stBlocksClose</v>
      </c>
      <c r="Q873" t="str">
        <f>Q872</f>
        <v>d0176</v>
      </c>
      <c r="R873" t="str">
        <f>CONCATENATE(G873,"Close7")</f>
        <v>arwsBlockNamesClose7</v>
      </c>
    </row>
    <row r="874" spans="1:22" x14ac:dyDescent="0.25">
      <c r="B874" t="str">
        <f>B873</f>
        <v>ValveIgn</v>
      </c>
      <c r="G874" t="s">
        <v>405</v>
      </c>
      <c r="H874" t="str">
        <f t="shared" si="374"/>
        <v>arwsBlockNames</v>
      </c>
      <c r="I874">
        <v>1</v>
      </c>
      <c r="K874">
        <v>0</v>
      </c>
      <c r="M874" t="str">
        <f>CONCATENATE(P874,".",G874,"[7]")</f>
        <v>ns=4;s=|var|PLC210 OPC-UA.Application.GVL.DataProg.Group[1].Burn[2].ValveIgn.stBlocksClose.arwsBlockNames[7]</v>
      </c>
      <c r="N874" t="s">
        <v>154</v>
      </c>
      <c r="O874" t="s">
        <v>27</v>
      </c>
      <c r="P874" t="str">
        <f t="shared" si="379"/>
        <v>ns=4;s=|var|PLC210 OPC-UA.Application.GVL.DataProg.Group[1].Burn[2].ValveIgn.stBlocksClose</v>
      </c>
      <c r="Q874" t="str">
        <f>Q873</f>
        <v>d0176</v>
      </c>
      <c r="R874" t="str">
        <f>CONCATENATE(G874,"Close8")</f>
        <v>arwsBlockNamesClose8</v>
      </c>
    </row>
    <row r="875" spans="1:22" x14ac:dyDescent="0.25">
      <c r="A875" t="s">
        <v>161</v>
      </c>
      <c r="B875" t="s">
        <v>176</v>
      </c>
    </row>
    <row r="876" spans="1:22" x14ac:dyDescent="0.25">
      <c r="A876" t="s">
        <v>162</v>
      </c>
      <c r="B876" t="s">
        <v>161</v>
      </c>
      <c r="V876" t="s">
        <v>186</v>
      </c>
    </row>
    <row r="877" spans="1:22" x14ac:dyDescent="0.25">
      <c r="B877" t="str">
        <f>A876</f>
        <v>FireIgnOff</v>
      </c>
      <c r="G877" t="s">
        <v>163</v>
      </c>
      <c r="H877" t="str">
        <f>G877</f>
        <v>bSoundOn</v>
      </c>
      <c r="I877">
        <v>1</v>
      </c>
      <c r="K877">
        <v>1</v>
      </c>
      <c r="M877" t="str">
        <f>CONCATENATE(P877,".",H877)</f>
        <v>ns=4;s=|var|PLC210 OPC-UA.Application.GVL.DataProg.Group[1].Burn[2].stBurnProts.FireIgnOff.bSoundOn</v>
      </c>
      <c r="N877" t="str">
        <f>(IF(LEFT(G877,1)="b","Boolean","Float"))</f>
        <v>Boolean</v>
      </c>
      <c r="O877" t="s">
        <v>27</v>
      </c>
      <c r="P877" t="str">
        <f>CONCATENATE(W$2,"GVL.DataProg.Group[1].Burn[2].",B876,".",B877)</f>
        <v>ns=4;s=|var|PLC210 OPC-UA.Application.GVL.DataProg.Group[1].Burn[2].stBurnProts.FireIgnOff</v>
      </c>
      <c r="Q877" t="str">
        <f>V876</f>
        <v>d0183</v>
      </c>
      <c r="R877" t="str">
        <f>G877</f>
        <v>bSoundOn</v>
      </c>
    </row>
    <row r="878" spans="1:22" x14ac:dyDescent="0.25">
      <c r="B878" t="str">
        <f>B877</f>
        <v>FireIgnOff</v>
      </c>
      <c r="G878" t="s">
        <v>166</v>
      </c>
      <c r="H878" t="str">
        <f t="shared" ref="H878:H885" si="380">G878</f>
        <v>bCtrlOn</v>
      </c>
      <c r="I878">
        <v>1</v>
      </c>
      <c r="K878">
        <v>1</v>
      </c>
      <c r="M878" t="str">
        <f t="shared" ref="M878:M885" si="381">CONCATENATE(P878,".",H878)</f>
        <v>ns=4;s=|var|PLC210 OPC-UA.Application.GVL.DataProg.Group[1].Burn[2].stBurnProts.FireIgnOff.bCtrlOn</v>
      </c>
      <c r="N878" t="str">
        <f t="shared" ref="N878:N885" si="382">(IF(LEFT(G878,1)="b","Boolean","Float"))</f>
        <v>Boolean</v>
      </c>
      <c r="O878" t="s">
        <v>27</v>
      </c>
      <c r="P878" t="str">
        <f>CONCATENATE(W$2,"GVL.DataProg.Group[1].Burn[2].",B876,".",B878)</f>
        <v>ns=4;s=|var|PLC210 OPC-UA.Application.GVL.DataProg.Group[1].Burn[2].stBurnProts.FireIgnOff</v>
      </c>
      <c r="Q878" t="str">
        <f>Q877</f>
        <v>d0183</v>
      </c>
      <c r="R878" t="str">
        <f t="shared" ref="R878:R885" si="383">G878</f>
        <v>bCtrlOn</v>
      </c>
    </row>
    <row r="879" spans="1:22" x14ac:dyDescent="0.25">
      <c r="B879" t="str">
        <f t="shared" ref="B879:B885" si="384">B878</f>
        <v>FireIgnOff</v>
      </c>
      <c r="G879" t="s">
        <v>168</v>
      </c>
      <c r="H879" t="str">
        <f t="shared" si="380"/>
        <v>bCheck</v>
      </c>
      <c r="I879">
        <v>1</v>
      </c>
      <c r="K879">
        <v>1</v>
      </c>
      <c r="M879" t="str">
        <f t="shared" si="381"/>
        <v>ns=4;s=|var|PLC210 OPC-UA.Application.GVL.DataProg.Group[1].Burn[2].stBurnProts.FireIgnOff.bCheck</v>
      </c>
      <c r="N879" t="str">
        <f t="shared" si="382"/>
        <v>Boolean</v>
      </c>
      <c r="O879" t="s">
        <v>27</v>
      </c>
      <c r="P879" t="str">
        <f>CONCATENATE(W$2,"GVL.DataProg.Group[1].Burn[2].",B876,".",B879)</f>
        <v>ns=4;s=|var|PLC210 OPC-UA.Application.GVL.DataProg.Group[1].Burn[2].stBurnProts.FireIgnOff</v>
      </c>
      <c r="Q879" t="str">
        <f t="shared" ref="Q879:Q885" si="385">Q878</f>
        <v>d0183</v>
      </c>
      <c r="R879" t="str">
        <f t="shared" si="383"/>
        <v>bCheck</v>
      </c>
    </row>
    <row r="880" spans="1:22" x14ac:dyDescent="0.25">
      <c r="B880" t="str">
        <f t="shared" si="384"/>
        <v>FireIgnOff</v>
      </c>
      <c r="G880" t="s">
        <v>167</v>
      </c>
      <c r="H880" t="str">
        <f t="shared" si="380"/>
        <v>bOff</v>
      </c>
      <c r="I880">
        <v>1</v>
      </c>
      <c r="K880">
        <v>1</v>
      </c>
      <c r="M880" t="str">
        <f t="shared" si="381"/>
        <v>ns=4;s=|var|PLC210 OPC-UA.Application.GVL.DataProg.Group[1].Burn[2].stBurnProts.FireIgnOff.bOff</v>
      </c>
      <c r="N880" t="str">
        <f t="shared" si="382"/>
        <v>Boolean</v>
      </c>
      <c r="O880" t="s">
        <v>27</v>
      </c>
      <c r="P880" t="str">
        <f>CONCATENATE(W$2,"GVL.DataProg.Group[1].Burn[2].",B876,".",B880)</f>
        <v>ns=4;s=|var|PLC210 OPC-UA.Application.GVL.DataProg.Group[1].Burn[2].stBurnProts.FireIgnOff</v>
      </c>
      <c r="Q880" t="str">
        <f t="shared" si="385"/>
        <v>d0183</v>
      </c>
      <c r="R880" t="str">
        <f t="shared" si="383"/>
        <v>bOff</v>
      </c>
    </row>
    <row r="881" spans="1:22" x14ac:dyDescent="0.25">
      <c r="B881" t="str">
        <f t="shared" si="384"/>
        <v>FireIgnOff</v>
      </c>
      <c r="G881" t="s">
        <v>165</v>
      </c>
      <c r="H881" t="str">
        <f t="shared" si="380"/>
        <v>bTriggered</v>
      </c>
      <c r="I881">
        <v>1</v>
      </c>
      <c r="K881">
        <v>0</v>
      </c>
      <c r="M881" t="str">
        <f t="shared" si="381"/>
        <v>ns=4;s=|var|PLC210 OPC-UA.Application.GVL.DataProg.Group[1].Burn[2].stBurnProts.FireIgnOff.bTriggered</v>
      </c>
      <c r="N881" t="str">
        <f t="shared" si="382"/>
        <v>Boolean</v>
      </c>
      <c r="O881" t="s">
        <v>27</v>
      </c>
      <c r="P881" t="str">
        <f>CONCATENATE(W$2,"GVL.DataProg.Group[1].Burn[2].",B876,".",B881)</f>
        <v>ns=4;s=|var|PLC210 OPC-UA.Application.GVL.DataProg.Group[1].Burn[2].stBurnProts.FireIgnOff</v>
      </c>
      <c r="Q881" t="str">
        <f t="shared" si="385"/>
        <v>d0183</v>
      </c>
      <c r="R881" t="str">
        <f t="shared" si="383"/>
        <v>bTriggered</v>
      </c>
    </row>
    <row r="882" spans="1:22" x14ac:dyDescent="0.25">
      <c r="B882" t="str">
        <f t="shared" si="384"/>
        <v>FireIgnOff</v>
      </c>
      <c r="G882" t="s">
        <v>83</v>
      </c>
      <c r="H882" t="str">
        <f t="shared" si="380"/>
        <v>bCtrl</v>
      </c>
      <c r="I882">
        <v>1</v>
      </c>
      <c r="K882">
        <v>0</v>
      </c>
      <c r="M882" t="str">
        <f t="shared" si="381"/>
        <v>ns=4;s=|var|PLC210 OPC-UA.Application.GVL.DataProg.Group[1].Burn[2].stBurnProts.FireIgnOff.bCtrl</v>
      </c>
      <c r="N882" t="str">
        <f t="shared" si="382"/>
        <v>Boolean</v>
      </c>
      <c r="O882" t="s">
        <v>27</v>
      </c>
      <c r="P882" t="str">
        <f>CONCATENATE(W$2,"GVL.DataProg.Group[1].Burn[2].",B876,".",B882)</f>
        <v>ns=4;s=|var|PLC210 OPC-UA.Application.GVL.DataProg.Group[1].Burn[2].stBurnProts.FireIgnOff</v>
      </c>
      <c r="Q882" t="str">
        <f t="shared" si="385"/>
        <v>d0183</v>
      </c>
      <c r="R882" t="str">
        <f t="shared" si="383"/>
        <v>bCtrl</v>
      </c>
    </row>
    <row r="883" spans="1:22" x14ac:dyDescent="0.25">
      <c r="B883" t="str">
        <f t="shared" si="384"/>
        <v>FireIgnOff</v>
      </c>
      <c r="G883" t="s">
        <v>169</v>
      </c>
      <c r="H883" t="str">
        <f t="shared" si="380"/>
        <v>bInWork</v>
      </c>
      <c r="I883">
        <v>1</v>
      </c>
      <c r="K883">
        <v>0</v>
      </c>
      <c r="M883" t="str">
        <f t="shared" si="381"/>
        <v>ns=4;s=|var|PLC210 OPC-UA.Application.GVL.DataProg.Group[1].Burn[2].stBurnProts.FireIgnOff.bInWork</v>
      </c>
      <c r="N883" t="str">
        <f t="shared" si="382"/>
        <v>Boolean</v>
      </c>
      <c r="O883" t="s">
        <v>27</v>
      </c>
      <c r="P883" t="str">
        <f>CONCATENATE(W$2,"GVL.DataProg.Group[1].Burn[2].",B876,".",B883)</f>
        <v>ns=4;s=|var|PLC210 OPC-UA.Application.GVL.DataProg.Group[1].Burn[2].stBurnProts.FireIgnOff</v>
      </c>
      <c r="Q883" t="str">
        <f t="shared" si="385"/>
        <v>d0183</v>
      </c>
      <c r="R883" t="str">
        <f t="shared" si="383"/>
        <v>bInWork</v>
      </c>
    </row>
    <row r="884" spans="1:22" x14ac:dyDescent="0.25">
      <c r="B884" t="str">
        <f t="shared" si="384"/>
        <v>FireIgnOff</v>
      </c>
      <c r="G884" t="s">
        <v>289</v>
      </c>
      <c r="H884" t="str">
        <f t="shared" si="380"/>
        <v>fValue</v>
      </c>
      <c r="I884">
        <v>1</v>
      </c>
      <c r="K884">
        <v>1</v>
      </c>
      <c r="M884" t="str">
        <f t="shared" si="381"/>
        <v>ns=4;s=|var|PLC210 OPC-UA.Application.PersistentVars.stProtectionList.BurnProtectionList.FireIgnOff.fValue</v>
      </c>
      <c r="N884" t="str">
        <f t="shared" si="382"/>
        <v>Float</v>
      </c>
      <c r="O884" t="s">
        <v>27</v>
      </c>
      <c r="P884" t="str">
        <f>CONCATENATE(W$2,"PersistentVars.stProtectionList.BurnProtectionList.",B884)</f>
        <v>ns=4;s=|var|PLC210 OPC-UA.Application.PersistentVars.stProtectionList.BurnProtectionList.FireIgnOff</v>
      </c>
      <c r="Q884" t="str">
        <f t="shared" si="385"/>
        <v>d0183</v>
      </c>
      <c r="R884" t="str">
        <f t="shared" si="383"/>
        <v>fValue</v>
      </c>
    </row>
    <row r="885" spans="1:22" x14ac:dyDescent="0.25">
      <c r="B885" t="str">
        <f t="shared" si="384"/>
        <v>FireIgnOff</v>
      </c>
      <c r="G885" t="s">
        <v>290</v>
      </c>
      <c r="H885" t="str">
        <f t="shared" si="380"/>
        <v>fResponseTime</v>
      </c>
      <c r="I885">
        <v>1</v>
      </c>
      <c r="K885">
        <v>1</v>
      </c>
      <c r="M885" t="str">
        <f t="shared" si="381"/>
        <v>ns=4;s=|var|PLC210 OPC-UA.Application.PersistentVars.stProtectionList.BurnProtectionList.FireIgnOff.fResponseTime</v>
      </c>
      <c r="N885" t="str">
        <f t="shared" si="382"/>
        <v>Float</v>
      </c>
      <c r="O885" t="s">
        <v>27</v>
      </c>
      <c r="P885" t="str">
        <f>CONCATENATE(W$2,"PersistentVars.stProtectionList.BurnProtectionList.",B885)</f>
        <v>ns=4;s=|var|PLC210 OPC-UA.Application.PersistentVars.stProtectionList.BurnProtectionList.FireIgnOff</v>
      </c>
      <c r="Q885" t="str">
        <f t="shared" si="385"/>
        <v>d0183</v>
      </c>
      <c r="R885" t="str">
        <f t="shared" si="383"/>
        <v>fResponseTime</v>
      </c>
    </row>
    <row r="886" spans="1:22" x14ac:dyDescent="0.25">
      <c r="A886" t="s">
        <v>170</v>
      </c>
      <c r="B886" t="s">
        <v>161</v>
      </c>
      <c r="V886" t="s">
        <v>187</v>
      </c>
    </row>
    <row r="887" spans="1:22" x14ac:dyDescent="0.25">
      <c r="B887" t="str">
        <f>A886</f>
        <v>FireBurnOff</v>
      </c>
      <c r="G887" t="s">
        <v>163</v>
      </c>
      <c r="H887" t="str">
        <f>G887</f>
        <v>bSoundOn</v>
      </c>
      <c r="I887">
        <v>1</v>
      </c>
      <c r="K887">
        <v>1</v>
      </c>
      <c r="M887" t="str">
        <f>CONCATENATE(P887,".",H887)</f>
        <v>ns=4;s=|var|PLC210 OPC-UA.Application.GVL.DataProg.Group[1].Burn[2].stBurnProts.FireBurnOff.bSoundOn</v>
      </c>
      <c r="N887" t="str">
        <f>(IF(LEFT(G887,1)="b","Boolean","Float"))</f>
        <v>Boolean</v>
      </c>
      <c r="O887" t="s">
        <v>27</v>
      </c>
      <c r="P887" t="str">
        <f>CONCATENATE(W$2,"GVL.DataProg.Group[1].Burn[2].",B886,".",B887)</f>
        <v>ns=4;s=|var|PLC210 OPC-UA.Application.GVL.DataProg.Group[1].Burn[2].stBurnProts.FireBurnOff</v>
      </c>
      <c r="Q887" t="str">
        <f>V886</f>
        <v>d0180</v>
      </c>
      <c r="R887" t="str">
        <f>G887</f>
        <v>bSoundOn</v>
      </c>
    </row>
    <row r="888" spans="1:22" x14ac:dyDescent="0.25">
      <c r="B888" t="str">
        <f>B887</f>
        <v>FireBurnOff</v>
      </c>
      <c r="G888" t="s">
        <v>166</v>
      </c>
      <c r="H888" t="str">
        <f t="shared" ref="H888:H895" si="386">G888</f>
        <v>bCtrlOn</v>
      </c>
      <c r="I888">
        <v>1</v>
      </c>
      <c r="K888">
        <v>1</v>
      </c>
      <c r="M888" t="str">
        <f t="shared" ref="M888:M895" si="387">CONCATENATE(P888,".",H888)</f>
        <v>ns=4;s=|var|PLC210 OPC-UA.Application.GVL.DataProg.Group[1].Burn[2].stBurnProts.FireBurnOff.bCtrlOn</v>
      </c>
      <c r="N888" t="str">
        <f t="shared" ref="N888:N895" si="388">(IF(LEFT(G888,1)="b","Boolean","Float"))</f>
        <v>Boolean</v>
      </c>
      <c r="O888" t="s">
        <v>27</v>
      </c>
      <c r="P888" t="str">
        <f>CONCATENATE(W$2,"GVL.DataProg.Group[1].Burn[2].",B886,".",B888)</f>
        <v>ns=4;s=|var|PLC210 OPC-UA.Application.GVL.DataProg.Group[1].Burn[2].stBurnProts.FireBurnOff</v>
      </c>
      <c r="Q888" t="str">
        <f>Q887</f>
        <v>d0180</v>
      </c>
      <c r="R888" t="str">
        <f t="shared" ref="R888:R895" si="389">G888</f>
        <v>bCtrlOn</v>
      </c>
    </row>
    <row r="889" spans="1:22" x14ac:dyDescent="0.25">
      <c r="B889" t="str">
        <f t="shared" ref="B889:B895" si="390">B888</f>
        <v>FireBurnOff</v>
      </c>
      <c r="G889" t="s">
        <v>168</v>
      </c>
      <c r="H889" t="str">
        <f t="shared" si="386"/>
        <v>bCheck</v>
      </c>
      <c r="I889">
        <v>1</v>
      </c>
      <c r="K889">
        <v>1</v>
      </c>
      <c r="M889" t="str">
        <f t="shared" si="387"/>
        <v>ns=4;s=|var|PLC210 OPC-UA.Application.GVL.DataProg.Group[1].Burn[2].stBurnProts.FireBurnOff.bCheck</v>
      </c>
      <c r="N889" t="str">
        <f t="shared" si="388"/>
        <v>Boolean</v>
      </c>
      <c r="O889" t="s">
        <v>27</v>
      </c>
      <c r="P889" t="str">
        <f>CONCATENATE(W$2,"GVL.DataProg.Group[1].Burn[2].",B886,".",B889)</f>
        <v>ns=4;s=|var|PLC210 OPC-UA.Application.GVL.DataProg.Group[1].Burn[2].stBurnProts.FireBurnOff</v>
      </c>
      <c r="Q889" t="str">
        <f t="shared" ref="Q889:Q895" si="391">Q888</f>
        <v>d0180</v>
      </c>
      <c r="R889" t="str">
        <f t="shared" si="389"/>
        <v>bCheck</v>
      </c>
    </row>
    <row r="890" spans="1:22" x14ac:dyDescent="0.25">
      <c r="B890" t="str">
        <f t="shared" si="390"/>
        <v>FireBurnOff</v>
      </c>
      <c r="G890" t="s">
        <v>167</v>
      </c>
      <c r="H890" t="str">
        <f t="shared" si="386"/>
        <v>bOff</v>
      </c>
      <c r="I890">
        <v>1</v>
      </c>
      <c r="K890">
        <v>1</v>
      </c>
      <c r="M890" t="str">
        <f t="shared" si="387"/>
        <v>ns=4;s=|var|PLC210 OPC-UA.Application.GVL.DataProg.Group[1].Burn[2].stBurnProts.FireBurnOff.bOff</v>
      </c>
      <c r="N890" t="str">
        <f t="shared" si="388"/>
        <v>Boolean</v>
      </c>
      <c r="O890" t="s">
        <v>27</v>
      </c>
      <c r="P890" t="str">
        <f>CONCATENATE(W$2,"GVL.DataProg.Group[1].Burn[2].",B886,".",B890)</f>
        <v>ns=4;s=|var|PLC210 OPC-UA.Application.GVL.DataProg.Group[1].Burn[2].stBurnProts.FireBurnOff</v>
      </c>
      <c r="Q890" t="str">
        <f t="shared" si="391"/>
        <v>d0180</v>
      </c>
      <c r="R890" t="str">
        <f t="shared" si="389"/>
        <v>bOff</v>
      </c>
    </row>
    <row r="891" spans="1:22" x14ac:dyDescent="0.25">
      <c r="B891" t="str">
        <f t="shared" si="390"/>
        <v>FireBurnOff</v>
      </c>
      <c r="G891" t="s">
        <v>165</v>
      </c>
      <c r="H891" t="str">
        <f t="shared" si="386"/>
        <v>bTriggered</v>
      </c>
      <c r="I891">
        <v>1</v>
      </c>
      <c r="K891">
        <v>0</v>
      </c>
      <c r="M891" t="str">
        <f t="shared" si="387"/>
        <v>ns=4;s=|var|PLC210 OPC-UA.Application.GVL.DataProg.Group[1].Burn[2].stBurnProts.FireBurnOff.bTriggered</v>
      </c>
      <c r="N891" t="str">
        <f t="shared" si="388"/>
        <v>Boolean</v>
      </c>
      <c r="O891" t="s">
        <v>27</v>
      </c>
      <c r="P891" t="str">
        <f>CONCATENATE(W$2,"GVL.DataProg.Group[1].Burn[2].",B886,".",B891)</f>
        <v>ns=4;s=|var|PLC210 OPC-UA.Application.GVL.DataProg.Group[1].Burn[2].stBurnProts.FireBurnOff</v>
      </c>
      <c r="Q891" t="str">
        <f t="shared" si="391"/>
        <v>d0180</v>
      </c>
      <c r="R891" t="str">
        <f t="shared" si="389"/>
        <v>bTriggered</v>
      </c>
    </row>
    <row r="892" spans="1:22" x14ac:dyDescent="0.25">
      <c r="B892" t="str">
        <f t="shared" si="390"/>
        <v>FireBurnOff</v>
      </c>
      <c r="G892" t="s">
        <v>83</v>
      </c>
      <c r="H892" t="str">
        <f t="shared" si="386"/>
        <v>bCtrl</v>
      </c>
      <c r="I892">
        <v>1</v>
      </c>
      <c r="K892">
        <v>0</v>
      </c>
      <c r="M892" t="str">
        <f t="shared" si="387"/>
        <v>ns=4;s=|var|PLC210 OPC-UA.Application.GVL.DataProg.Group[1].Burn[2].stBurnProts.FireBurnOff.bCtrl</v>
      </c>
      <c r="N892" t="str">
        <f t="shared" si="388"/>
        <v>Boolean</v>
      </c>
      <c r="O892" t="s">
        <v>27</v>
      </c>
      <c r="P892" t="str">
        <f>CONCATENATE(W$2,"GVL.DataProg.Group[1].Burn[2].",B886,".",B892)</f>
        <v>ns=4;s=|var|PLC210 OPC-UA.Application.GVL.DataProg.Group[1].Burn[2].stBurnProts.FireBurnOff</v>
      </c>
      <c r="Q892" t="str">
        <f t="shared" si="391"/>
        <v>d0180</v>
      </c>
      <c r="R892" t="str">
        <f t="shared" si="389"/>
        <v>bCtrl</v>
      </c>
    </row>
    <row r="893" spans="1:22" x14ac:dyDescent="0.25">
      <c r="B893" t="str">
        <f t="shared" si="390"/>
        <v>FireBurnOff</v>
      </c>
      <c r="G893" t="s">
        <v>169</v>
      </c>
      <c r="H893" t="str">
        <f t="shared" si="386"/>
        <v>bInWork</v>
      </c>
      <c r="I893">
        <v>1</v>
      </c>
      <c r="K893">
        <v>0</v>
      </c>
      <c r="M893" t="str">
        <f t="shared" si="387"/>
        <v>ns=4;s=|var|PLC210 OPC-UA.Application.GVL.DataProg.Group[1].Burn[2].stBurnProts.FireBurnOff.bInWork</v>
      </c>
      <c r="N893" t="str">
        <f t="shared" si="388"/>
        <v>Boolean</v>
      </c>
      <c r="O893" t="s">
        <v>27</v>
      </c>
      <c r="P893" t="str">
        <f>CONCATENATE(W$2,"GVL.DataProg.Group[1].Burn[2].",B886,".",B893)</f>
        <v>ns=4;s=|var|PLC210 OPC-UA.Application.GVL.DataProg.Group[1].Burn[2].stBurnProts.FireBurnOff</v>
      </c>
      <c r="Q893" t="str">
        <f t="shared" si="391"/>
        <v>d0180</v>
      </c>
      <c r="R893" t="str">
        <f t="shared" si="389"/>
        <v>bInWork</v>
      </c>
    </row>
    <row r="894" spans="1:22" x14ac:dyDescent="0.25">
      <c r="B894" t="str">
        <f t="shared" si="390"/>
        <v>FireBurnOff</v>
      </c>
      <c r="G894" t="s">
        <v>289</v>
      </c>
      <c r="H894" t="str">
        <f t="shared" si="386"/>
        <v>fValue</v>
      </c>
      <c r="I894">
        <v>1</v>
      </c>
      <c r="K894">
        <v>1</v>
      </c>
      <c r="M894" t="str">
        <f t="shared" si="387"/>
        <v>ns=4;s=|var|PLC210 OPC-UA.Application.PersistentVars.stProtectionList.BurnProtectionList.FireBurnOff.fValue</v>
      </c>
      <c r="N894" t="str">
        <f t="shared" si="388"/>
        <v>Float</v>
      </c>
      <c r="O894" t="s">
        <v>27</v>
      </c>
      <c r="P894" t="str">
        <f>CONCATENATE(W$2,"PersistentVars.stProtectionList.BurnProtectionList.",B894)</f>
        <v>ns=4;s=|var|PLC210 OPC-UA.Application.PersistentVars.stProtectionList.BurnProtectionList.FireBurnOff</v>
      </c>
      <c r="Q894" t="str">
        <f t="shared" si="391"/>
        <v>d0180</v>
      </c>
      <c r="R894" t="str">
        <f t="shared" si="389"/>
        <v>fValue</v>
      </c>
    </row>
    <row r="895" spans="1:22" x14ac:dyDescent="0.25">
      <c r="B895" t="str">
        <f t="shared" si="390"/>
        <v>FireBurnOff</v>
      </c>
      <c r="G895" t="s">
        <v>290</v>
      </c>
      <c r="H895" t="str">
        <f t="shared" si="386"/>
        <v>fResponseTime</v>
      </c>
      <c r="I895">
        <v>1</v>
      </c>
      <c r="K895">
        <v>1</v>
      </c>
      <c r="M895" t="str">
        <f t="shared" si="387"/>
        <v>ns=4;s=|var|PLC210 OPC-UA.Application.PersistentVars.stProtectionList.BurnProtectionList.FireBurnOff.fResponseTime</v>
      </c>
      <c r="N895" t="str">
        <f t="shared" si="388"/>
        <v>Float</v>
      </c>
      <c r="O895" t="s">
        <v>27</v>
      </c>
      <c r="P895" t="str">
        <f>CONCATENATE(W$2,"PersistentVars.stProtectionList.BurnProtectionList.",B895)</f>
        <v>ns=4;s=|var|PLC210 OPC-UA.Application.PersistentVars.stProtectionList.BurnProtectionList.FireBurnOff</v>
      </c>
      <c r="Q895" t="str">
        <f t="shared" si="391"/>
        <v>d0180</v>
      </c>
      <c r="R895" t="str">
        <f t="shared" si="389"/>
        <v>fResponseTime</v>
      </c>
    </row>
    <row r="896" spans="1:22" x14ac:dyDescent="0.25">
      <c r="A896" t="s">
        <v>172</v>
      </c>
      <c r="B896" t="s">
        <v>161</v>
      </c>
      <c r="V896" t="s">
        <v>188</v>
      </c>
    </row>
    <row r="897" spans="1:22" x14ac:dyDescent="0.25">
      <c r="B897" t="str">
        <f>A896</f>
        <v>PGasL</v>
      </c>
      <c r="G897" t="s">
        <v>163</v>
      </c>
      <c r="H897" t="str">
        <f>G897</f>
        <v>bSoundOn</v>
      </c>
      <c r="I897">
        <v>1</v>
      </c>
      <c r="K897">
        <v>1</v>
      </c>
      <c r="M897" t="str">
        <f>CONCATENATE(P897,".",H897)</f>
        <v>ns=4;s=|var|PLC210 OPC-UA.Application.GVL.DataProg.Group[1].Burn[2].stBurnProts.PGasL.bSoundOn</v>
      </c>
      <c r="N897" t="str">
        <f>(IF(LEFT(G897,1)="b","Boolean","Float"))</f>
        <v>Boolean</v>
      </c>
      <c r="O897" t="s">
        <v>27</v>
      </c>
      <c r="P897" t="str">
        <f>CONCATENATE(W$2,"GVL.DataProg.Group[1].Burn[2].",B896,".",B897)</f>
        <v>ns=4;s=|var|PLC210 OPC-UA.Application.GVL.DataProg.Group[1].Burn[2].stBurnProts.PGasL</v>
      </c>
      <c r="Q897" t="str">
        <f>V896</f>
        <v>d0182</v>
      </c>
      <c r="R897" t="str">
        <f>G897</f>
        <v>bSoundOn</v>
      </c>
    </row>
    <row r="898" spans="1:22" x14ac:dyDescent="0.25">
      <c r="B898" t="str">
        <f>B897</f>
        <v>PGasL</v>
      </c>
      <c r="G898" t="s">
        <v>166</v>
      </c>
      <c r="H898" t="str">
        <f t="shared" ref="H898:H905" si="392">G898</f>
        <v>bCtrlOn</v>
      </c>
      <c r="I898">
        <v>1</v>
      </c>
      <c r="K898">
        <v>1</v>
      </c>
      <c r="M898" t="str">
        <f t="shared" ref="M898:M905" si="393">CONCATENATE(P898,".",H898)</f>
        <v>ns=4;s=|var|PLC210 OPC-UA.Application.GVL.DataProg.Group[1].Burn[2].stBurnProts.PGasL.bCtrlOn</v>
      </c>
      <c r="N898" t="str">
        <f t="shared" ref="N898:N905" si="394">(IF(LEFT(G898,1)="b","Boolean","Float"))</f>
        <v>Boolean</v>
      </c>
      <c r="O898" t="s">
        <v>27</v>
      </c>
      <c r="P898" t="str">
        <f>CONCATENATE(W$2,"GVL.DataProg.Group[1].Burn[2].",B896,".",B898)</f>
        <v>ns=4;s=|var|PLC210 OPC-UA.Application.GVL.DataProg.Group[1].Burn[2].stBurnProts.PGasL</v>
      </c>
      <c r="Q898" t="str">
        <f>Q897</f>
        <v>d0182</v>
      </c>
      <c r="R898" t="str">
        <f t="shared" ref="R898:R905" si="395">G898</f>
        <v>bCtrlOn</v>
      </c>
    </row>
    <row r="899" spans="1:22" x14ac:dyDescent="0.25">
      <c r="B899" t="str">
        <f t="shared" ref="B899:B905" si="396">B898</f>
        <v>PGasL</v>
      </c>
      <c r="G899" t="s">
        <v>168</v>
      </c>
      <c r="H899" t="str">
        <f t="shared" si="392"/>
        <v>bCheck</v>
      </c>
      <c r="I899">
        <v>1</v>
      </c>
      <c r="K899">
        <v>1</v>
      </c>
      <c r="M899" t="str">
        <f t="shared" si="393"/>
        <v>ns=4;s=|var|PLC210 OPC-UA.Application.GVL.DataProg.Group[1].Burn[2].stBurnProts.PGasL.bCheck</v>
      </c>
      <c r="N899" t="str">
        <f t="shared" si="394"/>
        <v>Boolean</v>
      </c>
      <c r="O899" t="s">
        <v>27</v>
      </c>
      <c r="P899" t="str">
        <f>CONCATENATE(W$2,"GVL.DataProg.Group[1].Burn[2].",B896,".",B899)</f>
        <v>ns=4;s=|var|PLC210 OPC-UA.Application.GVL.DataProg.Group[1].Burn[2].stBurnProts.PGasL</v>
      </c>
      <c r="Q899" t="str">
        <f t="shared" ref="Q899:Q905" si="397">Q898</f>
        <v>d0182</v>
      </c>
      <c r="R899" t="str">
        <f t="shared" si="395"/>
        <v>bCheck</v>
      </c>
    </row>
    <row r="900" spans="1:22" x14ac:dyDescent="0.25">
      <c r="B900" t="str">
        <f t="shared" si="396"/>
        <v>PGasL</v>
      </c>
      <c r="G900" t="s">
        <v>167</v>
      </c>
      <c r="H900" t="str">
        <f t="shared" si="392"/>
        <v>bOff</v>
      </c>
      <c r="I900">
        <v>1</v>
      </c>
      <c r="K900">
        <v>1</v>
      </c>
      <c r="M900" t="str">
        <f t="shared" si="393"/>
        <v>ns=4;s=|var|PLC210 OPC-UA.Application.GVL.DataProg.Group[1].Burn[2].stBurnProts.PGasL.bOff</v>
      </c>
      <c r="N900" t="str">
        <f t="shared" si="394"/>
        <v>Boolean</v>
      </c>
      <c r="O900" t="s">
        <v>27</v>
      </c>
      <c r="P900" t="str">
        <f>CONCATENATE(W$2,"GVL.DataProg.Group[1].Burn[2].",B896,".",B900)</f>
        <v>ns=4;s=|var|PLC210 OPC-UA.Application.GVL.DataProg.Group[1].Burn[2].stBurnProts.PGasL</v>
      </c>
      <c r="Q900" t="str">
        <f t="shared" si="397"/>
        <v>d0182</v>
      </c>
      <c r="R900" t="str">
        <f t="shared" si="395"/>
        <v>bOff</v>
      </c>
    </row>
    <row r="901" spans="1:22" x14ac:dyDescent="0.25">
      <c r="B901" t="str">
        <f t="shared" si="396"/>
        <v>PGasL</v>
      </c>
      <c r="G901" t="s">
        <v>165</v>
      </c>
      <c r="H901" t="str">
        <f t="shared" si="392"/>
        <v>bTriggered</v>
      </c>
      <c r="I901">
        <v>1</v>
      </c>
      <c r="K901">
        <v>0</v>
      </c>
      <c r="M901" t="str">
        <f t="shared" si="393"/>
        <v>ns=4;s=|var|PLC210 OPC-UA.Application.GVL.DataProg.Group[1].Burn[2].stBurnProts.PGasL.bTriggered</v>
      </c>
      <c r="N901" t="str">
        <f t="shared" si="394"/>
        <v>Boolean</v>
      </c>
      <c r="O901" t="s">
        <v>27</v>
      </c>
      <c r="P901" t="str">
        <f>CONCATENATE(W$2,"GVL.DataProg.Group[1].Burn[2].",B896,".",B901)</f>
        <v>ns=4;s=|var|PLC210 OPC-UA.Application.GVL.DataProg.Group[1].Burn[2].stBurnProts.PGasL</v>
      </c>
      <c r="Q901" t="str">
        <f t="shared" si="397"/>
        <v>d0182</v>
      </c>
      <c r="R901" t="str">
        <f t="shared" si="395"/>
        <v>bTriggered</v>
      </c>
    </row>
    <row r="902" spans="1:22" x14ac:dyDescent="0.25">
      <c r="B902" t="str">
        <f t="shared" si="396"/>
        <v>PGasL</v>
      </c>
      <c r="G902" t="s">
        <v>83</v>
      </c>
      <c r="H902" t="str">
        <f t="shared" si="392"/>
        <v>bCtrl</v>
      </c>
      <c r="I902">
        <v>1</v>
      </c>
      <c r="K902">
        <v>0</v>
      </c>
      <c r="M902" t="str">
        <f t="shared" si="393"/>
        <v>ns=4;s=|var|PLC210 OPC-UA.Application.GVL.DataProg.Group[1].Burn[2].stBurnProts.PGasL.bCtrl</v>
      </c>
      <c r="N902" t="str">
        <f t="shared" si="394"/>
        <v>Boolean</v>
      </c>
      <c r="O902" t="s">
        <v>27</v>
      </c>
      <c r="P902" t="str">
        <f>CONCATENATE(W$2,"GVL.DataProg.Group[1].Burn[2].",B896,".",B902)</f>
        <v>ns=4;s=|var|PLC210 OPC-UA.Application.GVL.DataProg.Group[1].Burn[2].stBurnProts.PGasL</v>
      </c>
      <c r="Q902" t="str">
        <f t="shared" si="397"/>
        <v>d0182</v>
      </c>
      <c r="R902" t="str">
        <f t="shared" si="395"/>
        <v>bCtrl</v>
      </c>
    </row>
    <row r="903" spans="1:22" x14ac:dyDescent="0.25">
      <c r="B903" t="str">
        <f t="shared" si="396"/>
        <v>PGasL</v>
      </c>
      <c r="G903" t="s">
        <v>169</v>
      </c>
      <c r="H903" t="str">
        <f t="shared" si="392"/>
        <v>bInWork</v>
      </c>
      <c r="I903">
        <v>1</v>
      </c>
      <c r="K903">
        <v>0</v>
      </c>
      <c r="M903" t="str">
        <f t="shared" si="393"/>
        <v>ns=4;s=|var|PLC210 OPC-UA.Application.GVL.DataProg.Group[1].Burn[2].stBurnProts.PGasL.bInWork</v>
      </c>
      <c r="N903" t="str">
        <f t="shared" si="394"/>
        <v>Boolean</v>
      </c>
      <c r="O903" t="s">
        <v>27</v>
      </c>
      <c r="P903" t="str">
        <f>CONCATENATE(W$2,"GVL.DataProg.Group[1].Burn[2].",B896,".",B903)</f>
        <v>ns=4;s=|var|PLC210 OPC-UA.Application.GVL.DataProg.Group[1].Burn[2].stBurnProts.PGasL</v>
      </c>
      <c r="Q903" t="str">
        <f t="shared" si="397"/>
        <v>d0182</v>
      </c>
      <c r="R903" t="str">
        <f t="shared" si="395"/>
        <v>bInWork</v>
      </c>
    </row>
    <row r="904" spans="1:22" x14ac:dyDescent="0.25">
      <c r="B904" t="str">
        <f t="shared" si="396"/>
        <v>PGasL</v>
      </c>
      <c r="G904" t="s">
        <v>289</v>
      </c>
      <c r="H904" t="str">
        <f t="shared" si="392"/>
        <v>fValue</v>
      </c>
      <c r="I904">
        <v>1</v>
      </c>
      <c r="K904">
        <v>1</v>
      </c>
      <c r="M904" t="str">
        <f t="shared" si="393"/>
        <v>ns=4;s=|var|PLC210 OPC-UA.Application.PersistentVars.stProtectionList.BurnProtectionList.PGasL.fValue</v>
      </c>
      <c r="N904" t="str">
        <f t="shared" si="394"/>
        <v>Float</v>
      </c>
      <c r="O904" t="s">
        <v>27</v>
      </c>
      <c r="P904" t="str">
        <f>CONCATENATE(W$2,"PersistentVars.stProtectionList.BurnProtectionList.",B904)</f>
        <v>ns=4;s=|var|PLC210 OPC-UA.Application.PersistentVars.stProtectionList.BurnProtectionList.PGasL</v>
      </c>
      <c r="Q904" t="str">
        <f t="shared" si="397"/>
        <v>d0182</v>
      </c>
      <c r="R904" t="str">
        <f t="shared" si="395"/>
        <v>fValue</v>
      </c>
    </row>
    <row r="905" spans="1:22" x14ac:dyDescent="0.25">
      <c r="B905" t="str">
        <f t="shared" si="396"/>
        <v>PGasL</v>
      </c>
      <c r="G905" t="s">
        <v>290</v>
      </c>
      <c r="H905" t="str">
        <f t="shared" si="392"/>
        <v>fResponseTime</v>
      </c>
      <c r="I905">
        <v>1</v>
      </c>
      <c r="K905">
        <v>1</v>
      </c>
      <c r="M905" t="str">
        <f t="shared" si="393"/>
        <v>ns=4;s=|var|PLC210 OPC-UA.Application.PersistentVars.stProtectionList.BurnProtectionList.PGasL.fResponseTime</v>
      </c>
      <c r="N905" t="str">
        <f t="shared" si="394"/>
        <v>Float</v>
      </c>
      <c r="O905" t="s">
        <v>27</v>
      </c>
      <c r="P905" t="str">
        <f>CONCATENATE(W$2,"PersistentVars.stProtectionList.BurnProtectionList.",B905)</f>
        <v>ns=4;s=|var|PLC210 OPC-UA.Application.PersistentVars.stProtectionList.BurnProtectionList.PGasL</v>
      </c>
      <c r="Q905" t="str">
        <f t="shared" si="397"/>
        <v>d0182</v>
      </c>
      <c r="R905" t="str">
        <f t="shared" si="395"/>
        <v>fResponseTime</v>
      </c>
    </row>
    <row r="906" spans="1:22" x14ac:dyDescent="0.25">
      <c r="A906" t="s">
        <v>174</v>
      </c>
      <c r="B906" t="s">
        <v>161</v>
      </c>
      <c r="V906" t="s">
        <v>189</v>
      </c>
    </row>
    <row r="907" spans="1:22" x14ac:dyDescent="0.25">
      <c r="B907" t="str">
        <f>A906</f>
        <v>PAirL</v>
      </c>
      <c r="G907" t="s">
        <v>163</v>
      </c>
      <c r="H907" t="str">
        <f>G907</f>
        <v>bSoundOn</v>
      </c>
      <c r="I907">
        <v>1</v>
      </c>
      <c r="K907">
        <v>1</v>
      </c>
      <c r="M907" t="str">
        <f>CONCATENATE(P907,".",H907)</f>
        <v>ns=4;s=|var|PLC210 OPC-UA.Application.GVL.DataProg.Group[1].Burn[2].stBurnProts.PAirL.bSoundOn</v>
      </c>
      <c r="N907" t="str">
        <f>(IF(LEFT(G907,1)="b","Boolean","Float"))</f>
        <v>Boolean</v>
      </c>
      <c r="O907" t="s">
        <v>27</v>
      </c>
      <c r="P907" t="str">
        <f>CONCATENATE(W$2,"GVL.DataProg.Group[1].Burn[2].",B906,".",B907)</f>
        <v>ns=4;s=|var|PLC210 OPC-UA.Application.GVL.DataProg.Group[1].Burn[2].stBurnProts.PAirL</v>
      </c>
      <c r="Q907" t="str">
        <f>V906</f>
        <v>d0181</v>
      </c>
      <c r="R907" t="str">
        <f>G907</f>
        <v>bSoundOn</v>
      </c>
    </row>
    <row r="908" spans="1:22" x14ac:dyDescent="0.25">
      <c r="B908" t="str">
        <f>B907</f>
        <v>PAirL</v>
      </c>
      <c r="G908" t="s">
        <v>166</v>
      </c>
      <c r="H908" t="str">
        <f t="shared" ref="H908:H915" si="398">G908</f>
        <v>bCtrlOn</v>
      </c>
      <c r="I908">
        <v>1</v>
      </c>
      <c r="K908">
        <v>1</v>
      </c>
      <c r="M908" t="str">
        <f t="shared" ref="M908:M915" si="399">CONCATENATE(P908,".",H908)</f>
        <v>ns=4;s=|var|PLC210 OPC-UA.Application.GVL.DataProg.Group[1].Burn[2].stBurnProts.PAirL.bCtrlOn</v>
      </c>
      <c r="N908" t="str">
        <f t="shared" ref="N908:N915" si="400">(IF(LEFT(G908,1)="b","Boolean","Float"))</f>
        <v>Boolean</v>
      </c>
      <c r="O908" t="s">
        <v>27</v>
      </c>
      <c r="P908" t="str">
        <f>CONCATENATE(W$2,"GVL.DataProg.Group[1].Burn[2].",B906,".",B908)</f>
        <v>ns=4;s=|var|PLC210 OPC-UA.Application.GVL.DataProg.Group[1].Burn[2].stBurnProts.PAirL</v>
      </c>
      <c r="Q908" t="str">
        <f>Q907</f>
        <v>d0181</v>
      </c>
      <c r="R908" t="str">
        <f t="shared" ref="R908:R915" si="401">G908</f>
        <v>bCtrlOn</v>
      </c>
    </row>
    <row r="909" spans="1:22" x14ac:dyDescent="0.25">
      <c r="B909" t="str">
        <f t="shared" ref="B909:B915" si="402">B908</f>
        <v>PAirL</v>
      </c>
      <c r="G909" t="s">
        <v>168</v>
      </c>
      <c r="H909" t="str">
        <f t="shared" si="398"/>
        <v>bCheck</v>
      </c>
      <c r="I909">
        <v>1</v>
      </c>
      <c r="K909">
        <v>1</v>
      </c>
      <c r="M909" t="str">
        <f t="shared" si="399"/>
        <v>ns=4;s=|var|PLC210 OPC-UA.Application.GVL.DataProg.Group[1].Burn[2].stBurnProts.PAirL.bCheck</v>
      </c>
      <c r="N909" t="str">
        <f t="shared" si="400"/>
        <v>Boolean</v>
      </c>
      <c r="O909" t="s">
        <v>27</v>
      </c>
      <c r="P909" t="str">
        <f>CONCATENATE(W$2,"GVL.DataProg.Group[1].Burn[2].",B906,".",B909)</f>
        <v>ns=4;s=|var|PLC210 OPC-UA.Application.GVL.DataProg.Group[1].Burn[2].stBurnProts.PAirL</v>
      </c>
      <c r="Q909" t="str">
        <f t="shared" ref="Q909:Q915" si="403">Q908</f>
        <v>d0181</v>
      </c>
      <c r="R909" t="str">
        <f t="shared" si="401"/>
        <v>bCheck</v>
      </c>
    </row>
    <row r="910" spans="1:22" x14ac:dyDescent="0.25">
      <c r="B910" t="str">
        <f t="shared" si="402"/>
        <v>PAirL</v>
      </c>
      <c r="G910" t="s">
        <v>167</v>
      </c>
      <c r="H910" t="str">
        <f t="shared" si="398"/>
        <v>bOff</v>
      </c>
      <c r="I910">
        <v>1</v>
      </c>
      <c r="K910">
        <v>1</v>
      </c>
      <c r="M910" t="str">
        <f t="shared" si="399"/>
        <v>ns=4;s=|var|PLC210 OPC-UA.Application.GVL.DataProg.Group[1].Burn[2].stBurnProts.PAirL.bOff</v>
      </c>
      <c r="N910" t="str">
        <f t="shared" si="400"/>
        <v>Boolean</v>
      </c>
      <c r="O910" t="s">
        <v>27</v>
      </c>
      <c r="P910" t="str">
        <f>CONCATENATE(W$2,"GVL.DataProg.Group[1].Burn[2].",B906,".",B910)</f>
        <v>ns=4;s=|var|PLC210 OPC-UA.Application.GVL.DataProg.Group[1].Burn[2].stBurnProts.PAirL</v>
      </c>
      <c r="Q910" t="str">
        <f t="shared" si="403"/>
        <v>d0181</v>
      </c>
      <c r="R910" t="str">
        <f t="shared" si="401"/>
        <v>bOff</v>
      </c>
    </row>
    <row r="911" spans="1:22" x14ac:dyDescent="0.25">
      <c r="B911" t="str">
        <f t="shared" si="402"/>
        <v>PAirL</v>
      </c>
      <c r="G911" t="s">
        <v>165</v>
      </c>
      <c r="H911" t="str">
        <f t="shared" si="398"/>
        <v>bTriggered</v>
      </c>
      <c r="I911">
        <v>1</v>
      </c>
      <c r="K911">
        <v>0</v>
      </c>
      <c r="M911" t="str">
        <f t="shared" si="399"/>
        <v>ns=4;s=|var|PLC210 OPC-UA.Application.GVL.DataProg.Group[1].Burn[2].stBurnProts.PAirL.bTriggered</v>
      </c>
      <c r="N911" t="str">
        <f t="shared" si="400"/>
        <v>Boolean</v>
      </c>
      <c r="O911" t="s">
        <v>27</v>
      </c>
      <c r="P911" t="str">
        <f>CONCATENATE(W$2,"GVL.DataProg.Group[1].Burn[2].",B906,".",B911)</f>
        <v>ns=4;s=|var|PLC210 OPC-UA.Application.GVL.DataProg.Group[1].Burn[2].stBurnProts.PAirL</v>
      </c>
      <c r="Q911" t="str">
        <f t="shared" si="403"/>
        <v>d0181</v>
      </c>
      <c r="R911" t="str">
        <f t="shared" si="401"/>
        <v>bTriggered</v>
      </c>
    </row>
    <row r="912" spans="1:22" x14ac:dyDescent="0.25">
      <c r="B912" t="str">
        <f t="shared" si="402"/>
        <v>PAirL</v>
      </c>
      <c r="G912" t="s">
        <v>83</v>
      </c>
      <c r="H912" t="str">
        <f t="shared" si="398"/>
        <v>bCtrl</v>
      </c>
      <c r="I912">
        <v>1</v>
      </c>
      <c r="K912">
        <v>0</v>
      </c>
      <c r="M912" t="str">
        <f t="shared" si="399"/>
        <v>ns=4;s=|var|PLC210 OPC-UA.Application.GVL.DataProg.Group[1].Burn[2].stBurnProts.PAirL.bCtrl</v>
      </c>
      <c r="N912" t="str">
        <f t="shared" si="400"/>
        <v>Boolean</v>
      </c>
      <c r="O912" t="s">
        <v>27</v>
      </c>
      <c r="P912" t="str">
        <f>CONCATENATE(W$2,"GVL.DataProg.Group[1].Burn[2].",B906,".",B912)</f>
        <v>ns=4;s=|var|PLC210 OPC-UA.Application.GVL.DataProg.Group[1].Burn[2].stBurnProts.PAirL</v>
      </c>
      <c r="Q912" t="str">
        <f t="shared" si="403"/>
        <v>d0181</v>
      </c>
      <c r="R912" t="str">
        <f t="shared" si="401"/>
        <v>bCtrl</v>
      </c>
    </row>
    <row r="913" spans="1:22" x14ac:dyDescent="0.25">
      <c r="B913" t="str">
        <f t="shared" si="402"/>
        <v>PAirL</v>
      </c>
      <c r="G913" t="s">
        <v>169</v>
      </c>
      <c r="H913" t="str">
        <f t="shared" si="398"/>
        <v>bInWork</v>
      </c>
      <c r="I913">
        <v>1</v>
      </c>
      <c r="K913">
        <v>0</v>
      </c>
      <c r="M913" t="str">
        <f t="shared" si="399"/>
        <v>ns=4;s=|var|PLC210 OPC-UA.Application.GVL.DataProg.Group[1].Burn[2].stBurnProts.PAirL.bInWork</v>
      </c>
      <c r="N913" t="str">
        <f t="shared" si="400"/>
        <v>Boolean</v>
      </c>
      <c r="O913" t="s">
        <v>27</v>
      </c>
      <c r="P913" t="str">
        <f>CONCATENATE(W$2,"GVL.DataProg.Group[1].Burn[2].",B906,".",B913)</f>
        <v>ns=4;s=|var|PLC210 OPC-UA.Application.GVL.DataProg.Group[1].Burn[2].stBurnProts.PAirL</v>
      </c>
      <c r="Q913" t="str">
        <f t="shared" si="403"/>
        <v>d0181</v>
      </c>
      <c r="R913" t="str">
        <f t="shared" si="401"/>
        <v>bInWork</v>
      </c>
    </row>
    <row r="914" spans="1:22" x14ac:dyDescent="0.25">
      <c r="B914" t="str">
        <f t="shared" si="402"/>
        <v>PAirL</v>
      </c>
      <c r="G914" t="s">
        <v>289</v>
      </c>
      <c r="H914" t="str">
        <f t="shared" si="398"/>
        <v>fValue</v>
      </c>
      <c r="I914">
        <v>1</v>
      </c>
      <c r="K914">
        <v>1</v>
      </c>
      <c r="M914" t="str">
        <f t="shared" si="399"/>
        <v>ns=4;s=|var|PLC210 OPC-UA.Application.PersistentVars.stProtectionList.BurnProtectionList.PAirL.fValue</v>
      </c>
      <c r="N914" t="str">
        <f t="shared" si="400"/>
        <v>Float</v>
      </c>
      <c r="O914" t="s">
        <v>27</v>
      </c>
      <c r="P914" t="str">
        <f>CONCATENATE(W$2,"PersistentVars.stProtectionList.BurnProtectionList.",B914)</f>
        <v>ns=4;s=|var|PLC210 OPC-UA.Application.PersistentVars.stProtectionList.BurnProtectionList.PAirL</v>
      </c>
      <c r="Q914" t="str">
        <f t="shared" si="403"/>
        <v>d0181</v>
      </c>
      <c r="R914" t="str">
        <f t="shared" si="401"/>
        <v>fValue</v>
      </c>
    </row>
    <row r="915" spans="1:22" x14ac:dyDescent="0.25">
      <c r="B915" t="str">
        <f t="shared" si="402"/>
        <v>PAirL</v>
      </c>
      <c r="G915" t="s">
        <v>290</v>
      </c>
      <c r="H915" t="str">
        <f t="shared" si="398"/>
        <v>fResponseTime</v>
      </c>
      <c r="I915">
        <v>1</v>
      </c>
      <c r="K915">
        <v>1</v>
      </c>
      <c r="M915" t="str">
        <f t="shared" si="399"/>
        <v>ns=4;s=|var|PLC210 OPC-UA.Application.PersistentVars.stProtectionList.BurnProtectionList.PAirL.fResponseTime</v>
      </c>
      <c r="N915" t="str">
        <f t="shared" si="400"/>
        <v>Float</v>
      </c>
      <c r="O915" t="s">
        <v>27</v>
      </c>
      <c r="P915" t="str">
        <f>CONCATENATE(W$2,"PersistentVars.stProtectionList.BurnProtectionList.",B915)</f>
        <v>ns=4;s=|var|PLC210 OPC-UA.Application.PersistentVars.stProtectionList.BurnProtectionList.PAirL</v>
      </c>
      <c r="Q915" t="str">
        <f t="shared" si="403"/>
        <v>d0181</v>
      </c>
      <c r="R915" t="str">
        <f t="shared" si="401"/>
        <v>fResponseTime</v>
      </c>
    </row>
    <row r="916" spans="1:22" x14ac:dyDescent="0.25">
      <c r="A916" t="s">
        <v>190</v>
      </c>
      <c r="B916" t="s">
        <v>113</v>
      </c>
      <c r="V916" t="s">
        <v>197</v>
      </c>
    </row>
    <row r="917" spans="1:22" x14ac:dyDescent="0.25">
      <c r="B917" t="str">
        <f>A916</f>
        <v>Burn[3]</v>
      </c>
      <c r="G917" t="s">
        <v>141</v>
      </c>
      <c r="H917" t="str">
        <f>G917</f>
        <v>bFireBurnErr</v>
      </c>
      <c r="I917">
        <v>1</v>
      </c>
      <c r="K917">
        <v>0</v>
      </c>
      <c r="M917" t="str">
        <f t="shared" ref="M917:M929" si="404">CONCATENATE(P917,".",H917)</f>
        <v>ns=4;s=|var|PLC210 OPC-UA.Application.GVL.DataProg.Group[1].Burn[3].bFireBurnErr</v>
      </c>
      <c r="N917" t="s">
        <v>34</v>
      </c>
      <c r="O917" t="s">
        <v>27</v>
      </c>
      <c r="P917" t="str">
        <f>CONCATENATE(W$2,"GVL.DataProg.",B916,".",B917)</f>
        <v>ns=4;s=|var|PLC210 OPC-UA.Application.GVL.DataProg.Group[1].Burn[3]</v>
      </c>
      <c r="Q917" t="str">
        <f>V916</f>
        <v>d0166</v>
      </c>
      <c r="R917" t="str">
        <f>G917</f>
        <v>bFireBurnErr</v>
      </c>
    </row>
    <row r="918" spans="1:22" x14ac:dyDescent="0.25">
      <c r="B918" t="str">
        <f>B917</f>
        <v>Burn[3]</v>
      </c>
      <c r="G918" t="s">
        <v>143</v>
      </c>
      <c r="H918" t="str">
        <f t="shared" ref="H918:H940" si="405">G918</f>
        <v>bFireBurn</v>
      </c>
      <c r="I918">
        <v>1</v>
      </c>
      <c r="K918">
        <v>0</v>
      </c>
      <c r="M918" t="str">
        <f t="shared" si="404"/>
        <v>ns=4;s=|var|PLC210 OPC-UA.Application.GVL.DataProg.Group[1].Burn[3].bFireBurn</v>
      </c>
      <c r="N918" t="s">
        <v>34</v>
      </c>
      <c r="O918" t="s">
        <v>27</v>
      </c>
      <c r="P918" t="str">
        <f>CONCATENATE(W$2,"GVL.DataProg.",B916,".",B918)</f>
        <v>ns=4;s=|var|PLC210 OPC-UA.Application.GVL.DataProg.Group[1].Burn[3]</v>
      </c>
      <c r="Q918" t="str">
        <f>Q917</f>
        <v>d0166</v>
      </c>
      <c r="R918" t="str">
        <f t="shared" ref="R918:R925" si="406">G918</f>
        <v>bFireBurn</v>
      </c>
    </row>
    <row r="919" spans="1:22" x14ac:dyDescent="0.25">
      <c r="B919" t="str">
        <f t="shared" ref="B919:B929" si="407">B918</f>
        <v>Burn[3]</v>
      </c>
      <c r="G919" t="s">
        <v>148</v>
      </c>
      <c r="H919" t="str">
        <f t="shared" si="405"/>
        <v>bFireIgn</v>
      </c>
      <c r="I919">
        <v>1</v>
      </c>
      <c r="K919">
        <v>0</v>
      </c>
      <c r="M919" t="str">
        <f t="shared" si="404"/>
        <v>ns=4;s=|var|PLC210 OPC-UA.Application.GVL.DataProg.Group[1].Burn[3].bFireIgn</v>
      </c>
      <c r="N919" t="s">
        <v>34</v>
      </c>
      <c r="O919" t="s">
        <v>27</v>
      </c>
      <c r="P919" t="str">
        <f>CONCATENATE(W$2,"GVL.DataProg.",B916,".",B919)</f>
        <v>ns=4;s=|var|PLC210 OPC-UA.Application.GVL.DataProg.Group[1].Burn[3]</v>
      </c>
      <c r="Q919" t="str">
        <f t="shared" ref="Q919:Q929" si="408">Q918</f>
        <v>d0166</v>
      </c>
      <c r="R919" t="str">
        <f t="shared" si="406"/>
        <v>bFireIgn</v>
      </c>
    </row>
    <row r="920" spans="1:22" x14ac:dyDescent="0.25">
      <c r="B920" t="str">
        <f t="shared" si="407"/>
        <v>Burn[3]</v>
      </c>
      <c r="G920" t="s">
        <v>149</v>
      </c>
      <c r="H920" t="str">
        <f t="shared" si="405"/>
        <v>bBurnStarted</v>
      </c>
      <c r="I920">
        <v>1</v>
      </c>
      <c r="K920">
        <v>0</v>
      </c>
      <c r="M920" t="str">
        <f t="shared" si="404"/>
        <v>ns=4;s=|var|PLC210 OPC-UA.Application.GVL.DataProg.Group[1].Burn[3].bBurnStarted</v>
      </c>
      <c r="N920" t="s">
        <v>34</v>
      </c>
      <c r="O920" t="s">
        <v>27</v>
      </c>
      <c r="P920" t="str">
        <f>CONCATENATE(W$2,"GVL.DataProg.",B916,".",B920)</f>
        <v>ns=4;s=|var|PLC210 OPC-UA.Application.GVL.DataProg.Group[1].Burn[3]</v>
      </c>
      <c r="Q920" t="str">
        <f t="shared" si="408"/>
        <v>d0166</v>
      </c>
      <c r="R920" t="str">
        <f t="shared" si="406"/>
        <v>bBurnStarted</v>
      </c>
    </row>
    <row r="921" spans="1:22" x14ac:dyDescent="0.25">
      <c r="B921" t="str">
        <f t="shared" si="407"/>
        <v>Burn[3]</v>
      </c>
      <c r="G921" t="s">
        <v>150</v>
      </c>
      <c r="H921" t="str">
        <f t="shared" si="405"/>
        <v>bIgnProc</v>
      </c>
      <c r="I921">
        <v>1</v>
      </c>
      <c r="K921">
        <v>0</v>
      </c>
      <c r="M921" t="str">
        <f t="shared" si="404"/>
        <v>ns=4;s=|var|PLC210 OPC-UA.Application.GVL.DataProg.Group[1].Burn[3].bIgnProc</v>
      </c>
      <c r="N921" t="s">
        <v>34</v>
      </c>
      <c r="O921" t="s">
        <v>27</v>
      </c>
      <c r="P921" t="str">
        <f>CONCATENATE(W$2,"GVL.DataProg.",B916,".",B921)</f>
        <v>ns=4;s=|var|PLC210 OPC-UA.Application.GVL.DataProg.Group[1].Burn[3]</v>
      </c>
      <c r="Q921" t="str">
        <f t="shared" si="408"/>
        <v>d0166</v>
      </c>
      <c r="R921" t="str">
        <f t="shared" si="406"/>
        <v>bIgnProc</v>
      </c>
    </row>
    <row r="922" spans="1:22" x14ac:dyDescent="0.25">
      <c r="B922" t="str">
        <f t="shared" si="407"/>
        <v>Burn[3]</v>
      </c>
      <c r="G922" t="s">
        <v>151</v>
      </c>
      <c r="H922" t="str">
        <f t="shared" si="405"/>
        <v>fIgnRemainingTimeStep</v>
      </c>
      <c r="I922">
        <v>1</v>
      </c>
      <c r="K922">
        <v>0</v>
      </c>
      <c r="M922" t="str">
        <f t="shared" si="404"/>
        <v>ns=4;s=|var|PLC210 OPC-UA.Application.GVL.DataProg.Group[1].Burn[3].fIgnRemainingTimeStep</v>
      </c>
      <c r="N922" t="s">
        <v>26</v>
      </c>
      <c r="O922" t="s">
        <v>27</v>
      </c>
      <c r="P922" t="str">
        <f>CONCATENATE(W$2,"GVL.DataProg.",B916,".",B922)</f>
        <v>ns=4;s=|var|PLC210 OPC-UA.Application.GVL.DataProg.Group[1].Burn[3]</v>
      </c>
      <c r="Q922" t="str">
        <f t="shared" si="408"/>
        <v>d0166</v>
      </c>
      <c r="R922" t="str">
        <f t="shared" si="406"/>
        <v>fIgnRemainingTimeStep</v>
      </c>
    </row>
    <row r="923" spans="1:22" x14ac:dyDescent="0.25">
      <c r="B923" t="str">
        <f t="shared" si="407"/>
        <v>Burn[3]</v>
      </c>
      <c r="G923" t="s">
        <v>152</v>
      </c>
      <c r="H923" t="str">
        <f t="shared" si="405"/>
        <v>fIgnStepTime</v>
      </c>
      <c r="I923">
        <v>1</v>
      </c>
      <c r="K923">
        <v>0</v>
      </c>
      <c r="M923" t="str">
        <f t="shared" si="404"/>
        <v>ns=4;s=|var|PLC210 OPC-UA.Application.GVL.DataProg.Group[1].Burn[3].fIgnStepTime</v>
      </c>
      <c r="N923" t="s">
        <v>26</v>
      </c>
      <c r="O923" t="s">
        <v>27</v>
      </c>
      <c r="P923" t="str">
        <f>CONCATENATE(W$2,"GVL.DataProg.",B916,".",B923)</f>
        <v>ns=4;s=|var|PLC210 OPC-UA.Application.GVL.DataProg.Group[1].Burn[3]</v>
      </c>
      <c r="Q923" t="str">
        <f t="shared" si="408"/>
        <v>d0166</v>
      </c>
      <c r="R923" t="str">
        <f t="shared" si="406"/>
        <v>fIgnStepTime</v>
      </c>
    </row>
    <row r="924" spans="1:22" x14ac:dyDescent="0.25">
      <c r="B924" t="str">
        <f t="shared" si="407"/>
        <v>Burn[3]</v>
      </c>
      <c r="G924" t="s">
        <v>153</v>
      </c>
      <c r="H924" t="str">
        <f t="shared" si="405"/>
        <v>sIgnCurrentProblem</v>
      </c>
      <c r="I924">
        <v>1</v>
      </c>
      <c r="K924">
        <v>0</v>
      </c>
      <c r="M924" t="str">
        <f t="shared" si="404"/>
        <v>ns=4;s=|var|PLC210 OPC-UA.Application.GVL.DataProg.Group[1].Burn[3].sIgnCurrentProblem</v>
      </c>
      <c r="N924" t="s">
        <v>154</v>
      </c>
      <c r="O924" t="s">
        <v>27</v>
      </c>
      <c r="P924" t="str">
        <f>CONCATENATE(W$2,"GVL.DataProg.",B916,".",B924)</f>
        <v>ns=4;s=|var|PLC210 OPC-UA.Application.GVL.DataProg.Group[1].Burn[3]</v>
      </c>
      <c r="Q924" t="str">
        <f t="shared" si="408"/>
        <v>d0166</v>
      </c>
      <c r="R924" t="str">
        <f t="shared" si="406"/>
        <v>sIgnCurrentProblem</v>
      </c>
    </row>
    <row r="925" spans="1:22" x14ac:dyDescent="0.25">
      <c r="B925" t="str">
        <f t="shared" si="407"/>
        <v>Burn[3]</v>
      </c>
      <c r="G925" t="s">
        <v>155</v>
      </c>
      <c r="H925" t="str">
        <f t="shared" si="405"/>
        <v>iFailIgnCount</v>
      </c>
      <c r="I925">
        <v>1</v>
      </c>
      <c r="K925">
        <v>0</v>
      </c>
      <c r="M925" t="str">
        <f t="shared" si="404"/>
        <v>ns=4;s=|var|PLC210 OPC-UA.Application.GVL.DataProg.Group[1].Burn[3].iFailIgnCount</v>
      </c>
      <c r="N925" t="s">
        <v>156</v>
      </c>
      <c r="O925" t="s">
        <v>27</v>
      </c>
      <c r="P925" t="str">
        <f>CONCATENATE(W$2,"GVL.DataProg.",B916,".",B925)</f>
        <v>ns=4;s=|var|PLC210 OPC-UA.Application.GVL.DataProg.Group[1].Burn[3]</v>
      </c>
      <c r="Q925" t="str">
        <f t="shared" si="408"/>
        <v>d0166</v>
      </c>
      <c r="R925" t="str">
        <f t="shared" si="406"/>
        <v>iFailIgnCount</v>
      </c>
    </row>
    <row r="926" spans="1:22" x14ac:dyDescent="0.25">
      <c r="B926" t="str">
        <f t="shared" si="407"/>
        <v>Burn[3]</v>
      </c>
      <c r="G926" t="s">
        <v>157</v>
      </c>
      <c r="H926" t="str">
        <f t="shared" si="405"/>
        <v>eBurnIgn</v>
      </c>
      <c r="I926">
        <v>1</v>
      </c>
      <c r="K926">
        <v>0</v>
      </c>
      <c r="M926" t="str">
        <f t="shared" si="404"/>
        <v>ns=4;s=|var|PLC210 OPC-UA.Application.GVL.DataProg.Group[1].Burn[3].eBurnIgn</v>
      </c>
      <c r="N926" t="s">
        <v>26</v>
      </c>
      <c r="O926" t="s">
        <v>27</v>
      </c>
      <c r="P926" t="str">
        <f>CONCATENATE(W$2,"GVL.DataProg.",B916,".",B926)</f>
        <v>ns=4;s=|var|PLC210 OPC-UA.Application.GVL.DataProg.Group[1].Burn[3]</v>
      </c>
      <c r="Q926" t="str">
        <f t="shared" si="408"/>
        <v>d0166</v>
      </c>
      <c r="R926" t="s">
        <v>316</v>
      </c>
    </row>
    <row r="927" spans="1:22" x14ac:dyDescent="0.25">
      <c r="B927" t="str">
        <f t="shared" si="407"/>
        <v>Burn[3]</v>
      </c>
      <c r="G927" t="s">
        <v>158</v>
      </c>
      <c r="H927" t="str">
        <f t="shared" si="405"/>
        <v>eBurnProtections</v>
      </c>
      <c r="I927">
        <v>1</v>
      </c>
      <c r="K927">
        <v>0</v>
      </c>
      <c r="M927" t="str">
        <f t="shared" si="404"/>
        <v>ns=4;s=|var|PLC210 OPC-UA.Application.GVL.DataProg.Group[1].Burn[3].eBurnProtections</v>
      </c>
      <c r="N927" t="s">
        <v>26</v>
      </c>
      <c r="O927" t="s">
        <v>27</v>
      </c>
      <c r="P927" t="str">
        <f>CONCATENATE(W$2,"GVL.DataProg.",B916,".",B927)</f>
        <v>ns=4;s=|var|PLC210 OPC-UA.Application.GVL.DataProg.Group[1].Burn[3]</v>
      </c>
      <c r="Q927" t="str">
        <f t="shared" si="408"/>
        <v>d0166</v>
      </c>
      <c r="R927" t="str">
        <f t="shared" ref="R927:R929" si="409">G927</f>
        <v>eBurnProtections</v>
      </c>
    </row>
    <row r="928" spans="1:22" x14ac:dyDescent="0.25">
      <c r="B928" t="str">
        <f t="shared" si="407"/>
        <v>Burn[3]</v>
      </c>
      <c r="G928" t="s">
        <v>159</v>
      </c>
      <c r="H928" t="str">
        <f t="shared" si="405"/>
        <v>bStartBurnVirt</v>
      </c>
      <c r="I928">
        <v>1</v>
      </c>
      <c r="K928">
        <v>1</v>
      </c>
      <c r="M928" t="str">
        <f t="shared" si="404"/>
        <v>ns=4;s=|var|PLC210 OPC-UA.Application.GVL.DataProg.Group[1].Burn[3].bStartBurnVirt</v>
      </c>
      <c r="N928" t="s">
        <v>34</v>
      </c>
      <c r="O928" t="s">
        <v>27</v>
      </c>
      <c r="P928" t="str">
        <f>CONCATENATE(W$2,"GVL.DataProg.",B916,".",B928)</f>
        <v>ns=4;s=|var|PLC210 OPC-UA.Application.GVL.DataProg.Group[1].Burn[3]</v>
      </c>
      <c r="Q928" t="str">
        <f t="shared" si="408"/>
        <v>d0166</v>
      </c>
      <c r="R928" t="str">
        <f t="shared" si="409"/>
        <v>bStartBurnVirt</v>
      </c>
    </row>
    <row r="929" spans="1:22" x14ac:dyDescent="0.25">
      <c r="B929" t="str">
        <f t="shared" si="407"/>
        <v>Burn[3]</v>
      </c>
      <c r="G929" t="s">
        <v>160</v>
      </c>
      <c r="H929" t="str">
        <f t="shared" si="405"/>
        <v>bStopBurnVirt</v>
      </c>
      <c r="I929">
        <v>1</v>
      </c>
      <c r="K929">
        <v>1</v>
      </c>
      <c r="M929" t="str">
        <f t="shared" si="404"/>
        <v>ns=4;s=|var|PLC210 OPC-UA.Application.GVL.DataProg.Group[1].Burn[3].bStopBurnVirt</v>
      </c>
      <c r="N929" t="s">
        <v>34</v>
      </c>
      <c r="O929" t="s">
        <v>27</v>
      </c>
      <c r="P929" t="str">
        <f>CONCATENATE(W$2,"GVL.DataProg.",B916,".",B929)</f>
        <v>ns=4;s=|var|PLC210 OPC-UA.Application.GVL.DataProg.Group[1].Burn[3]</v>
      </c>
      <c r="Q929" t="str">
        <f t="shared" si="408"/>
        <v>d0166</v>
      </c>
      <c r="R929" t="str">
        <f t="shared" si="409"/>
        <v>bStopBurnVirt</v>
      </c>
    </row>
    <row r="930" spans="1:22" x14ac:dyDescent="0.25">
      <c r="B930" t="str">
        <f>B929</f>
        <v>Burn[3]</v>
      </c>
      <c r="G930" t="s">
        <v>402</v>
      </c>
      <c r="H930" t="str">
        <f t="shared" si="405"/>
        <v>byBlock</v>
      </c>
      <c r="I930">
        <v>1</v>
      </c>
      <c r="K930">
        <v>0</v>
      </c>
      <c r="M930" t="str">
        <f t="shared" ref="M930:M931" si="410">CONCATENATE(P930,".",G930)</f>
        <v>ns=4;s=|var|PLC210 OPC-UA.Application.GVL.DataProg.Group[1].Burn[3].stBlocks.byBlock</v>
      </c>
      <c r="N930" t="s">
        <v>403</v>
      </c>
      <c r="O930" t="s">
        <v>27</v>
      </c>
      <c r="P930" t="str">
        <f>CONCATENATE(P929,".stBlocks")</f>
        <v>ns=4;s=|var|PLC210 OPC-UA.Application.GVL.DataProg.Group[1].Burn[3].stBlocks</v>
      </c>
      <c r="Q930" t="str">
        <f>Q929</f>
        <v>d0166</v>
      </c>
      <c r="R930" t="str">
        <f>CONCATENATE(G930)</f>
        <v>byBlock</v>
      </c>
    </row>
    <row r="931" spans="1:22" x14ac:dyDescent="0.25">
      <c r="B931" t="str">
        <f>B930</f>
        <v>Burn[3]</v>
      </c>
      <c r="G931" t="s">
        <v>404</v>
      </c>
      <c r="H931" t="str">
        <f t="shared" si="405"/>
        <v>byBlockWork</v>
      </c>
      <c r="I931">
        <v>1</v>
      </c>
      <c r="K931">
        <v>1</v>
      </c>
      <c r="M931" t="str">
        <f t="shared" si="410"/>
        <v>ns=4;s=|var|PLC210 OPC-UA.Application.GVL.DataProg.Group[1].Burn[3].stBlocks.byBlockWork</v>
      </c>
      <c r="N931" t="s">
        <v>403</v>
      </c>
      <c r="O931" t="s">
        <v>27</v>
      </c>
      <c r="P931" t="str">
        <f>P930</f>
        <v>ns=4;s=|var|PLC210 OPC-UA.Application.GVL.DataProg.Group[1].Burn[3].stBlocks</v>
      </c>
      <c r="Q931" t="str">
        <f>Q930</f>
        <v>d0166</v>
      </c>
      <c r="R931" t="str">
        <f>CONCATENATE(G931)</f>
        <v>byBlockWork</v>
      </c>
    </row>
    <row r="932" spans="1:22" x14ac:dyDescent="0.25">
      <c r="B932" t="str">
        <f>B929</f>
        <v>Burn[3]</v>
      </c>
      <c r="G932" t="s">
        <v>405</v>
      </c>
      <c r="H932" t="str">
        <f t="shared" si="405"/>
        <v>arwsBlockNames</v>
      </c>
      <c r="I932">
        <v>1</v>
      </c>
      <c r="K932">
        <v>0</v>
      </c>
      <c r="M932" t="str">
        <f>CONCATENATE(P932,".",G932,"[0]")</f>
        <v>ns=4;s=|var|PLC210 OPC-UA.Application.GVL.DataProg.Group[1].Burn[3].stBlocks.arwsBlockNames[0]</v>
      </c>
      <c r="N932" t="s">
        <v>154</v>
      </c>
      <c r="O932" t="s">
        <v>27</v>
      </c>
      <c r="P932" t="str">
        <f>P930</f>
        <v>ns=4;s=|var|PLC210 OPC-UA.Application.GVL.DataProg.Group[1].Burn[3].stBlocks</v>
      </c>
      <c r="Q932" t="str">
        <f>Q929</f>
        <v>d0166</v>
      </c>
      <c r="R932" t="str">
        <f>CONCATENATE(G932,"1")</f>
        <v>arwsBlockNames1</v>
      </c>
    </row>
    <row r="933" spans="1:22" x14ac:dyDescent="0.25">
      <c r="B933" t="str">
        <f t="shared" ref="B933:B940" si="411">B932</f>
        <v>Burn[3]</v>
      </c>
      <c r="G933" t="s">
        <v>405</v>
      </c>
      <c r="H933" t="str">
        <f t="shared" si="405"/>
        <v>arwsBlockNames</v>
      </c>
      <c r="I933">
        <v>1</v>
      </c>
      <c r="K933">
        <v>0</v>
      </c>
      <c r="M933" t="str">
        <f>CONCATENATE(P933,".",G933,"[1]")</f>
        <v>ns=4;s=|var|PLC210 OPC-UA.Application.GVL.DataProg.Group[1].Burn[3].stBlocks.arwsBlockNames[1]</v>
      </c>
      <c r="N933" t="s">
        <v>154</v>
      </c>
      <c r="O933" t="s">
        <v>27</v>
      </c>
      <c r="P933" t="str">
        <f>P932</f>
        <v>ns=4;s=|var|PLC210 OPC-UA.Application.GVL.DataProg.Group[1].Burn[3].stBlocks</v>
      </c>
      <c r="Q933" t="str">
        <f>Q932</f>
        <v>d0166</v>
      </c>
      <c r="R933" t="str">
        <f>CONCATENATE(G933,"2")</f>
        <v>arwsBlockNames2</v>
      </c>
    </row>
    <row r="934" spans="1:22" x14ac:dyDescent="0.25">
      <c r="B934" t="str">
        <f t="shared" si="411"/>
        <v>Burn[3]</v>
      </c>
      <c r="G934" t="s">
        <v>405</v>
      </c>
      <c r="H934" t="str">
        <f t="shared" si="405"/>
        <v>arwsBlockNames</v>
      </c>
      <c r="I934">
        <v>1</v>
      </c>
      <c r="K934">
        <v>0</v>
      </c>
      <c r="M934" t="str">
        <f>CONCATENATE(P934,".",G934,"[2]")</f>
        <v>ns=4;s=|var|PLC210 OPC-UA.Application.GVL.DataProg.Group[1].Burn[3].stBlocks.arwsBlockNames[2]</v>
      </c>
      <c r="N934" t="s">
        <v>154</v>
      </c>
      <c r="O934" t="s">
        <v>27</v>
      </c>
      <c r="P934" t="str">
        <f t="shared" ref="P934:P939" si="412">P933</f>
        <v>ns=4;s=|var|PLC210 OPC-UA.Application.GVL.DataProg.Group[1].Burn[3].stBlocks</v>
      </c>
      <c r="Q934" t="str">
        <f t="shared" ref="Q934:Q940" si="413">Q933</f>
        <v>d0166</v>
      </c>
      <c r="R934" t="str">
        <f>CONCATENATE(G934,"3")</f>
        <v>arwsBlockNames3</v>
      </c>
    </row>
    <row r="935" spans="1:22" x14ac:dyDescent="0.25">
      <c r="B935" t="str">
        <f t="shared" si="411"/>
        <v>Burn[3]</v>
      </c>
      <c r="G935" t="s">
        <v>405</v>
      </c>
      <c r="H935" t="str">
        <f t="shared" si="405"/>
        <v>arwsBlockNames</v>
      </c>
      <c r="I935">
        <v>1</v>
      </c>
      <c r="K935">
        <v>0</v>
      </c>
      <c r="M935" t="str">
        <f>CONCATENATE(P935,".",G935,"[3]")</f>
        <v>ns=4;s=|var|PLC210 OPC-UA.Application.GVL.DataProg.Group[1].Burn[3].stBlocks.arwsBlockNames[3]</v>
      </c>
      <c r="N935" t="s">
        <v>154</v>
      </c>
      <c r="O935" t="s">
        <v>27</v>
      </c>
      <c r="P935" t="str">
        <f t="shared" si="412"/>
        <v>ns=4;s=|var|PLC210 OPC-UA.Application.GVL.DataProg.Group[1].Burn[3].stBlocks</v>
      </c>
      <c r="Q935" t="str">
        <f t="shared" si="413"/>
        <v>d0166</v>
      </c>
      <c r="R935" t="str">
        <f>CONCATENATE(G935,"4")</f>
        <v>arwsBlockNames4</v>
      </c>
    </row>
    <row r="936" spans="1:22" x14ac:dyDescent="0.25">
      <c r="B936" t="str">
        <f t="shared" si="411"/>
        <v>Burn[3]</v>
      </c>
      <c r="G936" t="s">
        <v>405</v>
      </c>
      <c r="H936" t="str">
        <f t="shared" si="405"/>
        <v>arwsBlockNames</v>
      </c>
      <c r="I936">
        <v>1</v>
      </c>
      <c r="K936">
        <v>0</v>
      </c>
      <c r="M936" t="str">
        <f>CONCATENATE(P936,".",G936,"[4]")</f>
        <v>ns=4;s=|var|PLC210 OPC-UA.Application.GVL.DataProg.Group[1].Burn[3].stBlocks.arwsBlockNames[4]</v>
      </c>
      <c r="N936" t="s">
        <v>154</v>
      </c>
      <c r="O936" t="s">
        <v>27</v>
      </c>
      <c r="P936" t="str">
        <f t="shared" si="412"/>
        <v>ns=4;s=|var|PLC210 OPC-UA.Application.GVL.DataProg.Group[1].Burn[3].stBlocks</v>
      </c>
      <c r="Q936" t="str">
        <f t="shared" si="413"/>
        <v>d0166</v>
      </c>
      <c r="R936" t="str">
        <f>CONCATENATE(G936,"5")</f>
        <v>arwsBlockNames5</v>
      </c>
    </row>
    <row r="937" spans="1:22" x14ac:dyDescent="0.25">
      <c r="B937" t="str">
        <f t="shared" si="411"/>
        <v>Burn[3]</v>
      </c>
      <c r="G937" t="s">
        <v>405</v>
      </c>
      <c r="H937" t="str">
        <f t="shared" si="405"/>
        <v>arwsBlockNames</v>
      </c>
      <c r="I937">
        <v>1</v>
      </c>
      <c r="K937">
        <v>0</v>
      </c>
      <c r="M937" t="str">
        <f>CONCATENATE(P937,".",G937,"[5]")</f>
        <v>ns=4;s=|var|PLC210 OPC-UA.Application.GVL.DataProg.Group[1].Burn[3].stBlocks.arwsBlockNames[5]</v>
      </c>
      <c r="N937" t="s">
        <v>154</v>
      </c>
      <c r="O937" t="s">
        <v>27</v>
      </c>
      <c r="P937" t="str">
        <f t="shared" si="412"/>
        <v>ns=4;s=|var|PLC210 OPC-UA.Application.GVL.DataProg.Group[1].Burn[3].stBlocks</v>
      </c>
      <c r="Q937" t="str">
        <f t="shared" si="413"/>
        <v>d0166</v>
      </c>
      <c r="R937" t="str">
        <f>CONCATENATE(G937,"6")</f>
        <v>arwsBlockNames6</v>
      </c>
    </row>
    <row r="938" spans="1:22" x14ac:dyDescent="0.25">
      <c r="B938" t="str">
        <f t="shared" si="411"/>
        <v>Burn[3]</v>
      </c>
      <c r="G938" t="s">
        <v>405</v>
      </c>
      <c r="H938" t="str">
        <f t="shared" si="405"/>
        <v>arwsBlockNames</v>
      </c>
      <c r="I938">
        <v>1</v>
      </c>
      <c r="K938">
        <v>0</v>
      </c>
      <c r="M938" t="str">
        <f>CONCATENATE(P938,".",G938,"[6]")</f>
        <v>ns=4;s=|var|PLC210 OPC-UA.Application.GVL.DataProg.Group[1].Burn[3].stBlocks.arwsBlockNames[6]</v>
      </c>
      <c r="N938" t="s">
        <v>154</v>
      </c>
      <c r="O938" t="s">
        <v>27</v>
      </c>
      <c r="P938" t="str">
        <f t="shared" si="412"/>
        <v>ns=4;s=|var|PLC210 OPC-UA.Application.GVL.DataProg.Group[1].Burn[3].stBlocks</v>
      </c>
      <c r="Q938" t="str">
        <f t="shared" si="413"/>
        <v>d0166</v>
      </c>
      <c r="R938" t="str">
        <f>CONCATENATE(G938,"7")</f>
        <v>arwsBlockNames7</v>
      </c>
    </row>
    <row r="939" spans="1:22" x14ac:dyDescent="0.25">
      <c r="B939" t="str">
        <f t="shared" si="411"/>
        <v>Burn[3]</v>
      </c>
      <c r="G939" t="s">
        <v>405</v>
      </c>
      <c r="H939" t="str">
        <f t="shared" si="405"/>
        <v>arwsBlockNames</v>
      </c>
      <c r="I939">
        <v>1</v>
      </c>
      <c r="K939">
        <v>0</v>
      </c>
      <c r="M939" t="str">
        <f>CONCATENATE(P939,".",G939,"[7]")</f>
        <v>ns=4;s=|var|PLC210 OPC-UA.Application.GVL.DataProg.Group[1].Burn[3].stBlocks.arwsBlockNames[7]</v>
      </c>
      <c r="N939" t="s">
        <v>154</v>
      </c>
      <c r="O939" t="s">
        <v>27</v>
      </c>
      <c r="P939" t="str">
        <f t="shared" si="412"/>
        <v>ns=4;s=|var|PLC210 OPC-UA.Application.GVL.DataProg.Group[1].Burn[3].stBlocks</v>
      </c>
      <c r="Q939" t="str">
        <f t="shared" si="413"/>
        <v>d0166</v>
      </c>
      <c r="R939" t="str">
        <f>CONCATENATE(G939,"8")</f>
        <v>arwsBlockNames8</v>
      </c>
    </row>
    <row r="940" spans="1:22" x14ac:dyDescent="0.25">
      <c r="B940" t="str">
        <f t="shared" si="411"/>
        <v>Burn[3]</v>
      </c>
      <c r="G940" t="s">
        <v>410</v>
      </c>
      <c r="H940" t="str">
        <f t="shared" si="405"/>
        <v>bSparkManual</v>
      </c>
      <c r="I940">
        <v>1</v>
      </c>
      <c r="K940">
        <v>1</v>
      </c>
      <c r="M940" t="str">
        <f t="shared" ref="M940" si="414">CONCATENATE(P940,".",H940)</f>
        <v>ns=4;s=|var|PLC210 OPC-UA.Application.GVL.DataProg.Group[1].Burn[3].bSparkManual</v>
      </c>
      <c r="N940" t="s">
        <v>34</v>
      </c>
      <c r="O940" t="s">
        <v>27</v>
      </c>
      <c r="P940" t="str">
        <f>P929</f>
        <v>ns=4;s=|var|PLC210 OPC-UA.Application.GVL.DataProg.Group[1].Burn[3]</v>
      </c>
      <c r="Q940" t="str">
        <f t="shared" si="413"/>
        <v>d0166</v>
      </c>
      <c r="R940" t="str">
        <f t="shared" ref="R940" si="415">G940</f>
        <v>bSparkManual</v>
      </c>
    </row>
    <row r="941" spans="1:22" x14ac:dyDescent="0.25">
      <c r="A941" t="s">
        <v>317</v>
      </c>
      <c r="B941" t="str">
        <f>B929</f>
        <v>Burn[3]</v>
      </c>
    </row>
    <row r="942" spans="1:22" x14ac:dyDescent="0.25">
      <c r="B942" t="str">
        <f>A941</f>
        <v>Spark</v>
      </c>
      <c r="G942" t="s">
        <v>52</v>
      </c>
      <c r="H942" t="str">
        <f t="shared" ref="H942" si="416">G942</f>
        <v>bStart</v>
      </c>
      <c r="I942">
        <v>1</v>
      </c>
      <c r="K942">
        <v>0</v>
      </c>
      <c r="M942" t="str">
        <f t="shared" ref="M942:M944" si="417">CONCATENATE(P942,".",H942)</f>
        <v>ns=4;s=|var|PLC210 OPC-UA.Application.GVL.DataProg.Group[1].Burn[3].Spark.bStart</v>
      </c>
      <c r="N942" t="s">
        <v>34</v>
      </c>
      <c r="O942" t="s">
        <v>27</v>
      </c>
      <c r="P942" t="str">
        <f>CONCATENATE(W$2,"GVL.DataProg.",B916,".",B917,".",B942)</f>
        <v>ns=4;s=|var|PLC210 OPC-UA.Application.GVL.DataProg.Group[1].Burn[3].Spark</v>
      </c>
      <c r="Q942" t="str">
        <f t="shared" ref="Q942" si="418">Q929</f>
        <v>d0166</v>
      </c>
      <c r="R942" t="s">
        <v>318</v>
      </c>
    </row>
    <row r="943" spans="1:22" x14ac:dyDescent="0.25">
      <c r="B943" t="str">
        <f>B941</f>
        <v>Burn[3]</v>
      </c>
      <c r="G943" t="s">
        <v>144</v>
      </c>
      <c r="H943" t="str">
        <f>G943</f>
        <v>bPgNorm</v>
      </c>
      <c r="I943">
        <v>1</v>
      </c>
      <c r="K943">
        <v>0</v>
      </c>
      <c r="M943" t="str">
        <f t="shared" si="417"/>
        <v>ns=4;s=|var|PLC210 OPC-UA.Application.GVL.DataProg.Group[1].Burn[3].bPgNorm</v>
      </c>
      <c r="N943" t="s">
        <v>34</v>
      </c>
      <c r="O943" t="s">
        <v>27</v>
      </c>
      <c r="P943" t="str">
        <f>CONCATENATE(W$2,"GVL.DataProg.",A518,".",B943)</f>
        <v>ns=4;s=|var|PLC210 OPC-UA.Application.GVL.DataProg.Group[1].Burn[3]</v>
      </c>
      <c r="Q943" t="str">
        <f>V943</f>
        <v>d1180</v>
      </c>
      <c r="R943" t="s">
        <v>92</v>
      </c>
      <c r="V943" t="s">
        <v>198</v>
      </c>
    </row>
    <row r="944" spans="1:22" x14ac:dyDescent="0.25">
      <c r="B944" t="str">
        <f>B943</f>
        <v>Burn[3]</v>
      </c>
      <c r="G944" t="s">
        <v>146</v>
      </c>
      <c r="H944" t="str">
        <f>G944</f>
        <v>bPaNorm</v>
      </c>
      <c r="I944">
        <v>1</v>
      </c>
      <c r="K944">
        <v>0</v>
      </c>
      <c r="M944" t="str">
        <f t="shared" si="417"/>
        <v>ns=4;s=|var|PLC210 OPC-UA.Application.GVL.DataProg.Group[1].Burn[3].bPaNorm</v>
      </c>
      <c r="N944" t="s">
        <v>34</v>
      </c>
      <c r="O944" t="s">
        <v>27</v>
      </c>
      <c r="P944" t="str">
        <f>CONCATENATE(W$2,"GVL.DataProg.",A518,".",B944)</f>
        <v>ns=4;s=|var|PLC210 OPC-UA.Application.GVL.DataProg.Group[1].Burn[3]</v>
      </c>
      <c r="Q944" t="str">
        <f>V944</f>
        <v>d1181</v>
      </c>
      <c r="R944" t="s">
        <v>92</v>
      </c>
      <c r="V944" t="s">
        <v>199</v>
      </c>
    </row>
    <row r="945" spans="1:22" x14ac:dyDescent="0.25">
      <c r="A945" t="s">
        <v>131</v>
      </c>
      <c r="B945" t="s">
        <v>190</v>
      </c>
      <c r="V945" t="s">
        <v>192</v>
      </c>
    </row>
    <row r="946" spans="1:22" x14ac:dyDescent="0.25">
      <c r="B946" t="str">
        <f>A945</f>
        <v>DamperGas</v>
      </c>
      <c r="G946" t="s">
        <v>33</v>
      </c>
      <c r="H946" t="str">
        <f>G946</f>
        <v>bH</v>
      </c>
      <c r="I946">
        <v>1</v>
      </c>
      <c r="K946">
        <v>0</v>
      </c>
      <c r="M946" t="str">
        <f>CONCATENATE(P946,".",G946)</f>
        <v>ns=4;s=|var|PLC210 OPC-UA.Application.GVL.DataProg.Group[1].Burn[3].DamperGas.bH</v>
      </c>
      <c r="N946" t="s">
        <v>34</v>
      </c>
      <c r="O946" t="s">
        <v>27</v>
      </c>
      <c r="P946" t="str">
        <f>CONCATENATE(W$2,"GVL.DataProg.Group[1].",B945,".",B946)</f>
        <v>ns=4;s=|var|PLC210 OPC-UA.Application.GVL.DataProg.Group[1].Burn[3].DamperGas</v>
      </c>
      <c r="Q946" t="str">
        <f>V945</f>
        <v>d0169</v>
      </c>
      <c r="R946" t="str">
        <f>G946</f>
        <v>bH</v>
      </c>
    </row>
    <row r="947" spans="1:22" x14ac:dyDescent="0.25">
      <c r="B947" t="str">
        <f>B946</f>
        <v>DamperGas</v>
      </c>
      <c r="G947" t="s">
        <v>36</v>
      </c>
      <c r="H947" t="str">
        <f t="shared" ref="H947:H959" si="419">G947</f>
        <v>bL</v>
      </c>
      <c r="I947">
        <v>1</v>
      </c>
      <c r="K947">
        <v>0</v>
      </c>
      <c r="M947" t="str">
        <f t="shared" ref="M947:M959" si="420">CONCATENATE(P947,".",G947)</f>
        <v>ns=4;s=|var|PLC210 OPC-UA.Application.GVL.DataProg.Group[1].Burn[3].DamperGas.bL</v>
      </c>
      <c r="N947" t="s">
        <v>34</v>
      </c>
      <c r="O947" t="s">
        <v>27</v>
      </c>
      <c r="P947" t="str">
        <f>CONCATENATE(W$2,"GVL.DataProg.Group[1].",B945,".",B947)</f>
        <v>ns=4;s=|var|PLC210 OPC-UA.Application.GVL.DataProg.Group[1].Burn[3].DamperGas</v>
      </c>
      <c r="Q947" t="str">
        <f>Q946</f>
        <v>d0169</v>
      </c>
      <c r="R947" t="str">
        <f t="shared" ref="R947:R951" si="421">G947</f>
        <v>bL</v>
      </c>
    </row>
    <row r="948" spans="1:22" x14ac:dyDescent="0.25">
      <c r="B948" t="str">
        <f t="shared" ref="B948:B955" si="422">B947</f>
        <v>DamperGas</v>
      </c>
      <c r="G948" t="s">
        <v>37</v>
      </c>
      <c r="H948" t="str">
        <f t="shared" si="419"/>
        <v>bClose</v>
      </c>
      <c r="I948">
        <v>1</v>
      </c>
      <c r="K948">
        <v>0</v>
      </c>
      <c r="M948" t="str">
        <f t="shared" si="420"/>
        <v>ns=4;s=|var|PLC210 OPC-UA.Application.GVL.DataProg.Group[1].Burn[3].DamperGas.bClose</v>
      </c>
      <c r="N948" t="s">
        <v>34</v>
      </c>
      <c r="O948" t="s">
        <v>27</v>
      </c>
      <c r="P948" t="str">
        <f>CONCATENATE(W$2,"GVL.DataProg.Group[1].",B945,".",B948)</f>
        <v>ns=4;s=|var|PLC210 OPC-UA.Application.GVL.DataProg.Group[1].Burn[3].DamperGas</v>
      </c>
      <c r="Q948" t="str">
        <f t="shared" ref="Q948:Q955" si="423">Q947</f>
        <v>d0169</v>
      </c>
      <c r="R948" t="str">
        <f t="shared" si="421"/>
        <v>bClose</v>
      </c>
    </row>
    <row r="949" spans="1:22" x14ac:dyDescent="0.25">
      <c r="B949" t="str">
        <f t="shared" si="422"/>
        <v>DamperGas</v>
      </c>
      <c r="G949" t="s">
        <v>38</v>
      </c>
      <c r="H949" t="str">
        <f t="shared" si="419"/>
        <v>bOpen</v>
      </c>
      <c r="I949">
        <v>1</v>
      </c>
      <c r="K949">
        <v>0</v>
      </c>
      <c r="M949" t="str">
        <f t="shared" si="420"/>
        <v>ns=4;s=|var|PLC210 OPC-UA.Application.GVL.DataProg.Group[1].Burn[3].DamperGas.bOpen</v>
      </c>
      <c r="N949" t="s">
        <v>34</v>
      </c>
      <c r="O949" t="s">
        <v>27</v>
      </c>
      <c r="P949" t="str">
        <f>CONCATENATE(W$2,"GVL.DataProg.Group[1].",B945,".",B949)</f>
        <v>ns=4;s=|var|PLC210 OPC-UA.Application.GVL.DataProg.Group[1].Burn[3].DamperGas</v>
      </c>
      <c r="Q949" t="str">
        <f t="shared" si="423"/>
        <v>d0169</v>
      </c>
      <c r="R949" t="str">
        <f t="shared" si="421"/>
        <v>bOpen</v>
      </c>
    </row>
    <row r="950" spans="1:22" x14ac:dyDescent="0.25">
      <c r="B950" t="str">
        <f t="shared" si="422"/>
        <v>DamperGas</v>
      </c>
      <c r="G950" t="s">
        <v>39</v>
      </c>
      <c r="H950" t="str">
        <f t="shared" si="419"/>
        <v>bOpenManual</v>
      </c>
      <c r="I950">
        <v>1</v>
      </c>
      <c r="K950">
        <v>1</v>
      </c>
      <c r="M950" t="str">
        <f t="shared" si="420"/>
        <v>ns=4;s=|var|PLC210 OPC-UA.Application.GVL.DataProg.Group[1].Burn[3].DamperGas.bOpenManual</v>
      </c>
      <c r="N950" t="s">
        <v>34</v>
      </c>
      <c r="O950" t="s">
        <v>27</v>
      </c>
      <c r="P950" t="str">
        <f>CONCATENATE(W$2,"GVL.DataProg.Group[1].",B945,".",B950)</f>
        <v>ns=4;s=|var|PLC210 OPC-UA.Application.GVL.DataProg.Group[1].Burn[3].DamperGas</v>
      </c>
      <c r="Q950" t="str">
        <f t="shared" si="423"/>
        <v>d0169</v>
      </c>
      <c r="R950" t="str">
        <f t="shared" si="421"/>
        <v>bOpenManual</v>
      </c>
    </row>
    <row r="951" spans="1:22" x14ac:dyDescent="0.25">
      <c r="B951" t="str">
        <f t="shared" si="422"/>
        <v>DamperGas</v>
      </c>
      <c r="G951" t="s">
        <v>40</v>
      </c>
      <c r="H951" t="str">
        <f t="shared" si="419"/>
        <v>bCloseManual</v>
      </c>
      <c r="I951">
        <v>1</v>
      </c>
      <c r="K951">
        <v>1</v>
      </c>
      <c r="M951" t="str">
        <f t="shared" si="420"/>
        <v>ns=4;s=|var|PLC210 OPC-UA.Application.GVL.DataProg.Group[1].Burn[3].DamperGas.bCloseManual</v>
      </c>
      <c r="N951" t="s">
        <v>34</v>
      </c>
      <c r="O951" t="s">
        <v>27</v>
      </c>
      <c r="P951" t="str">
        <f>CONCATENATE(W$2,"GVL.DataProg.Group[1].",B945,".",B951)</f>
        <v>ns=4;s=|var|PLC210 OPC-UA.Application.GVL.DataProg.Group[1].Burn[3].DamperGas</v>
      </c>
      <c r="Q951" t="str">
        <f t="shared" si="423"/>
        <v>d0169</v>
      </c>
      <c r="R951" t="str">
        <f t="shared" si="421"/>
        <v>bCloseManual</v>
      </c>
    </row>
    <row r="952" spans="1:22" x14ac:dyDescent="0.25">
      <c r="B952" t="str">
        <f t="shared" si="422"/>
        <v>DamperGas</v>
      </c>
      <c r="G952" t="s">
        <v>41</v>
      </c>
      <c r="H952" t="str">
        <f t="shared" si="419"/>
        <v>bAuto</v>
      </c>
      <c r="I952">
        <v>1</v>
      </c>
      <c r="K952">
        <v>1</v>
      </c>
      <c r="M952" t="str">
        <f t="shared" si="420"/>
        <v>ns=4;s=|var|PLC210 OPC-UA.Application.GVL.DataProg.Group[1].Burn[3].DamperGas.bAuto</v>
      </c>
      <c r="N952" t="s">
        <v>34</v>
      </c>
      <c r="O952" t="s">
        <v>27</v>
      </c>
      <c r="P952" t="str">
        <f>CONCATENATE(W$2,"GVL.DataProg.Group[1].",B945,".",B952)</f>
        <v>ns=4;s=|var|PLC210 OPC-UA.Application.GVL.DataProg.Group[1].Burn[3].DamperGas</v>
      </c>
      <c r="Q952" t="str">
        <f t="shared" si="423"/>
        <v>d0169</v>
      </c>
      <c r="R952" t="str">
        <f>G952</f>
        <v>bAuto</v>
      </c>
    </row>
    <row r="953" spans="1:22" x14ac:dyDescent="0.25">
      <c r="B953" t="str">
        <f t="shared" si="422"/>
        <v>DamperGas</v>
      </c>
      <c r="G953" t="s">
        <v>42</v>
      </c>
      <c r="H953" t="str">
        <f t="shared" si="419"/>
        <v>bBlockOpenOut</v>
      </c>
      <c r="I953">
        <v>1</v>
      </c>
      <c r="K953">
        <v>0</v>
      </c>
      <c r="M953" t="str">
        <f t="shared" si="420"/>
        <v>ns=4;s=|var|PLC210 OPC-UA.Application.GVL.DataProg.Group[1].Burn[3].DamperGas.bBlockOpenOut</v>
      </c>
      <c r="N953" t="s">
        <v>34</v>
      </c>
      <c r="O953" t="s">
        <v>27</v>
      </c>
      <c r="P953" t="str">
        <f>CONCATENATE(W$2,"GVL.DataProg.Group[1].",B945,".",B953)</f>
        <v>ns=4;s=|var|PLC210 OPC-UA.Application.GVL.DataProg.Group[1].Burn[3].DamperGas</v>
      </c>
      <c r="Q953" t="str">
        <f t="shared" si="423"/>
        <v>d0169</v>
      </c>
      <c r="R953" t="str">
        <f t="shared" ref="R953:R957" si="424">G953</f>
        <v>bBlockOpenOut</v>
      </c>
    </row>
    <row r="954" spans="1:22" x14ac:dyDescent="0.25">
      <c r="B954" t="str">
        <f t="shared" si="422"/>
        <v>DamperGas</v>
      </c>
      <c r="G954" t="s">
        <v>43</v>
      </c>
      <c r="H954" t="str">
        <f t="shared" si="419"/>
        <v>bBlockCloseOut</v>
      </c>
      <c r="I954">
        <v>1</v>
      </c>
      <c r="K954">
        <v>0</v>
      </c>
      <c r="M954" t="str">
        <f t="shared" si="420"/>
        <v>ns=4;s=|var|PLC210 OPC-UA.Application.GVL.DataProg.Group[1].Burn[3].DamperGas.bBlockCloseOut</v>
      </c>
      <c r="N954" t="s">
        <v>34</v>
      </c>
      <c r="O954" t="s">
        <v>27</v>
      </c>
      <c r="P954" t="str">
        <f>CONCATENATE(W$2,"GVL.DataProg.Group[1].",B945,".",B954)</f>
        <v>ns=4;s=|var|PLC210 OPC-UA.Application.GVL.DataProg.Group[1].Burn[3].DamperGas</v>
      </c>
      <c r="Q954" t="str">
        <f t="shared" si="423"/>
        <v>d0169</v>
      </c>
      <c r="R954" t="str">
        <f t="shared" si="424"/>
        <v>bBlockCloseOut</v>
      </c>
    </row>
    <row r="955" spans="1:22" x14ac:dyDescent="0.25">
      <c r="B955" t="str">
        <f t="shared" si="422"/>
        <v>DamperGas</v>
      </c>
      <c r="G955" t="s">
        <v>383</v>
      </c>
      <c r="H955" t="str">
        <f t="shared" si="419"/>
        <v>State</v>
      </c>
      <c r="I955">
        <v>1</v>
      </c>
      <c r="K955">
        <v>0</v>
      </c>
      <c r="M955" t="str">
        <f t="shared" si="420"/>
        <v>ns=4;s=|var|PLC210 OPC-UA.Application.GVL.DataProg.Group[1].Burn[3].DamperGas.State</v>
      </c>
      <c r="N955" t="s">
        <v>154</v>
      </c>
      <c r="O955" t="s">
        <v>27</v>
      </c>
      <c r="P955" t="str">
        <f>P954</f>
        <v>ns=4;s=|var|PLC210 OPC-UA.Application.GVL.DataProg.Group[1].Burn[3].DamperGas</v>
      </c>
      <c r="Q955" t="str">
        <f t="shared" si="423"/>
        <v>d0169</v>
      </c>
      <c r="R955" t="str">
        <f t="shared" si="424"/>
        <v>State</v>
      </c>
    </row>
    <row r="956" spans="1:22" x14ac:dyDescent="0.25">
      <c r="B956" t="str">
        <f>B955</f>
        <v>DamperGas</v>
      </c>
      <c r="G956" t="s">
        <v>384</v>
      </c>
      <c r="H956" t="str">
        <f t="shared" si="419"/>
        <v>bAutoCorrect</v>
      </c>
      <c r="I956">
        <v>1</v>
      </c>
      <c r="K956">
        <v>1</v>
      </c>
      <c r="M956" t="str">
        <f t="shared" si="420"/>
        <v>ns=4;s=|var|PLC210 OPC-UA.Application.GVL.DataProg.Group[1].Burn[3].DamperGas.bAutoCorrect</v>
      </c>
      <c r="N956" t="s">
        <v>34</v>
      </c>
      <c r="O956" t="s">
        <v>27</v>
      </c>
      <c r="P956" t="str">
        <f>P955</f>
        <v>ns=4;s=|var|PLC210 OPC-UA.Application.GVL.DataProg.Group[1].Burn[3].DamperGas</v>
      </c>
      <c r="Q956" t="str">
        <f>Q955</f>
        <v>d0169</v>
      </c>
      <c r="R956" t="str">
        <f t="shared" si="424"/>
        <v>bAutoCorrect</v>
      </c>
    </row>
    <row r="957" spans="1:22" x14ac:dyDescent="0.25">
      <c r="B957" t="str">
        <f>B956</f>
        <v>DamperGas</v>
      </c>
      <c r="G957" t="s">
        <v>385</v>
      </c>
      <c r="H957" t="str">
        <f t="shared" si="419"/>
        <v>fMechTime</v>
      </c>
      <c r="I957">
        <v>1</v>
      </c>
      <c r="K957">
        <v>0</v>
      </c>
      <c r="M957" t="str">
        <f t="shared" si="420"/>
        <v>ns=4;s=|var|PLC210 OPC-UA.Application.GVL.DataProg.Group[1].Burn[3].DamperGas.fMechTime</v>
      </c>
      <c r="N957" t="s">
        <v>26</v>
      </c>
      <c r="O957" t="s">
        <v>27</v>
      </c>
      <c r="P957" t="str">
        <f>P956</f>
        <v>ns=4;s=|var|PLC210 OPC-UA.Application.GVL.DataProg.Group[1].Burn[3].DamperGas</v>
      </c>
      <c r="Q957" t="str">
        <f>Q956</f>
        <v>d0169</v>
      </c>
      <c r="R957" t="str">
        <f t="shared" si="424"/>
        <v>fMechTime</v>
      </c>
    </row>
    <row r="958" spans="1:22" x14ac:dyDescent="0.25">
      <c r="B958" t="str">
        <f>B957</f>
        <v>DamperGas</v>
      </c>
      <c r="G958" t="s">
        <v>402</v>
      </c>
      <c r="H958" t="str">
        <f t="shared" si="419"/>
        <v>byBlock</v>
      </c>
      <c r="I958">
        <v>1</v>
      </c>
      <c r="K958">
        <v>0</v>
      </c>
      <c r="M958" t="str">
        <f t="shared" si="420"/>
        <v>ns=4;s=|var|PLC210 OPC-UA.Application.GVL.DataProg.Group[1].Burn[3].DamperGas.stBlocksOpen.byBlock</v>
      </c>
      <c r="N958" t="s">
        <v>403</v>
      </c>
      <c r="O958" t="s">
        <v>27</v>
      </c>
      <c r="P958" t="str">
        <f>CONCATENATE(P957,".stBlocksOpen")</f>
        <v>ns=4;s=|var|PLC210 OPC-UA.Application.GVL.DataProg.Group[1].Burn[3].DamperGas.stBlocksOpen</v>
      </c>
      <c r="Q958" t="str">
        <f>Q957</f>
        <v>d0169</v>
      </c>
      <c r="R958" t="str">
        <f>CONCATENATE(G958,"Open")</f>
        <v>byBlockOpen</v>
      </c>
    </row>
    <row r="959" spans="1:22" x14ac:dyDescent="0.25">
      <c r="B959" t="str">
        <f>B958</f>
        <v>DamperGas</v>
      </c>
      <c r="G959" t="s">
        <v>402</v>
      </c>
      <c r="H959" t="str">
        <f t="shared" si="419"/>
        <v>byBlock</v>
      </c>
      <c r="I959">
        <v>1</v>
      </c>
      <c r="K959">
        <v>0</v>
      </c>
      <c r="M959" t="str">
        <f t="shared" si="420"/>
        <v>ns=4;s=|var|PLC210 OPC-UA.Application.GVL.DataProg.Group[1].Burn[3].DamperGas.stBlocksClose.byBlock</v>
      </c>
      <c r="N959" t="s">
        <v>403</v>
      </c>
      <c r="O959" t="s">
        <v>27</v>
      </c>
      <c r="P959" t="str">
        <f>CONCATENATE(P957,".stBlocksClose")</f>
        <v>ns=4;s=|var|PLC210 OPC-UA.Application.GVL.DataProg.Group[1].Burn[3].DamperGas.stBlocksClose</v>
      </c>
      <c r="Q959" t="str">
        <f>Q958</f>
        <v>d0169</v>
      </c>
      <c r="R959" t="str">
        <f>CONCATENATE(G959,"Close")</f>
        <v>byBlockClose</v>
      </c>
    </row>
    <row r="960" spans="1:22" x14ac:dyDescent="0.25">
      <c r="A960" t="s">
        <v>24</v>
      </c>
      <c r="B960" t="str">
        <f>B954</f>
        <v>DamperGas</v>
      </c>
      <c r="V960" t="s">
        <v>191</v>
      </c>
    </row>
    <row r="961" spans="1:22" x14ac:dyDescent="0.25">
      <c r="B961" t="str">
        <f>A960</f>
        <v>fPosition</v>
      </c>
      <c r="G961" t="s">
        <v>31</v>
      </c>
      <c r="H961" t="str">
        <f>G961</f>
        <v>fNormValue</v>
      </c>
      <c r="I961">
        <v>1</v>
      </c>
      <c r="K961">
        <v>0</v>
      </c>
      <c r="M961" t="str">
        <f>CONCATENATE(P961,".",H961)</f>
        <v>ns=4;s=|var|PLC210 OPC-UA.Application.GVL.DataProg.Group[1].Burn[3].DamperGas.fPosition.fNormValue</v>
      </c>
      <c r="N961" t="s">
        <v>26</v>
      </c>
      <c r="O961" t="s">
        <v>27</v>
      </c>
      <c r="P961" t="str">
        <f>CONCATENATE(W$2,"GVL.DataProg.Group[1].",B945,".",B960,".",B961)</f>
        <v>ns=4;s=|var|PLC210 OPC-UA.Application.GVL.DataProg.Group[1].Burn[3].DamperGas.fPosition</v>
      </c>
      <c r="Q961" t="str">
        <f>V960</f>
        <v>d0030</v>
      </c>
      <c r="R961" t="str">
        <f>G961</f>
        <v>fNormValue</v>
      </c>
    </row>
    <row r="962" spans="1:22" x14ac:dyDescent="0.25">
      <c r="B962" t="str">
        <f>B961</f>
        <v>fPosition</v>
      </c>
      <c r="G962" t="s">
        <v>32</v>
      </c>
      <c r="H962" t="str">
        <f t="shared" ref="H962:H965" si="425">G962</f>
        <v>fInValue</v>
      </c>
      <c r="I962">
        <v>1</v>
      </c>
      <c r="K962">
        <v>0</v>
      </c>
      <c r="M962" t="str">
        <f>CONCATENATE(P962,".",H962)</f>
        <v>ns=4;s=|var|PLC210 OPC-UA.Application.GVL.DataProg.Group[1].Burn[3].DamperGas.fPosition.fInValue</v>
      </c>
      <c r="N962" t="s">
        <v>26</v>
      </c>
      <c r="O962" t="s">
        <v>27</v>
      </c>
      <c r="P962" t="str">
        <f>CONCATENATE(W$2,"GVL.DataProg.Group[1].",B945,".",B960,".",B962)</f>
        <v>ns=4;s=|var|PLC210 OPC-UA.Application.GVL.DataProg.Group[1].Burn[3].DamperGas.fPosition</v>
      </c>
      <c r="Q962" t="str">
        <f>Q961</f>
        <v>d0030</v>
      </c>
      <c r="R962" t="str">
        <f t="shared" ref="R962:R965" si="426">G962</f>
        <v>fInValue</v>
      </c>
    </row>
    <row r="963" spans="1:22" x14ac:dyDescent="0.25">
      <c r="B963" t="str">
        <f>B962</f>
        <v>fPosition</v>
      </c>
      <c r="G963" t="s">
        <v>30</v>
      </c>
      <c r="H963" t="str">
        <f t="shared" si="425"/>
        <v>fNormL</v>
      </c>
      <c r="I963">
        <v>1</v>
      </c>
      <c r="K963">
        <v>1</v>
      </c>
      <c r="M963" t="str">
        <f>CONCATENATE(P963,".",G963)</f>
        <v>ns=4;s=|var|PLC210 OPC-UA.Application.PersistentVars.stAllAiChannelParams.Group1_Burn3_DamperGas_fPosition.fNormL</v>
      </c>
      <c r="N963" t="s">
        <v>26</v>
      </c>
      <c r="O963" t="s">
        <v>27</v>
      </c>
      <c r="P963" t="str">
        <f>CONCATENATE(W$2,"PersistentVars.stAllAiChannelParams.Group1_",SUBSTITUTE(SUBSTITUTE(B945,"[",""),"]",""),"_",B960,"_",B963)</f>
        <v>ns=4;s=|var|PLC210 OPC-UA.Application.PersistentVars.stAllAiChannelParams.Group1_Burn3_DamperGas_fPosition</v>
      </c>
      <c r="Q963" t="str">
        <f t="shared" ref="Q963:Q965" si="427">Q962</f>
        <v>d0030</v>
      </c>
      <c r="R963" t="str">
        <f t="shared" si="426"/>
        <v>fNormL</v>
      </c>
    </row>
    <row r="964" spans="1:22" x14ac:dyDescent="0.25">
      <c r="B964" t="str">
        <f t="shared" ref="B964:B965" si="428">B963</f>
        <v>fPosition</v>
      </c>
      <c r="G964" t="s">
        <v>29</v>
      </c>
      <c r="H964" t="str">
        <f t="shared" si="425"/>
        <v>fNormH</v>
      </c>
      <c r="I964">
        <v>1</v>
      </c>
      <c r="K964">
        <v>1</v>
      </c>
      <c r="M964" t="str">
        <f t="shared" ref="M964:M965" si="429">CONCATENATE(P964,".",G964)</f>
        <v>ns=4;s=|var|PLC210 OPC-UA.Application.PersistentVars.stAllAiChannelParams.Group1_Burn3_DamperGas_fPosition.fNormH</v>
      </c>
      <c r="N964" t="s">
        <v>26</v>
      </c>
      <c r="O964" t="s">
        <v>27</v>
      </c>
      <c r="P964" t="str">
        <f>CONCATENATE(W$2,"PersistentVars.stAllAiChannelParams.Group1_",SUBSTITUTE(SUBSTITUTE(B945,"[",""),"]",""),"_",B960,"_",B964)</f>
        <v>ns=4;s=|var|PLC210 OPC-UA.Application.PersistentVars.stAllAiChannelParams.Group1_Burn3_DamperGas_fPosition</v>
      </c>
      <c r="Q964" t="str">
        <f t="shared" si="427"/>
        <v>d0030</v>
      </c>
      <c r="R964" t="str">
        <f t="shared" si="426"/>
        <v>fNormH</v>
      </c>
    </row>
    <row r="965" spans="1:22" x14ac:dyDescent="0.25">
      <c r="B965" t="str">
        <f t="shared" si="428"/>
        <v>fPosition</v>
      </c>
      <c r="G965" t="s">
        <v>25</v>
      </c>
      <c r="H965" t="str">
        <f t="shared" si="425"/>
        <v>fTFilter</v>
      </c>
      <c r="I965">
        <v>1</v>
      </c>
      <c r="K965">
        <v>1</v>
      </c>
      <c r="M965" t="str">
        <f t="shared" si="429"/>
        <v>ns=4;s=|var|PLC210 OPC-UA.Application.PersistentVars.stAllAiChannelParams.Group1_Burn3_DamperGas_fPosition.fTFilter</v>
      </c>
      <c r="N965" t="s">
        <v>26</v>
      </c>
      <c r="O965" t="s">
        <v>27</v>
      </c>
      <c r="P965" t="str">
        <f>CONCATENATE(W$2,"PersistentVars.stAllAiChannelParams.Group1_",SUBSTITUTE(SUBSTITUTE(B945,"[",""),"]",""),"_",B960,"_",B965)</f>
        <v>ns=4;s=|var|PLC210 OPC-UA.Application.PersistentVars.stAllAiChannelParams.Group1_Burn3_DamperGas_fPosition</v>
      </c>
      <c r="Q965" t="str">
        <f t="shared" si="427"/>
        <v>d0030</v>
      </c>
      <c r="R965" t="str">
        <f t="shared" si="426"/>
        <v>fTFilter</v>
      </c>
    </row>
    <row r="966" spans="1:22" x14ac:dyDescent="0.25">
      <c r="A966" t="s">
        <v>134</v>
      </c>
      <c r="B966" t="s">
        <v>190</v>
      </c>
      <c r="V966" t="s">
        <v>194</v>
      </c>
    </row>
    <row r="967" spans="1:22" x14ac:dyDescent="0.25">
      <c r="B967" t="str">
        <f>A966</f>
        <v>DamperAir</v>
      </c>
      <c r="G967" t="s">
        <v>33</v>
      </c>
      <c r="H967" t="str">
        <f>G967</f>
        <v>bH</v>
      </c>
      <c r="I967">
        <v>1</v>
      </c>
      <c r="K967">
        <v>0</v>
      </c>
      <c r="M967" t="str">
        <f>CONCATENATE(P967,".",G967)</f>
        <v>ns=4;s=|var|PLC210 OPC-UA.Application.GVL.DataProg.Group[1].Burn[3].DamperAir.bH</v>
      </c>
      <c r="N967" t="s">
        <v>34</v>
      </c>
      <c r="O967" t="s">
        <v>27</v>
      </c>
      <c r="P967" t="str">
        <f>CONCATENATE(W$2,"GVL.DataProg.Group[1].",B966,".",B967)</f>
        <v>ns=4;s=|var|PLC210 OPC-UA.Application.GVL.DataProg.Group[1].Burn[3].DamperAir</v>
      </c>
      <c r="Q967" t="str">
        <f>V966</f>
        <v>d0170</v>
      </c>
      <c r="R967" t="str">
        <f>G967</f>
        <v>bH</v>
      </c>
    </row>
    <row r="968" spans="1:22" x14ac:dyDescent="0.25">
      <c r="B968" t="str">
        <f>B967</f>
        <v>DamperAir</v>
      </c>
      <c r="G968" t="s">
        <v>36</v>
      </c>
      <c r="H968" t="str">
        <f t="shared" ref="H968:H980" si="430">G968</f>
        <v>bL</v>
      </c>
      <c r="I968">
        <v>1</v>
      </c>
      <c r="K968">
        <v>0</v>
      </c>
      <c r="M968" t="str">
        <f t="shared" ref="M968:M980" si="431">CONCATENATE(P968,".",G968)</f>
        <v>ns=4;s=|var|PLC210 OPC-UA.Application.GVL.DataProg.Group[1].Burn[3].DamperAir.bL</v>
      </c>
      <c r="N968" t="s">
        <v>34</v>
      </c>
      <c r="O968" t="s">
        <v>27</v>
      </c>
      <c r="P968" t="str">
        <f>CONCATENATE(W$2,"GVL.DataProg.Group[1].",B966,".",B968)</f>
        <v>ns=4;s=|var|PLC210 OPC-UA.Application.GVL.DataProg.Group[1].Burn[3].DamperAir</v>
      </c>
      <c r="Q968" t="str">
        <f>Q967</f>
        <v>d0170</v>
      </c>
      <c r="R968" t="str">
        <f t="shared" ref="R968:R972" si="432">G968</f>
        <v>bL</v>
      </c>
    </row>
    <row r="969" spans="1:22" x14ac:dyDescent="0.25">
      <c r="B969" t="str">
        <f t="shared" ref="B969:B976" si="433">B968</f>
        <v>DamperAir</v>
      </c>
      <c r="G969" t="s">
        <v>37</v>
      </c>
      <c r="H969" t="str">
        <f t="shared" si="430"/>
        <v>bClose</v>
      </c>
      <c r="I969">
        <v>1</v>
      </c>
      <c r="K969">
        <v>0</v>
      </c>
      <c r="M969" t="str">
        <f t="shared" si="431"/>
        <v>ns=4;s=|var|PLC210 OPC-UA.Application.GVL.DataProg.Group[1].Burn[3].DamperAir.bClose</v>
      </c>
      <c r="N969" t="s">
        <v>34</v>
      </c>
      <c r="O969" t="s">
        <v>27</v>
      </c>
      <c r="P969" t="str">
        <f>CONCATENATE(W$2,"GVL.DataProg.Group[1].",B966,".",B969)</f>
        <v>ns=4;s=|var|PLC210 OPC-UA.Application.GVL.DataProg.Group[1].Burn[3].DamperAir</v>
      </c>
      <c r="Q969" t="str">
        <f t="shared" ref="Q969:Q976" si="434">Q968</f>
        <v>d0170</v>
      </c>
      <c r="R969" t="str">
        <f t="shared" si="432"/>
        <v>bClose</v>
      </c>
    </row>
    <row r="970" spans="1:22" x14ac:dyDescent="0.25">
      <c r="B970" t="str">
        <f t="shared" si="433"/>
        <v>DamperAir</v>
      </c>
      <c r="G970" t="s">
        <v>38</v>
      </c>
      <c r="H970" t="str">
        <f t="shared" si="430"/>
        <v>bOpen</v>
      </c>
      <c r="I970">
        <v>1</v>
      </c>
      <c r="K970">
        <v>0</v>
      </c>
      <c r="M970" t="str">
        <f t="shared" si="431"/>
        <v>ns=4;s=|var|PLC210 OPC-UA.Application.GVL.DataProg.Group[1].Burn[3].DamperAir.bOpen</v>
      </c>
      <c r="N970" t="s">
        <v>34</v>
      </c>
      <c r="O970" t="s">
        <v>27</v>
      </c>
      <c r="P970" t="str">
        <f>CONCATENATE(W$2,"GVL.DataProg.Group[1].",B966,".",B970)</f>
        <v>ns=4;s=|var|PLC210 OPC-UA.Application.GVL.DataProg.Group[1].Burn[3].DamperAir</v>
      </c>
      <c r="Q970" t="str">
        <f t="shared" si="434"/>
        <v>d0170</v>
      </c>
      <c r="R970" t="str">
        <f t="shared" si="432"/>
        <v>bOpen</v>
      </c>
    </row>
    <row r="971" spans="1:22" x14ac:dyDescent="0.25">
      <c r="B971" t="str">
        <f t="shared" si="433"/>
        <v>DamperAir</v>
      </c>
      <c r="G971" t="s">
        <v>39</v>
      </c>
      <c r="H971" t="str">
        <f t="shared" si="430"/>
        <v>bOpenManual</v>
      </c>
      <c r="I971">
        <v>1</v>
      </c>
      <c r="K971">
        <v>1</v>
      </c>
      <c r="M971" t="str">
        <f t="shared" si="431"/>
        <v>ns=4;s=|var|PLC210 OPC-UA.Application.GVL.DataProg.Group[1].Burn[3].DamperAir.bOpenManual</v>
      </c>
      <c r="N971" t="s">
        <v>34</v>
      </c>
      <c r="O971" t="s">
        <v>27</v>
      </c>
      <c r="P971" t="str">
        <f>CONCATENATE(W$2,"GVL.DataProg.Group[1].",B966,".",B971)</f>
        <v>ns=4;s=|var|PLC210 OPC-UA.Application.GVL.DataProg.Group[1].Burn[3].DamperAir</v>
      </c>
      <c r="Q971" t="str">
        <f t="shared" si="434"/>
        <v>d0170</v>
      </c>
      <c r="R971" t="str">
        <f t="shared" si="432"/>
        <v>bOpenManual</v>
      </c>
    </row>
    <row r="972" spans="1:22" x14ac:dyDescent="0.25">
      <c r="B972" t="str">
        <f t="shared" si="433"/>
        <v>DamperAir</v>
      </c>
      <c r="G972" t="s">
        <v>40</v>
      </c>
      <c r="H972" t="str">
        <f t="shared" si="430"/>
        <v>bCloseManual</v>
      </c>
      <c r="I972">
        <v>1</v>
      </c>
      <c r="K972">
        <v>1</v>
      </c>
      <c r="M972" t="str">
        <f t="shared" si="431"/>
        <v>ns=4;s=|var|PLC210 OPC-UA.Application.GVL.DataProg.Group[1].Burn[3].DamperAir.bCloseManual</v>
      </c>
      <c r="N972" t="s">
        <v>34</v>
      </c>
      <c r="O972" t="s">
        <v>27</v>
      </c>
      <c r="P972" t="str">
        <f>CONCATENATE(W$2,"GVL.DataProg.Group[1].",B966,".",B972)</f>
        <v>ns=4;s=|var|PLC210 OPC-UA.Application.GVL.DataProg.Group[1].Burn[3].DamperAir</v>
      </c>
      <c r="Q972" t="str">
        <f t="shared" si="434"/>
        <v>d0170</v>
      </c>
      <c r="R972" t="str">
        <f t="shared" si="432"/>
        <v>bCloseManual</v>
      </c>
    </row>
    <row r="973" spans="1:22" x14ac:dyDescent="0.25">
      <c r="B973" t="str">
        <f t="shared" si="433"/>
        <v>DamperAir</v>
      </c>
      <c r="G973" t="s">
        <v>41</v>
      </c>
      <c r="H973" t="str">
        <f t="shared" si="430"/>
        <v>bAuto</v>
      </c>
      <c r="I973">
        <v>1</v>
      </c>
      <c r="K973">
        <v>1</v>
      </c>
      <c r="M973" t="str">
        <f t="shared" si="431"/>
        <v>ns=4;s=|var|PLC210 OPC-UA.Application.GVL.DataProg.Group[1].Burn[3].DamperAir.bAuto</v>
      </c>
      <c r="N973" t="s">
        <v>34</v>
      </c>
      <c r="O973" t="s">
        <v>27</v>
      </c>
      <c r="P973" t="str">
        <f>CONCATENATE(W$2,"GVL.DataProg.Group[1].",B966,".",B973)</f>
        <v>ns=4;s=|var|PLC210 OPC-UA.Application.GVL.DataProg.Group[1].Burn[3].DamperAir</v>
      </c>
      <c r="Q973" t="str">
        <f t="shared" si="434"/>
        <v>d0170</v>
      </c>
      <c r="R973" t="str">
        <f>G973</f>
        <v>bAuto</v>
      </c>
    </row>
    <row r="974" spans="1:22" x14ac:dyDescent="0.25">
      <c r="B974" t="str">
        <f t="shared" si="433"/>
        <v>DamperAir</v>
      </c>
      <c r="G974" t="s">
        <v>42</v>
      </c>
      <c r="H974" t="str">
        <f t="shared" si="430"/>
        <v>bBlockOpenOut</v>
      </c>
      <c r="I974">
        <v>1</v>
      </c>
      <c r="K974">
        <v>0</v>
      </c>
      <c r="M974" t="str">
        <f t="shared" si="431"/>
        <v>ns=4;s=|var|PLC210 OPC-UA.Application.GVL.DataProg.Group[1].Burn[3].DamperAir.bBlockOpenOut</v>
      </c>
      <c r="N974" t="s">
        <v>34</v>
      </c>
      <c r="O974" t="s">
        <v>27</v>
      </c>
      <c r="P974" t="str">
        <f>CONCATENATE(W$2,"GVL.DataProg.Group[1].",B966,".",B974)</f>
        <v>ns=4;s=|var|PLC210 OPC-UA.Application.GVL.DataProg.Group[1].Burn[3].DamperAir</v>
      </c>
      <c r="Q974" t="str">
        <f t="shared" si="434"/>
        <v>d0170</v>
      </c>
      <c r="R974" t="str">
        <f t="shared" ref="R974:R978" si="435">G974</f>
        <v>bBlockOpenOut</v>
      </c>
    </row>
    <row r="975" spans="1:22" x14ac:dyDescent="0.25">
      <c r="B975" t="str">
        <f t="shared" si="433"/>
        <v>DamperAir</v>
      </c>
      <c r="G975" t="s">
        <v>43</v>
      </c>
      <c r="H975" t="str">
        <f t="shared" si="430"/>
        <v>bBlockCloseOut</v>
      </c>
      <c r="I975">
        <v>1</v>
      </c>
      <c r="K975">
        <v>0</v>
      </c>
      <c r="M975" t="str">
        <f t="shared" si="431"/>
        <v>ns=4;s=|var|PLC210 OPC-UA.Application.GVL.DataProg.Group[1].Burn[3].DamperAir.bBlockCloseOut</v>
      </c>
      <c r="N975" t="s">
        <v>34</v>
      </c>
      <c r="O975" t="s">
        <v>27</v>
      </c>
      <c r="P975" t="str">
        <f>CONCATENATE(W$2,"GVL.DataProg.Group[1].",B966,".",B975)</f>
        <v>ns=4;s=|var|PLC210 OPC-UA.Application.GVL.DataProg.Group[1].Burn[3].DamperAir</v>
      </c>
      <c r="Q975" t="str">
        <f t="shared" si="434"/>
        <v>d0170</v>
      </c>
      <c r="R975" t="str">
        <f t="shared" si="435"/>
        <v>bBlockCloseOut</v>
      </c>
    </row>
    <row r="976" spans="1:22" x14ac:dyDescent="0.25">
      <c r="B976" t="str">
        <f t="shared" si="433"/>
        <v>DamperAir</v>
      </c>
      <c r="G976" t="s">
        <v>383</v>
      </c>
      <c r="H976" t="str">
        <f t="shared" si="430"/>
        <v>State</v>
      </c>
      <c r="I976">
        <v>1</v>
      </c>
      <c r="K976">
        <v>0</v>
      </c>
      <c r="M976" t="str">
        <f t="shared" si="431"/>
        <v>ns=4;s=|var|PLC210 OPC-UA.Application.GVL.DataProg.Group[1].Burn[3].DamperAir.State</v>
      </c>
      <c r="N976" t="s">
        <v>154</v>
      </c>
      <c r="O976" t="s">
        <v>27</v>
      </c>
      <c r="P976" t="str">
        <f>P975</f>
        <v>ns=4;s=|var|PLC210 OPC-UA.Application.GVL.DataProg.Group[1].Burn[3].DamperAir</v>
      </c>
      <c r="Q976" t="str">
        <f t="shared" si="434"/>
        <v>d0170</v>
      </c>
      <c r="R976" t="str">
        <f t="shared" si="435"/>
        <v>State</v>
      </c>
    </row>
    <row r="977" spans="1:22" x14ac:dyDescent="0.25">
      <c r="B977" t="str">
        <f>B976</f>
        <v>DamperAir</v>
      </c>
      <c r="G977" t="s">
        <v>384</v>
      </c>
      <c r="H977" t="str">
        <f t="shared" si="430"/>
        <v>bAutoCorrect</v>
      </c>
      <c r="I977">
        <v>1</v>
      </c>
      <c r="K977">
        <v>1</v>
      </c>
      <c r="M977" t="str">
        <f t="shared" si="431"/>
        <v>ns=4;s=|var|PLC210 OPC-UA.Application.GVL.DataProg.Group[1].Burn[3].DamperAir.bAutoCorrect</v>
      </c>
      <c r="N977" t="s">
        <v>34</v>
      </c>
      <c r="O977" t="s">
        <v>27</v>
      </c>
      <c r="P977" t="str">
        <f>P976</f>
        <v>ns=4;s=|var|PLC210 OPC-UA.Application.GVL.DataProg.Group[1].Burn[3].DamperAir</v>
      </c>
      <c r="Q977" t="str">
        <f>Q976</f>
        <v>d0170</v>
      </c>
      <c r="R977" t="str">
        <f t="shared" si="435"/>
        <v>bAutoCorrect</v>
      </c>
    </row>
    <row r="978" spans="1:22" x14ac:dyDescent="0.25">
      <c r="B978" t="str">
        <f>B977</f>
        <v>DamperAir</v>
      </c>
      <c r="G978" t="s">
        <v>385</v>
      </c>
      <c r="H978" t="str">
        <f t="shared" si="430"/>
        <v>fMechTime</v>
      </c>
      <c r="I978">
        <v>1</v>
      </c>
      <c r="K978">
        <v>0</v>
      </c>
      <c r="M978" t="str">
        <f t="shared" si="431"/>
        <v>ns=4;s=|var|PLC210 OPC-UA.Application.GVL.DataProg.Group[1].Burn[3].DamperAir.fMechTime</v>
      </c>
      <c r="N978" t="s">
        <v>26</v>
      </c>
      <c r="O978" t="s">
        <v>27</v>
      </c>
      <c r="P978" t="str">
        <f>P977</f>
        <v>ns=4;s=|var|PLC210 OPC-UA.Application.GVL.DataProg.Group[1].Burn[3].DamperAir</v>
      </c>
      <c r="Q978" t="str">
        <f>Q977</f>
        <v>d0170</v>
      </c>
      <c r="R978" t="str">
        <f t="shared" si="435"/>
        <v>fMechTime</v>
      </c>
    </row>
    <row r="979" spans="1:22" x14ac:dyDescent="0.25">
      <c r="B979" t="str">
        <f>B978</f>
        <v>DamperAir</v>
      </c>
      <c r="G979" t="s">
        <v>402</v>
      </c>
      <c r="H979" t="str">
        <f t="shared" si="430"/>
        <v>byBlock</v>
      </c>
      <c r="I979">
        <v>1</v>
      </c>
      <c r="K979">
        <v>0</v>
      </c>
      <c r="M979" t="str">
        <f t="shared" si="431"/>
        <v>ns=4;s=|var|PLC210 OPC-UA.Application.GVL.DataProg.Group[1].Burn[3].DamperAir.stBlocksOpen.byBlock</v>
      </c>
      <c r="N979" t="s">
        <v>403</v>
      </c>
      <c r="O979" t="s">
        <v>27</v>
      </c>
      <c r="P979" t="str">
        <f>CONCATENATE(P978,".stBlocksOpen")</f>
        <v>ns=4;s=|var|PLC210 OPC-UA.Application.GVL.DataProg.Group[1].Burn[3].DamperAir.stBlocksOpen</v>
      </c>
      <c r="Q979" t="str">
        <f>Q978</f>
        <v>d0170</v>
      </c>
      <c r="R979" t="str">
        <f>CONCATENATE(G979,"Open")</f>
        <v>byBlockOpen</v>
      </c>
    </row>
    <row r="980" spans="1:22" x14ac:dyDescent="0.25">
      <c r="B980" t="str">
        <f>B979</f>
        <v>DamperAir</v>
      </c>
      <c r="G980" t="s">
        <v>402</v>
      </c>
      <c r="H980" t="str">
        <f t="shared" si="430"/>
        <v>byBlock</v>
      </c>
      <c r="I980">
        <v>1</v>
      </c>
      <c r="K980">
        <v>0</v>
      </c>
      <c r="M980" t="str">
        <f t="shared" si="431"/>
        <v>ns=4;s=|var|PLC210 OPC-UA.Application.GVL.DataProg.Group[1].Burn[3].DamperAir.stBlocksClose.byBlock</v>
      </c>
      <c r="N980" t="s">
        <v>403</v>
      </c>
      <c r="O980" t="s">
        <v>27</v>
      </c>
      <c r="P980" t="str">
        <f>CONCATENATE(P978,".stBlocksClose")</f>
        <v>ns=4;s=|var|PLC210 OPC-UA.Application.GVL.DataProg.Group[1].Burn[3].DamperAir.stBlocksClose</v>
      </c>
      <c r="Q980" t="str">
        <f>Q979</f>
        <v>d0170</v>
      </c>
      <c r="R980" t="str">
        <f>CONCATENATE(G980,"Close")</f>
        <v>byBlockClose</v>
      </c>
    </row>
    <row r="981" spans="1:22" x14ac:dyDescent="0.25">
      <c r="A981" t="s">
        <v>24</v>
      </c>
      <c r="B981" t="str">
        <f>B975</f>
        <v>DamperAir</v>
      </c>
      <c r="V981" t="s">
        <v>193</v>
      </c>
    </row>
    <row r="982" spans="1:22" x14ac:dyDescent="0.25">
      <c r="B982" t="str">
        <f>A981</f>
        <v>fPosition</v>
      </c>
      <c r="G982" t="s">
        <v>31</v>
      </c>
      <c r="H982" t="str">
        <f>G982</f>
        <v>fNormValue</v>
      </c>
      <c r="I982">
        <v>1</v>
      </c>
      <c r="K982">
        <v>0</v>
      </c>
      <c r="M982" t="str">
        <f>CONCATENATE(P982,".",H982)</f>
        <v>ns=4;s=|var|PLC210 OPC-UA.Application.GVL.DataProg.Group[1].Burn[3].DamperAir.fPosition.fNormValue</v>
      </c>
      <c r="N982" t="s">
        <v>26</v>
      </c>
      <c r="O982" t="s">
        <v>27</v>
      </c>
      <c r="P982" t="str">
        <f>CONCATENATE(W$2,"GVL.DataProg.Group[1].",B966,".",B981,".",B982)</f>
        <v>ns=4;s=|var|PLC210 OPC-UA.Application.GVL.DataProg.Group[1].Burn[3].DamperAir.fPosition</v>
      </c>
      <c r="Q982" t="str">
        <f>V981</f>
        <v>d0033</v>
      </c>
      <c r="R982" t="str">
        <f>G982</f>
        <v>fNormValue</v>
      </c>
    </row>
    <row r="983" spans="1:22" x14ac:dyDescent="0.25">
      <c r="B983" t="str">
        <f>B982</f>
        <v>fPosition</v>
      </c>
      <c r="G983" t="s">
        <v>32</v>
      </c>
      <c r="H983" t="str">
        <f t="shared" ref="H983:H986" si="436">G983</f>
        <v>fInValue</v>
      </c>
      <c r="I983">
        <v>1</v>
      </c>
      <c r="K983">
        <v>0</v>
      </c>
      <c r="M983" t="str">
        <f>CONCATENATE(P983,".",H983)</f>
        <v>ns=4;s=|var|PLC210 OPC-UA.Application.GVL.DataProg.Group[1].Burn[3].DamperAir.fPosition.fInValue</v>
      </c>
      <c r="N983" t="s">
        <v>26</v>
      </c>
      <c r="O983" t="s">
        <v>27</v>
      </c>
      <c r="P983" t="str">
        <f>CONCATENATE(W$2,"GVL.DataProg.Group[1].",B966,".",B981,".",B983)</f>
        <v>ns=4;s=|var|PLC210 OPC-UA.Application.GVL.DataProg.Group[1].Burn[3].DamperAir.fPosition</v>
      </c>
      <c r="Q983" t="str">
        <f>Q982</f>
        <v>d0033</v>
      </c>
      <c r="R983" t="str">
        <f t="shared" ref="R983:R986" si="437">G983</f>
        <v>fInValue</v>
      </c>
    </row>
    <row r="984" spans="1:22" x14ac:dyDescent="0.25">
      <c r="B984" t="str">
        <f>B983</f>
        <v>fPosition</v>
      </c>
      <c r="G984" t="s">
        <v>30</v>
      </c>
      <c r="H984" t="str">
        <f t="shared" si="436"/>
        <v>fNormL</v>
      </c>
      <c r="I984">
        <v>1</v>
      </c>
      <c r="K984">
        <v>1</v>
      </c>
      <c r="M984" t="str">
        <f>CONCATENATE(P984,".",G984)</f>
        <v>ns=4;s=|var|PLC210 OPC-UA.Application.PersistentVars.stAllAiChannelParams.Group1_Burn3_DamperAir_fPosition.fNormL</v>
      </c>
      <c r="N984" t="s">
        <v>26</v>
      </c>
      <c r="O984" t="s">
        <v>27</v>
      </c>
      <c r="P984" t="str">
        <f>CONCATENATE(W$2,"PersistentVars.stAllAiChannelParams.Group1_",SUBSTITUTE(SUBSTITUTE(B966,"[",""),"]",""),"_",B981,"_",B984)</f>
        <v>ns=4;s=|var|PLC210 OPC-UA.Application.PersistentVars.stAllAiChannelParams.Group1_Burn3_DamperAir_fPosition</v>
      </c>
      <c r="Q984" t="str">
        <f t="shared" ref="Q984:Q986" si="438">Q983</f>
        <v>d0033</v>
      </c>
      <c r="R984" t="str">
        <f t="shared" si="437"/>
        <v>fNormL</v>
      </c>
    </row>
    <row r="985" spans="1:22" x14ac:dyDescent="0.25">
      <c r="B985" t="str">
        <f t="shared" ref="B985:B986" si="439">B984</f>
        <v>fPosition</v>
      </c>
      <c r="G985" t="s">
        <v>29</v>
      </c>
      <c r="H985" t="str">
        <f t="shared" si="436"/>
        <v>fNormH</v>
      </c>
      <c r="I985">
        <v>1</v>
      </c>
      <c r="K985">
        <v>1</v>
      </c>
      <c r="M985" t="str">
        <f t="shared" ref="M985:M986" si="440">CONCATENATE(P985,".",G985)</f>
        <v>ns=4;s=|var|PLC210 OPC-UA.Application.PersistentVars.stAllAiChannelParams.Group1_Burn3_DamperAir_fPosition.fNormH</v>
      </c>
      <c r="N985" t="s">
        <v>26</v>
      </c>
      <c r="O985" t="s">
        <v>27</v>
      </c>
      <c r="P985" t="str">
        <f>CONCATENATE(W$2,"PersistentVars.stAllAiChannelParams.Group1_",SUBSTITUTE(SUBSTITUTE(B966,"[",""),"]",""),"_",B981,"_",B985)</f>
        <v>ns=4;s=|var|PLC210 OPC-UA.Application.PersistentVars.stAllAiChannelParams.Group1_Burn3_DamperAir_fPosition</v>
      </c>
      <c r="Q985" t="str">
        <f t="shared" si="438"/>
        <v>d0033</v>
      </c>
      <c r="R985" t="str">
        <f t="shared" si="437"/>
        <v>fNormH</v>
      </c>
    </row>
    <row r="986" spans="1:22" x14ac:dyDescent="0.25">
      <c r="B986" t="str">
        <f t="shared" si="439"/>
        <v>fPosition</v>
      </c>
      <c r="G986" t="s">
        <v>25</v>
      </c>
      <c r="H986" t="str">
        <f t="shared" si="436"/>
        <v>fTFilter</v>
      </c>
      <c r="I986">
        <v>1</v>
      </c>
      <c r="K986">
        <v>1</v>
      </c>
      <c r="M986" t="str">
        <f t="shared" si="440"/>
        <v>ns=4;s=|var|PLC210 OPC-UA.Application.PersistentVars.stAllAiChannelParams.Group1_Burn3_DamperAir_fPosition.fTFilter</v>
      </c>
      <c r="N986" t="s">
        <v>26</v>
      </c>
      <c r="O986" t="s">
        <v>27</v>
      </c>
      <c r="P986" t="str">
        <f>CONCATENATE(W$2,"PersistentVars.stAllAiChannelParams.Group1_",SUBSTITUTE(SUBSTITUTE(B966,"[",""),"]",""),"_",B981,"_",B986)</f>
        <v>ns=4;s=|var|PLC210 OPC-UA.Application.PersistentVars.stAllAiChannelParams.Group1_Burn3_DamperAir_fPosition</v>
      </c>
      <c r="Q986" t="str">
        <f t="shared" si="438"/>
        <v>d0033</v>
      </c>
      <c r="R986" t="str">
        <f t="shared" si="437"/>
        <v>fTFilter</v>
      </c>
    </row>
    <row r="987" spans="1:22" x14ac:dyDescent="0.25">
      <c r="A987" t="s">
        <v>137</v>
      </c>
      <c r="B987" t="s">
        <v>190</v>
      </c>
      <c r="V987" t="s">
        <v>195</v>
      </c>
    </row>
    <row r="988" spans="1:22" x14ac:dyDescent="0.25">
      <c r="B988" t="str">
        <f>A987</f>
        <v>Valve2</v>
      </c>
      <c r="G988" t="s">
        <v>33</v>
      </c>
      <c r="H988" t="str">
        <f>G988</f>
        <v>bH</v>
      </c>
      <c r="I988">
        <v>1</v>
      </c>
      <c r="K988">
        <v>0</v>
      </c>
      <c r="M988" t="str">
        <f t="shared" ref="M988:M999" si="441">CONCATENATE(P988,".",G988)</f>
        <v>ns=4;s=|var|PLC210 OPC-UA.Application.GVL.DataProg.Group[1].Burn[3].Valve2.bH</v>
      </c>
      <c r="N988" t="s">
        <v>34</v>
      </c>
      <c r="O988" t="s">
        <v>27</v>
      </c>
      <c r="P988" t="str">
        <f>CONCATENATE(W$2,"GVL.DataProg.",A$518,".",B987,".",B988)</f>
        <v>ns=4;s=|var|PLC210 OPC-UA.Application.GVL.DataProg.Group[1].Burn[3].Valve2</v>
      </c>
      <c r="Q988" t="str">
        <f>V987</f>
        <v>d0168</v>
      </c>
      <c r="R988" t="str">
        <f>G988</f>
        <v>bH</v>
      </c>
    </row>
    <row r="989" spans="1:22" x14ac:dyDescent="0.25">
      <c r="B989" t="str">
        <f>B988</f>
        <v>Valve2</v>
      </c>
      <c r="G989" t="s">
        <v>36</v>
      </c>
      <c r="H989" t="str">
        <f t="shared" ref="H989:H1015" si="442">G989</f>
        <v>bL</v>
      </c>
      <c r="I989">
        <v>1</v>
      </c>
      <c r="K989">
        <v>0</v>
      </c>
      <c r="M989" t="str">
        <f t="shared" si="441"/>
        <v>ns=4;s=|var|PLC210 OPC-UA.Application.GVL.DataProg.Group[1].Burn[3].Valve2.bL</v>
      </c>
      <c r="N989" t="s">
        <v>34</v>
      </c>
      <c r="O989" t="s">
        <v>27</v>
      </c>
      <c r="P989" t="str">
        <f>CONCATENATE(W$2,"GVL.DataProg.",A$518,".",B987,".",B989)</f>
        <v>ns=4;s=|var|PLC210 OPC-UA.Application.GVL.DataProg.Group[1].Burn[3].Valve2</v>
      </c>
      <c r="Q989" t="str">
        <f>Q988</f>
        <v>d0168</v>
      </c>
      <c r="R989" t="str">
        <f t="shared" ref="R989:R995" si="443">G989</f>
        <v>bL</v>
      </c>
    </row>
    <row r="990" spans="1:22" x14ac:dyDescent="0.25">
      <c r="B990" t="str">
        <f t="shared" ref="B990:B995" si="444">B989</f>
        <v>Valve2</v>
      </c>
      <c r="G990" t="s">
        <v>83</v>
      </c>
      <c r="H990" t="str">
        <f t="shared" si="442"/>
        <v>bCtrl</v>
      </c>
      <c r="I990">
        <v>1</v>
      </c>
      <c r="K990">
        <v>0</v>
      </c>
      <c r="M990" t="str">
        <f t="shared" si="441"/>
        <v>ns=4;s=|var|PLC210 OPC-UA.Application.GVL.DataProg.Group[1].Burn[3].Valve2.bCtrl</v>
      </c>
      <c r="N990" t="s">
        <v>34</v>
      </c>
      <c r="O990" t="s">
        <v>27</v>
      </c>
      <c r="P990" t="str">
        <f>CONCATENATE(W$2,"GVL.DataProg.",A$518,".",B987,".",B990)</f>
        <v>ns=4;s=|var|PLC210 OPC-UA.Application.GVL.DataProg.Group[1].Burn[3].Valve2</v>
      </c>
      <c r="Q990" t="str">
        <f t="shared" ref="Q990:Q995" si="445">Q989</f>
        <v>d0168</v>
      </c>
      <c r="R990" t="str">
        <f t="shared" si="443"/>
        <v>bCtrl</v>
      </c>
    </row>
    <row r="991" spans="1:22" x14ac:dyDescent="0.25">
      <c r="B991" t="str">
        <f t="shared" si="444"/>
        <v>Valve2</v>
      </c>
      <c r="G991" t="s">
        <v>39</v>
      </c>
      <c r="H991" t="str">
        <f t="shared" si="442"/>
        <v>bOpenManual</v>
      </c>
      <c r="I991">
        <v>1</v>
      </c>
      <c r="K991">
        <v>1</v>
      </c>
      <c r="M991" t="str">
        <f t="shared" si="441"/>
        <v>ns=4;s=|var|PLC210 OPC-UA.Application.GVL.DataProg.Group[1].Burn[3].Valve2.bOpenManual</v>
      </c>
      <c r="N991" t="s">
        <v>34</v>
      </c>
      <c r="O991" t="s">
        <v>27</v>
      </c>
      <c r="P991" t="str">
        <f>CONCATENATE(W$2,"GVL.DataProg.",A$518,".",B987,".",B991)</f>
        <v>ns=4;s=|var|PLC210 OPC-UA.Application.GVL.DataProg.Group[1].Burn[3].Valve2</v>
      </c>
      <c r="Q991" t="str">
        <f t="shared" si="445"/>
        <v>d0168</v>
      </c>
      <c r="R991" t="str">
        <f t="shared" si="443"/>
        <v>bOpenManual</v>
      </c>
    </row>
    <row r="992" spans="1:22" x14ac:dyDescent="0.25">
      <c r="B992" t="str">
        <f t="shared" si="444"/>
        <v>Valve2</v>
      </c>
      <c r="G992" t="s">
        <v>40</v>
      </c>
      <c r="H992" t="str">
        <f t="shared" si="442"/>
        <v>bCloseManual</v>
      </c>
      <c r="I992">
        <v>1</v>
      </c>
      <c r="K992">
        <v>1</v>
      </c>
      <c r="M992" t="str">
        <f t="shared" si="441"/>
        <v>ns=4;s=|var|PLC210 OPC-UA.Application.GVL.DataProg.Group[1].Burn[3].Valve2.bCloseManual</v>
      </c>
      <c r="N992" t="s">
        <v>34</v>
      </c>
      <c r="O992" t="s">
        <v>27</v>
      </c>
      <c r="P992" t="str">
        <f>CONCATENATE(W$2,"GVL.DataProg.",A$518,".",B987,".",B992)</f>
        <v>ns=4;s=|var|PLC210 OPC-UA.Application.GVL.DataProg.Group[1].Burn[3].Valve2</v>
      </c>
      <c r="Q992" t="str">
        <f t="shared" si="445"/>
        <v>d0168</v>
      </c>
      <c r="R992" t="str">
        <f t="shared" si="443"/>
        <v>bCloseManual</v>
      </c>
    </row>
    <row r="993" spans="2:18" x14ac:dyDescent="0.25">
      <c r="B993" t="str">
        <f t="shared" si="444"/>
        <v>Valve2</v>
      </c>
      <c r="G993" t="s">
        <v>41</v>
      </c>
      <c r="H993" t="str">
        <f t="shared" si="442"/>
        <v>bAuto</v>
      </c>
      <c r="I993">
        <v>1</v>
      </c>
      <c r="K993">
        <v>1</v>
      </c>
      <c r="M993" t="str">
        <f t="shared" si="441"/>
        <v>ns=4;s=|var|PLC210 OPC-UA.Application.GVL.DataProg.Group[1].Burn[3].Valve2.bAuto</v>
      </c>
      <c r="N993" t="s">
        <v>34</v>
      </c>
      <c r="O993" t="s">
        <v>27</v>
      </c>
      <c r="P993" t="str">
        <f>CONCATENATE(W$2,"GVL.DataProg.",A$518,".",B987,".",B993)</f>
        <v>ns=4;s=|var|PLC210 OPC-UA.Application.GVL.DataProg.Group[1].Burn[3].Valve2</v>
      </c>
      <c r="Q993" t="str">
        <f t="shared" si="445"/>
        <v>d0168</v>
      </c>
      <c r="R993" t="str">
        <f t="shared" si="443"/>
        <v>bAuto</v>
      </c>
    </row>
    <row r="994" spans="2:18" x14ac:dyDescent="0.25">
      <c r="B994" t="str">
        <f t="shared" si="444"/>
        <v>Valve2</v>
      </c>
      <c r="G994" t="s">
        <v>42</v>
      </c>
      <c r="H994" t="str">
        <f t="shared" si="442"/>
        <v>bBlockOpenOut</v>
      </c>
      <c r="I994">
        <v>1</v>
      </c>
      <c r="K994">
        <v>0</v>
      </c>
      <c r="M994" t="str">
        <f t="shared" si="441"/>
        <v>ns=4;s=|var|PLC210 OPC-UA.Application.GVL.DataProg.Group[1].Burn[3].Valve2.bBlockOpenOut</v>
      </c>
      <c r="N994" t="s">
        <v>34</v>
      </c>
      <c r="O994" t="s">
        <v>27</v>
      </c>
      <c r="P994" t="str">
        <f>CONCATENATE(W$2,"GVL.DataProg.",A$518,".",B987,".",B994)</f>
        <v>ns=4;s=|var|PLC210 OPC-UA.Application.GVL.DataProg.Group[1].Burn[3].Valve2</v>
      </c>
      <c r="Q994" t="str">
        <f t="shared" si="445"/>
        <v>d0168</v>
      </c>
      <c r="R994" t="str">
        <f t="shared" si="443"/>
        <v>bBlockOpenOut</v>
      </c>
    </row>
    <row r="995" spans="2:18" x14ac:dyDescent="0.25">
      <c r="B995" t="str">
        <f t="shared" si="444"/>
        <v>Valve2</v>
      </c>
      <c r="G995" t="s">
        <v>43</v>
      </c>
      <c r="H995" t="str">
        <f t="shared" si="442"/>
        <v>bBlockCloseOut</v>
      </c>
      <c r="I995">
        <v>1</v>
      </c>
      <c r="K995">
        <v>0</v>
      </c>
      <c r="M995" t="str">
        <f t="shared" si="441"/>
        <v>ns=4;s=|var|PLC210 OPC-UA.Application.GVL.DataProg.Group[1].Burn[3].Valve2.bBlockCloseOut</v>
      </c>
      <c r="N995" t="s">
        <v>34</v>
      </c>
      <c r="O995" t="s">
        <v>27</v>
      </c>
      <c r="P995" t="str">
        <f>CONCATENATE(W$2,"GVL.DataProg.",A$518,".",B987,".",B995)</f>
        <v>ns=4;s=|var|PLC210 OPC-UA.Application.GVL.DataProg.Group[1].Burn[3].Valve2</v>
      </c>
      <c r="Q995" t="str">
        <f t="shared" si="445"/>
        <v>d0168</v>
      </c>
      <c r="R995" t="str">
        <f t="shared" si="443"/>
        <v>bBlockCloseOut</v>
      </c>
    </row>
    <row r="996" spans="2:18" x14ac:dyDescent="0.25">
      <c r="B996" t="str">
        <f>B995</f>
        <v>Valve2</v>
      </c>
      <c r="G996" t="s">
        <v>402</v>
      </c>
      <c r="H996" t="str">
        <f t="shared" si="442"/>
        <v>byBlock</v>
      </c>
      <c r="I996">
        <v>1</v>
      </c>
      <c r="K996">
        <v>0</v>
      </c>
      <c r="M996" t="str">
        <f t="shared" si="441"/>
        <v>ns=4;s=|var|PLC210 OPC-UA.Application.GVL.DataProg.Group[1].Burn[3].Valve2.stBlocksOpen.byBlock</v>
      </c>
      <c r="N996" t="s">
        <v>403</v>
      </c>
      <c r="O996" t="s">
        <v>27</v>
      </c>
      <c r="P996" t="str">
        <f>CONCATENATE(P995,".stBlocksOpen")</f>
        <v>ns=4;s=|var|PLC210 OPC-UA.Application.GVL.DataProg.Group[1].Burn[3].Valve2.stBlocksOpen</v>
      </c>
      <c r="Q996" t="str">
        <f>Q995</f>
        <v>d0168</v>
      </c>
      <c r="R996" t="str">
        <f>CONCATENATE(G996,"Open")</f>
        <v>byBlockOpen</v>
      </c>
    </row>
    <row r="997" spans="2:18" x14ac:dyDescent="0.25">
      <c r="B997" t="str">
        <f>B996</f>
        <v>Valve2</v>
      </c>
      <c r="G997" t="s">
        <v>402</v>
      </c>
      <c r="H997" t="str">
        <f t="shared" si="442"/>
        <v>byBlock</v>
      </c>
      <c r="I997">
        <v>1</v>
      </c>
      <c r="K997">
        <v>0</v>
      </c>
      <c r="M997" t="str">
        <f t="shared" si="441"/>
        <v>ns=4;s=|var|PLC210 OPC-UA.Application.GVL.DataProg.Group[1].Burn[3].Valve2.stBlocksClose.byBlock</v>
      </c>
      <c r="N997" t="s">
        <v>403</v>
      </c>
      <c r="O997" t="s">
        <v>27</v>
      </c>
      <c r="P997" t="str">
        <f>CONCATENATE(P995,".stBlocksClose")</f>
        <v>ns=4;s=|var|PLC210 OPC-UA.Application.GVL.DataProg.Group[1].Burn[3].Valve2.stBlocksClose</v>
      </c>
      <c r="Q997" t="str">
        <f>Q996</f>
        <v>d0168</v>
      </c>
      <c r="R997" t="str">
        <f>CONCATENATE(G997,"Close")</f>
        <v>byBlockClose</v>
      </c>
    </row>
    <row r="998" spans="2:18" x14ac:dyDescent="0.25">
      <c r="B998" t="str">
        <f>B997</f>
        <v>Valve2</v>
      </c>
      <c r="G998" t="s">
        <v>404</v>
      </c>
      <c r="H998" t="str">
        <f t="shared" si="442"/>
        <v>byBlockWork</v>
      </c>
      <c r="I998">
        <v>1</v>
      </c>
      <c r="K998">
        <v>1</v>
      </c>
      <c r="M998" t="str">
        <f t="shared" si="441"/>
        <v>ns=4;s=|var|PLC210 OPC-UA.Application.GVL.DataProg.Group[1].Burn[3].Valve2.stBlocksOpen.byBlockWork</v>
      </c>
      <c r="N998" t="s">
        <v>403</v>
      </c>
      <c r="O998" t="s">
        <v>27</v>
      </c>
      <c r="P998" t="str">
        <f>P996</f>
        <v>ns=4;s=|var|PLC210 OPC-UA.Application.GVL.DataProg.Group[1].Burn[3].Valve2.stBlocksOpen</v>
      </c>
      <c r="Q998" t="str">
        <f>Q997</f>
        <v>d0168</v>
      </c>
      <c r="R998" t="str">
        <f>CONCATENATE(G998,"Open")</f>
        <v>byBlockWorkOpen</v>
      </c>
    </row>
    <row r="999" spans="2:18" x14ac:dyDescent="0.25">
      <c r="B999" t="str">
        <f>B998</f>
        <v>Valve2</v>
      </c>
      <c r="G999" t="s">
        <v>404</v>
      </c>
      <c r="H999" t="str">
        <f t="shared" si="442"/>
        <v>byBlockWork</v>
      </c>
      <c r="I999">
        <v>1</v>
      </c>
      <c r="K999">
        <v>1</v>
      </c>
      <c r="M999" t="str">
        <f t="shared" si="441"/>
        <v>ns=4;s=|var|PLC210 OPC-UA.Application.GVL.DataProg.Group[1].Burn[3].Valve2.stBlocksClose.byBlockWork</v>
      </c>
      <c r="N999" t="s">
        <v>403</v>
      </c>
      <c r="O999" t="s">
        <v>27</v>
      </c>
      <c r="P999" t="str">
        <f>P997</f>
        <v>ns=4;s=|var|PLC210 OPC-UA.Application.GVL.DataProg.Group[1].Burn[3].Valve2.stBlocksClose</v>
      </c>
      <c r="Q999" t="str">
        <f>Q998</f>
        <v>d0168</v>
      </c>
      <c r="R999" t="str">
        <f>CONCATENATE(G999,"Close")</f>
        <v>byBlockWorkClose</v>
      </c>
    </row>
    <row r="1000" spans="2:18" x14ac:dyDescent="0.25">
      <c r="B1000" t="str">
        <f>B995</f>
        <v>Valve2</v>
      </c>
      <c r="G1000" t="s">
        <v>405</v>
      </c>
      <c r="H1000" t="str">
        <f t="shared" si="442"/>
        <v>arwsBlockNames</v>
      </c>
      <c r="I1000">
        <v>1</v>
      </c>
      <c r="K1000">
        <v>0</v>
      </c>
      <c r="M1000" t="str">
        <f>CONCATENATE(P1000,".",G1000,"[0]")</f>
        <v>ns=4;s=|var|PLC210 OPC-UA.Application.GVL.DataProg.Group[1].Burn[3].Valve2.stBlocksOpen.arwsBlockNames[0]</v>
      </c>
      <c r="N1000" t="s">
        <v>154</v>
      </c>
      <c r="O1000" t="s">
        <v>27</v>
      </c>
      <c r="P1000" t="str">
        <f>P996</f>
        <v>ns=4;s=|var|PLC210 OPC-UA.Application.GVL.DataProg.Group[1].Burn[3].Valve2.stBlocksOpen</v>
      </c>
      <c r="Q1000" t="str">
        <f>Q995</f>
        <v>d0168</v>
      </c>
      <c r="R1000" t="str">
        <f>CONCATENATE(G1000,"Open1")</f>
        <v>arwsBlockNamesOpen1</v>
      </c>
    </row>
    <row r="1001" spans="2:18" x14ac:dyDescent="0.25">
      <c r="B1001" t="str">
        <f>B1000</f>
        <v>Valve2</v>
      </c>
      <c r="G1001" t="s">
        <v>405</v>
      </c>
      <c r="H1001" t="str">
        <f t="shared" si="442"/>
        <v>arwsBlockNames</v>
      </c>
      <c r="I1001">
        <v>1</v>
      </c>
      <c r="K1001">
        <v>0</v>
      </c>
      <c r="M1001" t="str">
        <f>CONCATENATE(P1001,".",G1001,"[1]")</f>
        <v>ns=4;s=|var|PLC210 OPC-UA.Application.GVL.DataProg.Group[1].Burn[3].Valve2.stBlocksOpen.arwsBlockNames[1]</v>
      </c>
      <c r="N1001" t="s">
        <v>154</v>
      </c>
      <c r="O1001" t="s">
        <v>27</v>
      </c>
      <c r="P1001" t="str">
        <f>P1000</f>
        <v>ns=4;s=|var|PLC210 OPC-UA.Application.GVL.DataProg.Group[1].Burn[3].Valve2.stBlocksOpen</v>
      </c>
      <c r="Q1001" t="str">
        <f>Q1000</f>
        <v>d0168</v>
      </c>
      <c r="R1001" t="str">
        <f>CONCATENATE(G1001,"Open2")</f>
        <v>arwsBlockNamesOpen2</v>
      </c>
    </row>
    <row r="1002" spans="2:18" x14ac:dyDescent="0.25">
      <c r="B1002" t="str">
        <f>B1001</f>
        <v>Valve2</v>
      </c>
      <c r="G1002" t="s">
        <v>405</v>
      </c>
      <c r="H1002" t="str">
        <f t="shared" si="442"/>
        <v>arwsBlockNames</v>
      </c>
      <c r="I1002">
        <v>1</v>
      </c>
      <c r="K1002">
        <v>0</v>
      </c>
      <c r="M1002" t="str">
        <f>CONCATENATE(P1002,".",G1002,"[2]")</f>
        <v>ns=4;s=|var|PLC210 OPC-UA.Application.GVL.DataProg.Group[1].Burn[3].Valve2.stBlocksOpen.arwsBlockNames[2]</v>
      </c>
      <c r="N1002" t="s">
        <v>154</v>
      </c>
      <c r="O1002" t="s">
        <v>27</v>
      </c>
      <c r="P1002" t="str">
        <f t="shared" ref="P1002:P1007" si="446">P1001</f>
        <v>ns=4;s=|var|PLC210 OPC-UA.Application.GVL.DataProg.Group[1].Burn[3].Valve2.stBlocksOpen</v>
      </c>
      <c r="Q1002" t="str">
        <f>Q1001</f>
        <v>d0168</v>
      </c>
      <c r="R1002" t="str">
        <f>CONCATENATE(G1002,"Open3")</f>
        <v>arwsBlockNamesOpen3</v>
      </c>
    </row>
    <row r="1003" spans="2:18" x14ac:dyDescent="0.25">
      <c r="B1003" t="str">
        <f>B1002</f>
        <v>Valve2</v>
      </c>
      <c r="G1003" t="s">
        <v>405</v>
      </c>
      <c r="H1003" t="str">
        <f t="shared" si="442"/>
        <v>arwsBlockNames</v>
      </c>
      <c r="I1003">
        <v>1</v>
      </c>
      <c r="K1003">
        <v>0</v>
      </c>
      <c r="M1003" t="str">
        <f>CONCATENATE(P1003,".",G1003,"[3]")</f>
        <v>ns=4;s=|var|PLC210 OPC-UA.Application.GVL.DataProg.Group[1].Burn[3].Valve2.stBlocksOpen.arwsBlockNames[3]</v>
      </c>
      <c r="N1003" t="s">
        <v>154</v>
      </c>
      <c r="O1003" t="s">
        <v>27</v>
      </c>
      <c r="P1003" t="str">
        <f t="shared" si="446"/>
        <v>ns=4;s=|var|PLC210 OPC-UA.Application.GVL.DataProg.Group[1].Burn[3].Valve2.stBlocksOpen</v>
      </c>
      <c r="Q1003" t="str">
        <f>Q1002</f>
        <v>d0168</v>
      </c>
      <c r="R1003" t="str">
        <f>CONCATENATE(G1003,"Open4")</f>
        <v>arwsBlockNamesOpen4</v>
      </c>
    </row>
    <row r="1004" spans="2:18" x14ac:dyDescent="0.25">
      <c r="B1004" t="str">
        <f>B999</f>
        <v>Valve2</v>
      </c>
      <c r="G1004" t="s">
        <v>405</v>
      </c>
      <c r="H1004" t="str">
        <f t="shared" si="442"/>
        <v>arwsBlockNames</v>
      </c>
      <c r="I1004">
        <v>1</v>
      </c>
      <c r="K1004">
        <v>0</v>
      </c>
      <c r="M1004" t="str">
        <f>CONCATENATE(P1004,".",G1004,"[4]")</f>
        <v>ns=4;s=|var|PLC210 OPC-UA.Application.GVL.DataProg.Group[1].Burn[3].Valve2.stBlocksOpen.arwsBlockNames[4]</v>
      </c>
      <c r="N1004" t="s">
        <v>154</v>
      </c>
      <c r="O1004" t="s">
        <v>27</v>
      </c>
      <c r="P1004" t="str">
        <f t="shared" si="446"/>
        <v>ns=4;s=|var|PLC210 OPC-UA.Application.GVL.DataProg.Group[1].Burn[3].Valve2.stBlocksOpen</v>
      </c>
      <c r="Q1004" t="str">
        <f>Q999</f>
        <v>d0168</v>
      </c>
      <c r="R1004" t="str">
        <f>CONCATENATE(G1004,"Open5")</f>
        <v>arwsBlockNamesOpen5</v>
      </c>
    </row>
    <row r="1005" spans="2:18" x14ac:dyDescent="0.25">
      <c r="B1005" t="str">
        <f>B1004</f>
        <v>Valve2</v>
      </c>
      <c r="G1005" t="s">
        <v>405</v>
      </c>
      <c r="H1005" t="str">
        <f t="shared" si="442"/>
        <v>arwsBlockNames</v>
      </c>
      <c r="I1005">
        <v>1</v>
      </c>
      <c r="K1005">
        <v>0</v>
      </c>
      <c r="M1005" t="str">
        <f>CONCATENATE(P1005,".",G1005,"[5]")</f>
        <v>ns=4;s=|var|PLC210 OPC-UA.Application.GVL.DataProg.Group[1].Burn[3].Valve2.stBlocksOpen.arwsBlockNames[5]</v>
      </c>
      <c r="N1005" t="s">
        <v>154</v>
      </c>
      <c r="O1005" t="s">
        <v>27</v>
      </c>
      <c r="P1005" t="str">
        <f t="shared" si="446"/>
        <v>ns=4;s=|var|PLC210 OPC-UA.Application.GVL.DataProg.Group[1].Burn[3].Valve2.stBlocksOpen</v>
      </c>
      <c r="Q1005" t="str">
        <f>Q1004</f>
        <v>d0168</v>
      </c>
      <c r="R1005" t="str">
        <f>CONCATENATE(G1005,"Open6")</f>
        <v>arwsBlockNamesOpen6</v>
      </c>
    </row>
    <row r="1006" spans="2:18" x14ac:dyDescent="0.25">
      <c r="B1006" t="str">
        <f>B1005</f>
        <v>Valve2</v>
      </c>
      <c r="G1006" t="s">
        <v>405</v>
      </c>
      <c r="H1006" t="str">
        <f t="shared" si="442"/>
        <v>arwsBlockNames</v>
      </c>
      <c r="I1006">
        <v>1</v>
      </c>
      <c r="K1006">
        <v>0</v>
      </c>
      <c r="M1006" t="str">
        <f>CONCATENATE(P1006,".",G1006,"[6]")</f>
        <v>ns=4;s=|var|PLC210 OPC-UA.Application.GVL.DataProg.Group[1].Burn[3].Valve2.stBlocksOpen.arwsBlockNames[6]</v>
      </c>
      <c r="N1006" t="s">
        <v>154</v>
      </c>
      <c r="O1006" t="s">
        <v>27</v>
      </c>
      <c r="P1006" t="str">
        <f t="shared" si="446"/>
        <v>ns=4;s=|var|PLC210 OPC-UA.Application.GVL.DataProg.Group[1].Burn[3].Valve2.stBlocksOpen</v>
      </c>
      <c r="Q1006" t="str">
        <f>Q1005</f>
        <v>d0168</v>
      </c>
      <c r="R1006" t="str">
        <f>CONCATENATE(G1006,"Open7")</f>
        <v>arwsBlockNamesOpen7</v>
      </c>
    </row>
    <row r="1007" spans="2:18" x14ac:dyDescent="0.25">
      <c r="B1007" t="str">
        <f>B1006</f>
        <v>Valve2</v>
      </c>
      <c r="G1007" t="s">
        <v>405</v>
      </c>
      <c r="H1007" t="str">
        <f t="shared" si="442"/>
        <v>arwsBlockNames</v>
      </c>
      <c r="I1007">
        <v>1</v>
      </c>
      <c r="K1007">
        <v>0</v>
      </c>
      <c r="M1007" t="str">
        <f>CONCATENATE(P1007,".",G1007,"[7]")</f>
        <v>ns=4;s=|var|PLC210 OPC-UA.Application.GVL.DataProg.Group[1].Burn[3].Valve2.stBlocksOpen.arwsBlockNames[7]</v>
      </c>
      <c r="N1007" t="s">
        <v>154</v>
      </c>
      <c r="O1007" t="s">
        <v>27</v>
      </c>
      <c r="P1007" t="str">
        <f t="shared" si="446"/>
        <v>ns=4;s=|var|PLC210 OPC-UA.Application.GVL.DataProg.Group[1].Burn[3].Valve2.stBlocksOpen</v>
      </c>
      <c r="Q1007" t="str">
        <f>Q1006</f>
        <v>d0168</v>
      </c>
      <c r="R1007" t="str">
        <f>CONCATENATE(G1007,"Open8")</f>
        <v>arwsBlockNamesOpen8</v>
      </c>
    </row>
    <row r="1008" spans="2:18" x14ac:dyDescent="0.25">
      <c r="B1008" t="str">
        <f>B1003</f>
        <v>Valve2</v>
      </c>
      <c r="G1008" t="s">
        <v>405</v>
      </c>
      <c r="H1008" t="str">
        <f t="shared" si="442"/>
        <v>arwsBlockNames</v>
      </c>
      <c r="I1008">
        <v>1</v>
      </c>
      <c r="K1008">
        <v>0</v>
      </c>
      <c r="M1008" t="str">
        <f>CONCATENATE(P1008,".",G1008,"[0]")</f>
        <v>ns=4;s=|var|PLC210 OPC-UA.Application.GVL.DataProg.Group[1].Burn[3].Valve2.stBlocksClose.arwsBlockNames[0]</v>
      </c>
      <c r="N1008" t="s">
        <v>154</v>
      </c>
      <c r="O1008" t="s">
        <v>27</v>
      </c>
      <c r="P1008" t="str">
        <f>P997</f>
        <v>ns=4;s=|var|PLC210 OPC-UA.Application.GVL.DataProg.Group[1].Burn[3].Valve2.stBlocksClose</v>
      </c>
      <c r="Q1008" t="str">
        <f>Q1003</f>
        <v>d0168</v>
      </c>
      <c r="R1008" t="str">
        <f>CONCATENATE(G1008,"Close1")</f>
        <v>arwsBlockNamesClose1</v>
      </c>
    </row>
    <row r="1009" spans="1:22" x14ac:dyDescent="0.25">
      <c r="B1009" t="str">
        <f>B1008</f>
        <v>Valve2</v>
      </c>
      <c r="G1009" t="s">
        <v>405</v>
      </c>
      <c r="H1009" t="str">
        <f t="shared" si="442"/>
        <v>arwsBlockNames</v>
      </c>
      <c r="I1009">
        <v>1</v>
      </c>
      <c r="K1009">
        <v>0</v>
      </c>
      <c r="M1009" t="str">
        <f>CONCATENATE(P1009,".",G1009,"[1]")</f>
        <v>ns=4;s=|var|PLC210 OPC-UA.Application.GVL.DataProg.Group[1].Burn[3].Valve2.stBlocksClose.arwsBlockNames[1]</v>
      </c>
      <c r="N1009" t="s">
        <v>154</v>
      </c>
      <c r="O1009" t="s">
        <v>27</v>
      </c>
      <c r="P1009" t="str">
        <f>P1008</f>
        <v>ns=4;s=|var|PLC210 OPC-UA.Application.GVL.DataProg.Group[1].Burn[3].Valve2.stBlocksClose</v>
      </c>
      <c r="Q1009" t="str">
        <f>Q1008</f>
        <v>d0168</v>
      </c>
      <c r="R1009" t="str">
        <f>CONCATENATE(G1009,"Close2")</f>
        <v>arwsBlockNamesClose2</v>
      </c>
    </row>
    <row r="1010" spans="1:22" x14ac:dyDescent="0.25">
      <c r="B1010" t="str">
        <f>B1009</f>
        <v>Valve2</v>
      </c>
      <c r="G1010" t="s">
        <v>405</v>
      </c>
      <c r="H1010" t="str">
        <f t="shared" si="442"/>
        <v>arwsBlockNames</v>
      </c>
      <c r="I1010">
        <v>1</v>
      </c>
      <c r="K1010">
        <v>0</v>
      </c>
      <c r="M1010" t="str">
        <f>CONCATENATE(P1010,".",G1010,"[2]")</f>
        <v>ns=4;s=|var|PLC210 OPC-UA.Application.GVL.DataProg.Group[1].Burn[3].Valve2.stBlocksClose.arwsBlockNames[2]</v>
      </c>
      <c r="N1010" t="s">
        <v>154</v>
      </c>
      <c r="O1010" t="s">
        <v>27</v>
      </c>
      <c r="P1010" t="str">
        <f t="shared" ref="P1010:P1015" si="447">P1009</f>
        <v>ns=4;s=|var|PLC210 OPC-UA.Application.GVL.DataProg.Group[1].Burn[3].Valve2.stBlocksClose</v>
      </c>
      <c r="Q1010" t="str">
        <f>Q1009</f>
        <v>d0168</v>
      </c>
      <c r="R1010" t="str">
        <f>CONCATENATE(G1010,"Close3")</f>
        <v>arwsBlockNamesClose3</v>
      </c>
    </row>
    <row r="1011" spans="1:22" x14ac:dyDescent="0.25">
      <c r="B1011" t="str">
        <f>B1010</f>
        <v>Valve2</v>
      </c>
      <c r="G1011" t="s">
        <v>405</v>
      </c>
      <c r="H1011" t="str">
        <f t="shared" si="442"/>
        <v>arwsBlockNames</v>
      </c>
      <c r="I1011">
        <v>1</v>
      </c>
      <c r="K1011">
        <v>0</v>
      </c>
      <c r="M1011" t="str">
        <f>CONCATENATE(P1011,".",G1011,"[3]")</f>
        <v>ns=4;s=|var|PLC210 OPC-UA.Application.GVL.DataProg.Group[1].Burn[3].Valve2.stBlocksClose.arwsBlockNames[3]</v>
      </c>
      <c r="N1011" t="s">
        <v>154</v>
      </c>
      <c r="O1011" t="s">
        <v>27</v>
      </c>
      <c r="P1011" t="str">
        <f t="shared" si="447"/>
        <v>ns=4;s=|var|PLC210 OPC-UA.Application.GVL.DataProg.Group[1].Burn[3].Valve2.stBlocksClose</v>
      </c>
      <c r="Q1011" t="str">
        <f>Q1010</f>
        <v>d0168</v>
      </c>
      <c r="R1011" t="str">
        <f>CONCATENATE(G1011,"Close4")</f>
        <v>arwsBlockNamesClose4</v>
      </c>
    </row>
    <row r="1012" spans="1:22" x14ac:dyDescent="0.25">
      <c r="B1012" t="str">
        <f>B1007</f>
        <v>Valve2</v>
      </c>
      <c r="G1012" t="s">
        <v>405</v>
      </c>
      <c r="H1012" t="str">
        <f t="shared" si="442"/>
        <v>arwsBlockNames</v>
      </c>
      <c r="I1012">
        <v>1</v>
      </c>
      <c r="K1012">
        <v>0</v>
      </c>
      <c r="M1012" t="str">
        <f>CONCATENATE(P1012,".",G1012,"[4]")</f>
        <v>ns=4;s=|var|PLC210 OPC-UA.Application.GVL.DataProg.Group[1].Burn[3].Valve2.stBlocksClose.arwsBlockNames[4]</v>
      </c>
      <c r="N1012" t="s">
        <v>154</v>
      </c>
      <c r="O1012" t="s">
        <v>27</v>
      </c>
      <c r="P1012" t="str">
        <f t="shared" si="447"/>
        <v>ns=4;s=|var|PLC210 OPC-UA.Application.GVL.DataProg.Group[1].Burn[3].Valve2.stBlocksClose</v>
      </c>
      <c r="Q1012" t="str">
        <f>Q1007</f>
        <v>d0168</v>
      </c>
      <c r="R1012" t="str">
        <f>CONCATENATE(G1012,"Close5")</f>
        <v>arwsBlockNamesClose5</v>
      </c>
    </row>
    <row r="1013" spans="1:22" x14ac:dyDescent="0.25">
      <c r="B1013" t="str">
        <f>B1012</f>
        <v>Valve2</v>
      </c>
      <c r="G1013" t="s">
        <v>405</v>
      </c>
      <c r="H1013" t="str">
        <f t="shared" si="442"/>
        <v>arwsBlockNames</v>
      </c>
      <c r="I1013">
        <v>1</v>
      </c>
      <c r="K1013">
        <v>0</v>
      </c>
      <c r="M1013" t="str">
        <f>CONCATENATE(P1013,".",G1013,"[5]")</f>
        <v>ns=4;s=|var|PLC210 OPC-UA.Application.GVL.DataProg.Group[1].Burn[3].Valve2.stBlocksClose.arwsBlockNames[5]</v>
      </c>
      <c r="N1013" t="s">
        <v>154</v>
      </c>
      <c r="O1013" t="s">
        <v>27</v>
      </c>
      <c r="P1013" t="str">
        <f t="shared" si="447"/>
        <v>ns=4;s=|var|PLC210 OPC-UA.Application.GVL.DataProg.Group[1].Burn[3].Valve2.stBlocksClose</v>
      </c>
      <c r="Q1013" t="str">
        <f>Q1012</f>
        <v>d0168</v>
      </c>
      <c r="R1013" t="str">
        <f>CONCATENATE(G1013,"Close6")</f>
        <v>arwsBlockNamesClose6</v>
      </c>
    </row>
    <row r="1014" spans="1:22" x14ac:dyDescent="0.25">
      <c r="B1014" t="str">
        <f>B1013</f>
        <v>Valve2</v>
      </c>
      <c r="G1014" t="s">
        <v>405</v>
      </c>
      <c r="H1014" t="str">
        <f t="shared" si="442"/>
        <v>arwsBlockNames</v>
      </c>
      <c r="I1014">
        <v>1</v>
      </c>
      <c r="K1014">
        <v>0</v>
      </c>
      <c r="M1014" t="str">
        <f>CONCATENATE(P1014,".",G1014,"[6]")</f>
        <v>ns=4;s=|var|PLC210 OPC-UA.Application.GVL.DataProg.Group[1].Burn[3].Valve2.stBlocksClose.arwsBlockNames[6]</v>
      </c>
      <c r="N1014" t="s">
        <v>154</v>
      </c>
      <c r="O1014" t="s">
        <v>27</v>
      </c>
      <c r="P1014" t="str">
        <f t="shared" si="447"/>
        <v>ns=4;s=|var|PLC210 OPC-UA.Application.GVL.DataProg.Group[1].Burn[3].Valve2.stBlocksClose</v>
      </c>
      <c r="Q1014" t="str">
        <f>Q1013</f>
        <v>d0168</v>
      </c>
      <c r="R1014" t="str">
        <f>CONCATENATE(G1014,"Close7")</f>
        <v>arwsBlockNamesClose7</v>
      </c>
    </row>
    <row r="1015" spans="1:22" x14ac:dyDescent="0.25">
      <c r="B1015" t="str">
        <f>B1014</f>
        <v>Valve2</v>
      </c>
      <c r="G1015" t="s">
        <v>405</v>
      </c>
      <c r="H1015" t="str">
        <f t="shared" si="442"/>
        <v>arwsBlockNames</v>
      </c>
      <c r="I1015">
        <v>1</v>
      </c>
      <c r="K1015">
        <v>0</v>
      </c>
      <c r="M1015" t="str">
        <f>CONCATENATE(P1015,".",G1015,"[7]")</f>
        <v>ns=4;s=|var|PLC210 OPC-UA.Application.GVL.DataProg.Group[1].Burn[3].Valve2.stBlocksClose.arwsBlockNames[7]</v>
      </c>
      <c r="N1015" t="s">
        <v>154</v>
      </c>
      <c r="O1015" t="s">
        <v>27</v>
      </c>
      <c r="P1015" t="str">
        <f t="shared" si="447"/>
        <v>ns=4;s=|var|PLC210 OPC-UA.Application.GVL.DataProg.Group[1].Burn[3].Valve2.stBlocksClose</v>
      </c>
      <c r="Q1015" t="str">
        <f>Q1014</f>
        <v>d0168</v>
      </c>
      <c r="R1015" t="str">
        <f>CONCATENATE(G1015,"Close8")</f>
        <v>arwsBlockNamesClose8</v>
      </c>
    </row>
    <row r="1016" spans="1:22" x14ac:dyDescent="0.25">
      <c r="A1016" t="s">
        <v>139</v>
      </c>
      <c r="B1016" t="s">
        <v>190</v>
      </c>
      <c r="V1016" t="s">
        <v>196</v>
      </c>
    </row>
    <row r="1017" spans="1:22" x14ac:dyDescent="0.25">
      <c r="B1017" t="str">
        <f>A1016</f>
        <v>ValveIgn</v>
      </c>
      <c r="G1017" t="s">
        <v>33</v>
      </c>
      <c r="H1017" t="str">
        <f>G1017</f>
        <v>bH</v>
      </c>
      <c r="I1017">
        <v>1</v>
      </c>
      <c r="K1017">
        <v>0</v>
      </c>
      <c r="M1017" t="str">
        <f t="shared" ref="M1017:M1028" si="448">CONCATENATE(P1017,".",G1017)</f>
        <v>ns=4;s=|var|PLC210 OPC-UA.Application.GVL.DataProg.Group[1].Burn[3].ValveIgn.bH</v>
      </c>
      <c r="N1017" t="s">
        <v>34</v>
      </c>
      <c r="O1017" t="s">
        <v>27</v>
      </c>
      <c r="P1017" t="str">
        <f>CONCATENATE(W$2,"GVL.DataProg.",A$518,".",B1016,".",B1017)</f>
        <v>ns=4;s=|var|PLC210 OPC-UA.Application.GVL.DataProg.Group[1].Burn[3].ValveIgn</v>
      </c>
      <c r="Q1017" t="str">
        <f>V1016</f>
        <v>d0167</v>
      </c>
      <c r="R1017" t="str">
        <f>G1017</f>
        <v>bH</v>
      </c>
    </row>
    <row r="1018" spans="1:22" x14ac:dyDescent="0.25">
      <c r="B1018" t="str">
        <f>B1017</f>
        <v>ValveIgn</v>
      </c>
      <c r="G1018" t="s">
        <v>36</v>
      </c>
      <c r="H1018" t="str">
        <f t="shared" ref="H1018:H1044" si="449">G1018</f>
        <v>bL</v>
      </c>
      <c r="I1018">
        <v>1</v>
      </c>
      <c r="K1018">
        <v>0</v>
      </c>
      <c r="M1018" t="str">
        <f t="shared" si="448"/>
        <v>ns=4;s=|var|PLC210 OPC-UA.Application.GVL.DataProg.Group[1].Burn[3].ValveIgn.bL</v>
      </c>
      <c r="N1018" t="s">
        <v>34</v>
      </c>
      <c r="O1018" t="s">
        <v>27</v>
      </c>
      <c r="P1018" t="str">
        <f>CONCATENATE(W$2,"GVL.DataProg.",A$518,".",B1016,".",B1018)</f>
        <v>ns=4;s=|var|PLC210 OPC-UA.Application.GVL.DataProg.Group[1].Burn[3].ValveIgn</v>
      </c>
      <c r="Q1018" t="str">
        <f>Q1017</f>
        <v>d0167</v>
      </c>
      <c r="R1018" t="str">
        <f t="shared" ref="R1018:R1024" si="450">G1018</f>
        <v>bL</v>
      </c>
    </row>
    <row r="1019" spans="1:22" x14ac:dyDescent="0.25">
      <c r="B1019" t="str">
        <f t="shared" ref="B1019:B1024" si="451">B1018</f>
        <v>ValveIgn</v>
      </c>
      <c r="G1019" t="s">
        <v>83</v>
      </c>
      <c r="H1019" t="str">
        <f t="shared" si="449"/>
        <v>bCtrl</v>
      </c>
      <c r="I1019">
        <v>1</v>
      </c>
      <c r="K1019">
        <v>0</v>
      </c>
      <c r="M1019" t="str">
        <f t="shared" si="448"/>
        <v>ns=4;s=|var|PLC210 OPC-UA.Application.GVL.DataProg.Group[1].Burn[3].ValveIgn.bCtrl</v>
      </c>
      <c r="N1019" t="s">
        <v>34</v>
      </c>
      <c r="O1019" t="s">
        <v>27</v>
      </c>
      <c r="P1019" t="str">
        <f>CONCATENATE(W$2,"GVL.DataProg.",A$518,".",B1016,".",B1019)</f>
        <v>ns=4;s=|var|PLC210 OPC-UA.Application.GVL.DataProg.Group[1].Burn[3].ValveIgn</v>
      </c>
      <c r="Q1019" t="str">
        <f t="shared" ref="Q1019:Q1024" si="452">Q1018</f>
        <v>d0167</v>
      </c>
      <c r="R1019" t="str">
        <f t="shared" si="450"/>
        <v>bCtrl</v>
      </c>
    </row>
    <row r="1020" spans="1:22" x14ac:dyDescent="0.25">
      <c r="B1020" t="str">
        <f t="shared" si="451"/>
        <v>ValveIgn</v>
      </c>
      <c r="G1020" t="s">
        <v>39</v>
      </c>
      <c r="H1020" t="str">
        <f t="shared" si="449"/>
        <v>bOpenManual</v>
      </c>
      <c r="I1020">
        <v>1</v>
      </c>
      <c r="K1020">
        <v>1</v>
      </c>
      <c r="M1020" t="str">
        <f t="shared" si="448"/>
        <v>ns=4;s=|var|PLC210 OPC-UA.Application.GVL.DataProg.Group[1].Burn[3].ValveIgn.bOpenManual</v>
      </c>
      <c r="N1020" t="s">
        <v>34</v>
      </c>
      <c r="O1020" t="s">
        <v>27</v>
      </c>
      <c r="P1020" t="str">
        <f>CONCATENATE(W$2,"GVL.DataProg.",A$518,".",B1016,".",B1020)</f>
        <v>ns=4;s=|var|PLC210 OPC-UA.Application.GVL.DataProg.Group[1].Burn[3].ValveIgn</v>
      </c>
      <c r="Q1020" t="str">
        <f t="shared" si="452"/>
        <v>d0167</v>
      </c>
      <c r="R1020" t="str">
        <f t="shared" si="450"/>
        <v>bOpenManual</v>
      </c>
    </row>
    <row r="1021" spans="1:22" x14ac:dyDescent="0.25">
      <c r="B1021" t="str">
        <f t="shared" si="451"/>
        <v>ValveIgn</v>
      </c>
      <c r="G1021" t="s">
        <v>40</v>
      </c>
      <c r="H1021" t="str">
        <f t="shared" si="449"/>
        <v>bCloseManual</v>
      </c>
      <c r="I1021">
        <v>1</v>
      </c>
      <c r="K1021">
        <v>1</v>
      </c>
      <c r="M1021" t="str">
        <f t="shared" si="448"/>
        <v>ns=4;s=|var|PLC210 OPC-UA.Application.GVL.DataProg.Group[1].Burn[3].ValveIgn.bCloseManual</v>
      </c>
      <c r="N1021" t="s">
        <v>34</v>
      </c>
      <c r="O1021" t="s">
        <v>27</v>
      </c>
      <c r="P1021" t="str">
        <f>CONCATENATE(W$2,"GVL.DataProg.",A$518,".",B1016,".",B1021)</f>
        <v>ns=4;s=|var|PLC210 OPC-UA.Application.GVL.DataProg.Group[1].Burn[3].ValveIgn</v>
      </c>
      <c r="Q1021" t="str">
        <f t="shared" si="452"/>
        <v>d0167</v>
      </c>
      <c r="R1021" t="str">
        <f t="shared" si="450"/>
        <v>bCloseManual</v>
      </c>
    </row>
    <row r="1022" spans="1:22" x14ac:dyDescent="0.25">
      <c r="B1022" t="str">
        <f t="shared" si="451"/>
        <v>ValveIgn</v>
      </c>
      <c r="G1022" t="s">
        <v>41</v>
      </c>
      <c r="H1022" t="str">
        <f t="shared" si="449"/>
        <v>bAuto</v>
      </c>
      <c r="I1022">
        <v>1</v>
      </c>
      <c r="K1022">
        <v>1</v>
      </c>
      <c r="M1022" t="str">
        <f t="shared" si="448"/>
        <v>ns=4;s=|var|PLC210 OPC-UA.Application.GVL.DataProg.Group[1].Burn[3].ValveIgn.bAuto</v>
      </c>
      <c r="N1022" t="s">
        <v>34</v>
      </c>
      <c r="O1022" t="s">
        <v>27</v>
      </c>
      <c r="P1022" t="str">
        <f>CONCATENATE(W$2,"GVL.DataProg.",A$518,".",B1016,".",B1022)</f>
        <v>ns=4;s=|var|PLC210 OPC-UA.Application.GVL.DataProg.Group[1].Burn[3].ValveIgn</v>
      </c>
      <c r="Q1022" t="str">
        <f t="shared" si="452"/>
        <v>d0167</v>
      </c>
      <c r="R1022" t="str">
        <f t="shared" si="450"/>
        <v>bAuto</v>
      </c>
    </row>
    <row r="1023" spans="1:22" x14ac:dyDescent="0.25">
      <c r="B1023" t="str">
        <f t="shared" si="451"/>
        <v>ValveIgn</v>
      </c>
      <c r="G1023" t="s">
        <v>42</v>
      </c>
      <c r="H1023" t="str">
        <f t="shared" si="449"/>
        <v>bBlockOpenOut</v>
      </c>
      <c r="I1023">
        <v>1</v>
      </c>
      <c r="K1023">
        <v>0</v>
      </c>
      <c r="M1023" t="str">
        <f t="shared" si="448"/>
        <v>ns=4;s=|var|PLC210 OPC-UA.Application.GVL.DataProg.Group[1].Burn[3].ValveIgn.bBlockOpenOut</v>
      </c>
      <c r="N1023" t="s">
        <v>34</v>
      </c>
      <c r="O1023" t="s">
        <v>27</v>
      </c>
      <c r="P1023" t="str">
        <f>CONCATENATE(W$2,"GVL.DataProg.",A$518,".",B1016,".",B1023)</f>
        <v>ns=4;s=|var|PLC210 OPC-UA.Application.GVL.DataProg.Group[1].Burn[3].ValveIgn</v>
      </c>
      <c r="Q1023" t="str">
        <f t="shared" si="452"/>
        <v>d0167</v>
      </c>
      <c r="R1023" t="str">
        <f t="shared" si="450"/>
        <v>bBlockOpenOut</v>
      </c>
    </row>
    <row r="1024" spans="1:22" x14ac:dyDescent="0.25">
      <c r="B1024" t="str">
        <f t="shared" si="451"/>
        <v>ValveIgn</v>
      </c>
      <c r="G1024" t="s">
        <v>43</v>
      </c>
      <c r="H1024" t="str">
        <f t="shared" si="449"/>
        <v>bBlockCloseOut</v>
      </c>
      <c r="I1024">
        <v>1</v>
      </c>
      <c r="K1024">
        <v>0</v>
      </c>
      <c r="M1024" t="str">
        <f t="shared" si="448"/>
        <v>ns=4;s=|var|PLC210 OPC-UA.Application.GVL.DataProg.Group[1].Burn[3].ValveIgn.bBlockCloseOut</v>
      </c>
      <c r="N1024" t="s">
        <v>34</v>
      </c>
      <c r="O1024" t="s">
        <v>27</v>
      </c>
      <c r="P1024" t="str">
        <f>CONCATENATE(W$2,"GVL.DataProg.",A$518,".",B1016,".",B1024)</f>
        <v>ns=4;s=|var|PLC210 OPC-UA.Application.GVL.DataProg.Group[1].Burn[3].ValveIgn</v>
      </c>
      <c r="Q1024" t="str">
        <f t="shared" si="452"/>
        <v>d0167</v>
      </c>
      <c r="R1024" t="str">
        <f t="shared" si="450"/>
        <v>bBlockCloseOut</v>
      </c>
    </row>
    <row r="1025" spans="2:18" x14ac:dyDescent="0.25">
      <c r="B1025" t="str">
        <f>B1024</f>
        <v>ValveIgn</v>
      </c>
      <c r="G1025" t="s">
        <v>402</v>
      </c>
      <c r="H1025" t="str">
        <f t="shared" si="449"/>
        <v>byBlock</v>
      </c>
      <c r="I1025">
        <v>1</v>
      </c>
      <c r="K1025">
        <v>0</v>
      </c>
      <c r="M1025" t="str">
        <f t="shared" si="448"/>
        <v>ns=4;s=|var|PLC210 OPC-UA.Application.GVL.DataProg.Group[1].Burn[3].ValveIgn.stBlocksOpen.byBlock</v>
      </c>
      <c r="N1025" t="s">
        <v>403</v>
      </c>
      <c r="O1025" t="s">
        <v>27</v>
      </c>
      <c r="P1025" t="str">
        <f>CONCATENATE(P1024,".stBlocksOpen")</f>
        <v>ns=4;s=|var|PLC210 OPC-UA.Application.GVL.DataProg.Group[1].Burn[3].ValveIgn.stBlocksOpen</v>
      </c>
      <c r="Q1025" t="str">
        <f>Q1024</f>
        <v>d0167</v>
      </c>
      <c r="R1025" t="str">
        <f>CONCATENATE(G1025,"Open")</f>
        <v>byBlockOpen</v>
      </c>
    </row>
    <row r="1026" spans="2:18" x14ac:dyDescent="0.25">
      <c r="B1026" t="str">
        <f>B1025</f>
        <v>ValveIgn</v>
      </c>
      <c r="G1026" t="s">
        <v>402</v>
      </c>
      <c r="H1026" t="str">
        <f t="shared" si="449"/>
        <v>byBlock</v>
      </c>
      <c r="I1026">
        <v>1</v>
      </c>
      <c r="K1026">
        <v>0</v>
      </c>
      <c r="M1026" t="str">
        <f t="shared" si="448"/>
        <v>ns=4;s=|var|PLC210 OPC-UA.Application.GVL.DataProg.Group[1].Burn[3].ValveIgn.stBlocksClose.byBlock</v>
      </c>
      <c r="N1026" t="s">
        <v>403</v>
      </c>
      <c r="O1026" t="s">
        <v>27</v>
      </c>
      <c r="P1026" t="str">
        <f>CONCATENATE(P1024,".stBlocksClose")</f>
        <v>ns=4;s=|var|PLC210 OPC-UA.Application.GVL.DataProg.Group[1].Burn[3].ValveIgn.stBlocksClose</v>
      </c>
      <c r="Q1026" t="str">
        <f>Q1025</f>
        <v>d0167</v>
      </c>
      <c r="R1026" t="str">
        <f>CONCATENATE(G1026,"Close")</f>
        <v>byBlockClose</v>
      </c>
    </row>
    <row r="1027" spans="2:18" x14ac:dyDescent="0.25">
      <c r="B1027" t="str">
        <f>B1026</f>
        <v>ValveIgn</v>
      </c>
      <c r="G1027" t="s">
        <v>404</v>
      </c>
      <c r="H1027" t="str">
        <f t="shared" si="449"/>
        <v>byBlockWork</v>
      </c>
      <c r="I1027">
        <v>1</v>
      </c>
      <c r="K1027">
        <v>1</v>
      </c>
      <c r="M1027" t="str">
        <f t="shared" si="448"/>
        <v>ns=4;s=|var|PLC210 OPC-UA.Application.GVL.DataProg.Group[1].Burn[3].ValveIgn.stBlocksOpen.byBlockWork</v>
      </c>
      <c r="N1027" t="s">
        <v>403</v>
      </c>
      <c r="O1027" t="s">
        <v>27</v>
      </c>
      <c r="P1027" t="str">
        <f>P1025</f>
        <v>ns=4;s=|var|PLC210 OPC-UA.Application.GVL.DataProg.Group[1].Burn[3].ValveIgn.stBlocksOpen</v>
      </c>
      <c r="Q1027" t="str">
        <f>Q1026</f>
        <v>d0167</v>
      </c>
      <c r="R1027" t="str">
        <f>CONCATENATE(G1027,"Open")</f>
        <v>byBlockWorkOpen</v>
      </c>
    </row>
    <row r="1028" spans="2:18" x14ac:dyDescent="0.25">
      <c r="B1028" t="str">
        <f>B1027</f>
        <v>ValveIgn</v>
      </c>
      <c r="G1028" t="s">
        <v>404</v>
      </c>
      <c r="H1028" t="str">
        <f t="shared" si="449"/>
        <v>byBlockWork</v>
      </c>
      <c r="I1028">
        <v>1</v>
      </c>
      <c r="K1028">
        <v>1</v>
      </c>
      <c r="M1028" t="str">
        <f t="shared" si="448"/>
        <v>ns=4;s=|var|PLC210 OPC-UA.Application.GVL.DataProg.Group[1].Burn[3].ValveIgn.stBlocksClose.byBlockWork</v>
      </c>
      <c r="N1028" t="s">
        <v>403</v>
      </c>
      <c r="O1028" t="s">
        <v>27</v>
      </c>
      <c r="P1028" t="str">
        <f>P1026</f>
        <v>ns=4;s=|var|PLC210 OPC-UA.Application.GVL.DataProg.Group[1].Burn[3].ValveIgn.stBlocksClose</v>
      </c>
      <c r="Q1028" t="str">
        <f>Q1027</f>
        <v>d0167</v>
      </c>
      <c r="R1028" t="str">
        <f>CONCATENATE(G1028,"Close")</f>
        <v>byBlockWorkClose</v>
      </c>
    </row>
    <row r="1029" spans="2:18" x14ac:dyDescent="0.25">
      <c r="B1029" t="str">
        <f>B1024</f>
        <v>ValveIgn</v>
      </c>
      <c r="G1029" t="s">
        <v>405</v>
      </c>
      <c r="H1029" t="str">
        <f t="shared" si="449"/>
        <v>arwsBlockNames</v>
      </c>
      <c r="I1029">
        <v>1</v>
      </c>
      <c r="K1029">
        <v>0</v>
      </c>
      <c r="M1029" t="str">
        <f>CONCATENATE(P1029,".",G1029,"[0]")</f>
        <v>ns=4;s=|var|PLC210 OPC-UA.Application.GVL.DataProg.Group[1].Burn[3].ValveIgn.stBlocksOpen.arwsBlockNames[0]</v>
      </c>
      <c r="N1029" t="s">
        <v>154</v>
      </c>
      <c r="O1029" t="s">
        <v>27</v>
      </c>
      <c r="P1029" t="str">
        <f>P1025</f>
        <v>ns=4;s=|var|PLC210 OPC-UA.Application.GVL.DataProg.Group[1].Burn[3].ValveIgn.stBlocksOpen</v>
      </c>
      <c r="Q1029" t="str">
        <f>Q1024</f>
        <v>d0167</v>
      </c>
      <c r="R1029" t="str">
        <f>CONCATENATE(G1029,"Open1")</f>
        <v>arwsBlockNamesOpen1</v>
      </c>
    </row>
    <row r="1030" spans="2:18" x14ac:dyDescent="0.25">
      <c r="B1030" t="str">
        <f>B1029</f>
        <v>ValveIgn</v>
      </c>
      <c r="G1030" t="s">
        <v>405</v>
      </c>
      <c r="H1030" t="str">
        <f t="shared" si="449"/>
        <v>arwsBlockNames</v>
      </c>
      <c r="I1030">
        <v>1</v>
      </c>
      <c r="K1030">
        <v>0</v>
      </c>
      <c r="M1030" t="str">
        <f>CONCATENATE(P1030,".",G1030,"[1]")</f>
        <v>ns=4;s=|var|PLC210 OPC-UA.Application.GVL.DataProg.Group[1].Burn[3].ValveIgn.stBlocksOpen.arwsBlockNames[1]</v>
      </c>
      <c r="N1030" t="s">
        <v>154</v>
      </c>
      <c r="O1030" t="s">
        <v>27</v>
      </c>
      <c r="P1030" t="str">
        <f>P1029</f>
        <v>ns=4;s=|var|PLC210 OPC-UA.Application.GVL.DataProg.Group[1].Burn[3].ValveIgn.stBlocksOpen</v>
      </c>
      <c r="Q1030" t="str">
        <f>Q1029</f>
        <v>d0167</v>
      </c>
      <c r="R1030" t="str">
        <f>CONCATENATE(G1030,"Open2")</f>
        <v>arwsBlockNamesOpen2</v>
      </c>
    </row>
    <row r="1031" spans="2:18" x14ac:dyDescent="0.25">
      <c r="B1031" t="str">
        <f>B1030</f>
        <v>ValveIgn</v>
      </c>
      <c r="G1031" t="s">
        <v>405</v>
      </c>
      <c r="H1031" t="str">
        <f t="shared" si="449"/>
        <v>arwsBlockNames</v>
      </c>
      <c r="I1031">
        <v>1</v>
      </c>
      <c r="K1031">
        <v>0</v>
      </c>
      <c r="M1031" t="str">
        <f>CONCATENATE(P1031,".",G1031,"[2]")</f>
        <v>ns=4;s=|var|PLC210 OPC-UA.Application.GVL.DataProg.Group[1].Burn[3].ValveIgn.stBlocksOpen.arwsBlockNames[2]</v>
      </c>
      <c r="N1031" t="s">
        <v>154</v>
      </c>
      <c r="O1031" t="s">
        <v>27</v>
      </c>
      <c r="P1031" t="str">
        <f t="shared" ref="P1031:P1036" si="453">P1030</f>
        <v>ns=4;s=|var|PLC210 OPC-UA.Application.GVL.DataProg.Group[1].Burn[3].ValveIgn.stBlocksOpen</v>
      </c>
      <c r="Q1031" t="str">
        <f>Q1030</f>
        <v>d0167</v>
      </c>
      <c r="R1031" t="str">
        <f>CONCATENATE(G1031,"Open3")</f>
        <v>arwsBlockNamesOpen3</v>
      </c>
    </row>
    <row r="1032" spans="2:18" x14ac:dyDescent="0.25">
      <c r="B1032" t="str">
        <f>B1031</f>
        <v>ValveIgn</v>
      </c>
      <c r="G1032" t="s">
        <v>405</v>
      </c>
      <c r="H1032" t="str">
        <f t="shared" si="449"/>
        <v>arwsBlockNames</v>
      </c>
      <c r="I1032">
        <v>1</v>
      </c>
      <c r="K1032">
        <v>0</v>
      </c>
      <c r="M1032" t="str">
        <f>CONCATENATE(P1032,".",G1032,"[3]")</f>
        <v>ns=4;s=|var|PLC210 OPC-UA.Application.GVL.DataProg.Group[1].Burn[3].ValveIgn.stBlocksOpen.arwsBlockNames[3]</v>
      </c>
      <c r="N1032" t="s">
        <v>154</v>
      </c>
      <c r="O1032" t="s">
        <v>27</v>
      </c>
      <c r="P1032" t="str">
        <f t="shared" si="453"/>
        <v>ns=4;s=|var|PLC210 OPC-UA.Application.GVL.DataProg.Group[1].Burn[3].ValveIgn.stBlocksOpen</v>
      </c>
      <c r="Q1032" t="str">
        <f>Q1031</f>
        <v>d0167</v>
      </c>
      <c r="R1032" t="str">
        <f>CONCATENATE(G1032,"Open4")</f>
        <v>arwsBlockNamesOpen4</v>
      </c>
    </row>
    <row r="1033" spans="2:18" x14ac:dyDescent="0.25">
      <c r="B1033" t="str">
        <f>B1028</f>
        <v>ValveIgn</v>
      </c>
      <c r="G1033" t="s">
        <v>405</v>
      </c>
      <c r="H1033" t="str">
        <f t="shared" si="449"/>
        <v>arwsBlockNames</v>
      </c>
      <c r="I1033">
        <v>1</v>
      </c>
      <c r="K1033">
        <v>0</v>
      </c>
      <c r="M1033" t="str">
        <f>CONCATENATE(P1033,".",G1033,"[4]")</f>
        <v>ns=4;s=|var|PLC210 OPC-UA.Application.GVL.DataProg.Group[1].Burn[3].ValveIgn.stBlocksOpen.arwsBlockNames[4]</v>
      </c>
      <c r="N1033" t="s">
        <v>154</v>
      </c>
      <c r="O1033" t="s">
        <v>27</v>
      </c>
      <c r="P1033" t="str">
        <f t="shared" si="453"/>
        <v>ns=4;s=|var|PLC210 OPC-UA.Application.GVL.DataProg.Group[1].Burn[3].ValveIgn.stBlocksOpen</v>
      </c>
      <c r="Q1033" t="str">
        <f>Q1028</f>
        <v>d0167</v>
      </c>
      <c r="R1033" t="str">
        <f>CONCATENATE(G1033,"Open5")</f>
        <v>arwsBlockNamesOpen5</v>
      </c>
    </row>
    <row r="1034" spans="2:18" x14ac:dyDescent="0.25">
      <c r="B1034" t="str">
        <f>B1033</f>
        <v>ValveIgn</v>
      </c>
      <c r="G1034" t="s">
        <v>405</v>
      </c>
      <c r="H1034" t="str">
        <f t="shared" si="449"/>
        <v>arwsBlockNames</v>
      </c>
      <c r="I1034">
        <v>1</v>
      </c>
      <c r="K1034">
        <v>0</v>
      </c>
      <c r="M1034" t="str">
        <f>CONCATENATE(P1034,".",G1034,"[5]")</f>
        <v>ns=4;s=|var|PLC210 OPC-UA.Application.GVL.DataProg.Group[1].Burn[3].ValveIgn.stBlocksOpen.arwsBlockNames[5]</v>
      </c>
      <c r="N1034" t="s">
        <v>154</v>
      </c>
      <c r="O1034" t="s">
        <v>27</v>
      </c>
      <c r="P1034" t="str">
        <f t="shared" si="453"/>
        <v>ns=4;s=|var|PLC210 OPC-UA.Application.GVL.DataProg.Group[1].Burn[3].ValveIgn.stBlocksOpen</v>
      </c>
      <c r="Q1034" t="str">
        <f>Q1033</f>
        <v>d0167</v>
      </c>
      <c r="R1034" t="str">
        <f>CONCATENATE(G1034,"Open6")</f>
        <v>arwsBlockNamesOpen6</v>
      </c>
    </row>
    <row r="1035" spans="2:18" x14ac:dyDescent="0.25">
      <c r="B1035" t="str">
        <f>B1034</f>
        <v>ValveIgn</v>
      </c>
      <c r="G1035" t="s">
        <v>405</v>
      </c>
      <c r="H1035" t="str">
        <f t="shared" si="449"/>
        <v>arwsBlockNames</v>
      </c>
      <c r="I1035">
        <v>1</v>
      </c>
      <c r="K1035">
        <v>0</v>
      </c>
      <c r="M1035" t="str">
        <f>CONCATENATE(P1035,".",G1035,"[6]")</f>
        <v>ns=4;s=|var|PLC210 OPC-UA.Application.GVL.DataProg.Group[1].Burn[3].ValveIgn.stBlocksOpen.arwsBlockNames[6]</v>
      </c>
      <c r="N1035" t="s">
        <v>154</v>
      </c>
      <c r="O1035" t="s">
        <v>27</v>
      </c>
      <c r="P1035" t="str">
        <f t="shared" si="453"/>
        <v>ns=4;s=|var|PLC210 OPC-UA.Application.GVL.DataProg.Group[1].Burn[3].ValveIgn.stBlocksOpen</v>
      </c>
      <c r="Q1035" t="str">
        <f>Q1034</f>
        <v>d0167</v>
      </c>
      <c r="R1035" t="str">
        <f>CONCATENATE(G1035,"Open7")</f>
        <v>arwsBlockNamesOpen7</v>
      </c>
    </row>
    <row r="1036" spans="2:18" x14ac:dyDescent="0.25">
      <c r="B1036" t="str">
        <f>B1035</f>
        <v>ValveIgn</v>
      </c>
      <c r="G1036" t="s">
        <v>405</v>
      </c>
      <c r="H1036" t="str">
        <f t="shared" si="449"/>
        <v>arwsBlockNames</v>
      </c>
      <c r="I1036">
        <v>1</v>
      </c>
      <c r="K1036">
        <v>0</v>
      </c>
      <c r="M1036" t="str">
        <f>CONCATENATE(P1036,".",G1036,"[7]")</f>
        <v>ns=4;s=|var|PLC210 OPC-UA.Application.GVL.DataProg.Group[1].Burn[3].ValveIgn.stBlocksOpen.arwsBlockNames[7]</v>
      </c>
      <c r="N1036" t="s">
        <v>154</v>
      </c>
      <c r="O1036" t="s">
        <v>27</v>
      </c>
      <c r="P1036" t="str">
        <f t="shared" si="453"/>
        <v>ns=4;s=|var|PLC210 OPC-UA.Application.GVL.DataProg.Group[1].Burn[3].ValveIgn.stBlocksOpen</v>
      </c>
      <c r="Q1036" t="str">
        <f>Q1035</f>
        <v>d0167</v>
      </c>
      <c r="R1036" t="str">
        <f>CONCATENATE(G1036,"Open8")</f>
        <v>arwsBlockNamesOpen8</v>
      </c>
    </row>
    <row r="1037" spans="2:18" x14ac:dyDescent="0.25">
      <c r="B1037" t="str">
        <f>B1032</f>
        <v>ValveIgn</v>
      </c>
      <c r="G1037" t="s">
        <v>405</v>
      </c>
      <c r="H1037" t="str">
        <f t="shared" si="449"/>
        <v>arwsBlockNames</v>
      </c>
      <c r="I1037">
        <v>1</v>
      </c>
      <c r="K1037">
        <v>0</v>
      </c>
      <c r="M1037" t="str">
        <f>CONCATENATE(P1037,".",G1037,"[0]")</f>
        <v>ns=4;s=|var|PLC210 OPC-UA.Application.GVL.DataProg.Group[1].Burn[3].ValveIgn.stBlocksClose.arwsBlockNames[0]</v>
      </c>
      <c r="N1037" t="s">
        <v>154</v>
      </c>
      <c r="O1037" t="s">
        <v>27</v>
      </c>
      <c r="P1037" t="str">
        <f>P1026</f>
        <v>ns=4;s=|var|PLC210 OPC-UA.Application.GVL.DataProg.Group[1].Burn[3].ValveIgn.stBlocksClose</v>
      </c>
      <c r="Q1037" t="str">
        <f>Q1032</f>
        <v>d0167</v>
      </c>
      <c r="R1037" t="str">
        <f>CONCATENATE(G1037,"Close1")</f>
        <v>arwsBlockNamesClose1</v>
      </c>
    </row>
    <row r="1038" spans="2:18" x14ac:dyDescent="0.25">
      <c r="B1038" t="str">
        <f>B1037</f>
        <v>ValveIgn</v>
      </c>
      <c r="G1038" t="s">
        <v>405</v>
      </c>
      <c r="H1038" t="str">
        <f t="shared" si="449"/>
        <v>arwsBlockNames</v>
      </c>
      <c r="I1038">
        <v>1</v>
      </c>
      <c r="K1038">
        <v>0</v>
      </c>
      <c r="M1038" t="str">
        <f>CONCATENATE(P1038,".",G1038,"[1]")</f>
        <v>ns=4;s=|var|PLC210 OPC-UA.Application.GVL.DataProg.Group[1].Burn[3].ValveIgn.stBlocksClose.arwsBlockNames[1]</v>
      </c>
      <c r="N1038" t="s">
        <v>154</v>
      </c>
      <c r="O1038" t="s">
        <v>27</v>
      </c>
      <c r="P1038" t="str">
        <f>P1037</f>
        <v>ns=4;s=|var|PLC210 OPC-UA.Application.GVL.DataProg.Group[1].Burn[3].ValveIgn.stBlocksClose</v>
      </c>
      <c r="Q1038" t="str">
        <f>Q1037</f>
        <v>d0167</v>
      </c>
      <c r="R1038" t="str">
        <f>CONCATENATE(G1038,"Close2")</f>
        <v>arwsBlockNamesClose2</v>
      </c>
    </row>
    <row r="1039" spans="2:18" x14ac:dyDescent="0.25">
      <c r="B1039" t="str">
        <f>B1038</f>
        <v>ValveIgn</v>
      </c>
      <c r="G1039" t="s">
        <v>405</v>
      </c>
      <c r="H1039" t="str">
        <f t="shared" si="449"/>
        <v>arwsBlockNames</v>
      </c>
      <c r="I1039">
        <v>1</v>
      </c>
      <c r="K1039">
        <v>0</v>
      </c>
      <c r="M1039" t="str">
        <f>CONCATENATE(P1039,".",G1039,"[2]")</f>
        <v>ns=4;s=|var|PLC210 OPC-UA.Application.GVL.DataProg.Group[1].Burn[3].ValveIgn.stBlocksClose.arwsBlockNames[2]</v>
      </c>
      <c r="N1039" t="s">
        <v>154</v>
      </c>
      <c r="O1039" t="s">
        <v>27</v>
      </c>
      <c r="P1039" t="str">
        <f t="shared" ref="P1039:P1044" si="454">P1038</f>
        <v>ns=4;s=|var|PLC210 OPC-UA.Application.GVL.DataProg.Group[1].Burn[3].ValveIgn.stBlocksClose</v>
      </c>
      <c r="Q1039" t="str">
        <f>Q1038</f>
        <v>d0167</v>
      </c>
      <c r="R1039" t="str">
        <f>CONCATENATE(G1039,"Close3")</f>
        <v>arwsBlockNamesClose3</v>
      </c>
    </row>
    <row r="1040" spans="2:18" x14ac:dyDescent="0.25">
      <c r="B1040" t="str">
        <f>B1039</f>
        <v>ValveIgn</v>
      </c>
      <c r="G1040" t="s">
        <v>405</v>
      </c>
      <c r="H1040" t="str">
        <f t="shared" si="449"/>
        <v>arwsBlockNames</v>
      </c>
      <c r="I1040">
        <v>1</v>
      </c>
      <c r="K1040">
        <v>0</v>
      </c>
      <c r="M1040" t="str">
        <f>CONCATENATE(P1040,".",G1040,"[3]")</f>
        <v>ns=4;s=|var|PLC210 OPC-UA.Application.GVL.DataProg.Group[1].Burn[3].ValveIgn.stBlocksClose.arwsBlockNames[3]</v>
      </c>
      <c r="N1040" t="s">
        <v>154</v>
      </c>
      <c r="O1040" t="s">
        <v>27</v>
      </c>
      <c r="P1040" t="str">
        <f t="shared" si="454"/>
        <v>ns=4;s=|var|PLC210 OPC-UA.Application.GVL.DataProg.Group[1].Burn[3].ValveIgn.stBlocksClose</v>
      </c>
      <c r="Q1040" t="str">
        <f>Q1039</f>
        <v>d0167</v>
      </c>
      <c r="R1040" t="str">
        <f>CONCATENATE(G1040,"Close4")</f>
        <v>arwsBlockNamesClose4</v>
      </c>
    </row>
    <row r="1041" spans="1:22" x14ac:dyDescent="0.25">
      <c r="B1041" t="str">
        <f>B1036</f>
        <v>ValveIgn</v>
      </c>
      <c r="G1041" t="s">
        <v>405</v>
      </c>
      <c r="H1041" t="str">
        <f t="shared" si="449"/>
        <v>arwsBlockNames</v>
      </c>
      <c r="I1041">
        <v>1</v>
      </c>
      <c r="K1041">
        <v>0</v>
      </c>
      <c r="M1041" t="str">
        <f>CONCATENATE(P1041,".",G1041,"[4]")</f>
        <v>ns=4;s=|var|PLC210 OPC-UA.Application.GVL.DataProg.Group[1].Burn[3].ValveIgn.stBlocksClose.arwsBlockNames[4]</v>
      </c>
      <c r="N1041" t="s">
        <v>154</v>
      </c>
      <c r="O1041" t="s">
        <v>27</v>
      </c>
      <c r="P1041" t="str">
        <f t="shared" si="454"/>
        <v>ns=4;s=|var|PLC210 OPC-UA.Application.GVL.DataProg.Group[1].Burn[3].ValveIgn.stBlocksClose</v>
      </c>
      <c r="Q1041" t="str">
        <f>Q1036</f>
        <v>d0167</v>
      </c>
      <c r="R1041" t="str">
        <f>CONCATENATE(G1041,"Close5")</f>
        <v>arwsBlockNamesClose5</v>
      </c>
    </row>
    <row r="1042" spans="1:22" x14ac:dyDescent="0.25">
      <c r="B1042" t="str">
        <f>B1041</f>
        <v>ValveIgn</v>
      </c>
      <c r="G1042" t="s">
        <v>405</v>
      </c>
      <c r="H1042" t="str">
        <f t="shared" si="449"/>
        <v>arwsBlockNames</v>
      </c>
      <c r="I1042">
        <v>1</v>
      </c>
      <c r="K1042">
        <v>0</v>
      </c>
      <c r="M1042" t="str">
        <f>CONCATENATE(P1042,".",G1042,"[5]")</f>
        <v>ns=4;s=|var|PLC210 OPC-UA.Application.GVL.DataProg.Group[1].Burn[3].ValveIgn.stBlocksClose.arwsBlockNames[5]</v>
      </c>
      <c r="N1042" t="s">
        <v>154</v>
      </c>
      <c r="O1042" t="s">
        <v>27</v>
      </c>
      <c r="P1042" t="str">
        <f t="shared" si="454"/>
        <v>ns=4;s=|var|PLC210 OPC-UA.Application.GVL.DataProg.Group[1].Burn[3].ValveIgn.stBlocksClose</v>
      </c>
      <c r="Q1042" t="str">
        <f>Q1041</f>
        <v>d0167</v>
      </c>
      <c r="R1042" t="str">
        <f>CONCATENATE(G1042,"Close6")</f>
        <v>arwsBlockNamesClose6</v>
      </c>
    </row>
    <row r="1043" spans="1:22" x14ac:dyDescent="0.25">
      <c r="B1043" t="str">
        <f>B1042</f>
        <v>ValveIgn</v>
      </c>
      <c r="G1043" t="s">
        <v>405</v>
      </c>
      <c r="H1043" t="str">
        <f t="shared" si="449"/>
        <v>arwsBlockNames</v>
      </c>
      <c r="I1043">
        <v>1</v>
      </c>
      <c r="K1043">
        <v>0</v>
      </c>
      <c r="M1043" t="str">
        <f>CONCATENATE(P1043,".",G1043,"[6]")</f>
        <v>ns=4;s=|var|PLC210 OPC-UA.Application.GVL.DataProg.Group[1].Burn[3].ValveIgn.stBlocksClose.arwsBlockNames[6]</v>
      </c>
      <c r="N1043" t="s">
        <v>154</v>
      </c>
      <c r="O1043" t="s">
        <v>27</v>
      </c>
      <c r="P1043" t="str">
        <f t="shared" si="454"/>
        <v>ns=4;s=|var|PLC210 OPC-UA.Application.GVL.DataProg.Group[1].Burn[3].ValveIgn.stBlocksClose</v>
      </c>
      <c r="Q1043" t="str">
        <f>Q1042</f>
        <v>d0167</v>
      </c>
      <c r="R1043" t="str">
        <f>CONCATENATE(G1043,"Close7")</f>
        <v>arwsBlockNamesClose7</v>
      </c>
    </row>
    <row r="1044" spans="1:22" x14ac:dyDescent="0.25">
      <c r="B1044" t="str">
        <f>B1043</f>
        <v>ValveIgn</v>
      </c>
      <c r="G1044" t="s">
        <v>405</v>
      </c>
      <c r="H1044" t="str">
        <f t="shared" si="449"/>
        <v>arwsBlockNames</v>
      </c>
      <c r="I1044">
        <v>1</v>
      </c>
      <c r="K1044">
        <v>0</v>
      </c>
      <c r="M1044" t="str">
        <f>CONCATENATE(P1044,".",G1044,"[7]")</f>
        <v>ns=4;s=|var|PLC210 OPC-UA.Application.GVL.DataProg.Group[1].Burn[3].ValveIgn.stBlocksClose.arwsBlockNames[7]</v>
      </c>
      <c r="N1044" t="s">
        <v>154</v>
      </c>
      <c r="O1044" t="s">
        <v>27</v>
      </c>
      <c r="P1044" t="str">
        <f t="shared" si="454"/>
        <v>ns=4;s=|var|PLC210 OPC-UA.Application.GVL.DataProg.Group[1].Burn[3].ValveIgn.stBlocksClose</v>
      </c>
      <c r="Q1044" t="str">
        <f>Q1043</f>
        <v>d0167</v>
      </c>
      <c r="R1044" t="str">
        <f>CONCATENATE(G1044,"Close8")</f>
        <v>arwsBlockNamesClose8</v>
      </c>
    </row>
    <row r="1045" spans="1:22" x14ac:dyDescent="0.25">
      <c r="A1045" t="s">
        <v>161</v>
      </c>
      <c r="B1045" t="s">
        <v>190</v>
      </c>
    </row>
    <row r="1046" spans="1:22" x14ac:dyDescent="0.25">
      <c r="A1046" t="s">
        <v>162</v>
      </c>
      <c r="B1046" t="s">
        <v>161</v>
      </c>
      <c r="V1046" t="s">
        <v>200</v>
      </c>
    </row>
    <row r="1047" spans="1:22" x14ac:dyDescent="0.25">
      <c r="B1047" t="str">
        <f>A1046</f>
        <v>FireIgnOff</v>
      </c>
      <c r="G1047" t="s">
        <v>163</v>
      </c>
      <c r="H1047" t="str">
        <f>G1047</f>
        <v>bSoundOn</v>
      </c>
      <c r="I1047">
        <v>1</v>
      </c>
      <c r="K1047">
        <v>1</v>
      </c>
      <c r="M1047" t="str">
        <f>CONCATENATE(P1047,".",H1047)</f>
        <v>ns=4;s=|var|PLC210 OPC-UA.Application.GVL.DataProg.Group[1].Burn[3].stBurnProts.FireIgnOff.bSoundOn</v>
      </c>
      <c r="N1047" t="str">
        <f>(IF(LEFT(G1047,1)="b","Boolean","Float"))</f>
        <v>Boolean</v>
      </c>
      <c r="O1047" t="s">
        <v>27</v>
      </c>
      <c r="P1047" t="str">
        <f>CONCATENATE(W$2,"GVL.DataProg.Group[1].Burn[3].",B1046,".",B1047)</f>
        <v>ns=4;s=|var|PLC210 OPC-UA.Application.GVL.DataProg.Group[1].Burn[3].stBurnProts.FireIgnOff</v>
      </c>
      <c r="Q1047" t="str">
        <f>V1046</f>
        <v>d0174</v>
      </c>
      <c r="R1047" t="str">
        <f>G1047</f>
        <v>bSoundOn</v>
      </c>
    </row>
    <row r="1048" spans="1:22" x14ac:dyDescent="0.25">
      <c r="B1048" t="str">
        <f>B1047</f>
        <v>FireIgnOff</v>
      </c>
      <c r="G1048" t="s">
        <v>166</v>
      </c>
      <c r="H1048" t="str">
        <f t="shared" ref="H1048:H1055" si="455">G1048</f>
        <v>bCtrlOn</v>
      </c>
      <c r="I1048">
        <v>1</v>
      </c>
      <c r="K1048">
        <v>1</v>
      </c>
      <c r="M1048" t="str">
        <f t="shared" ref="M1048:M1055" si="456">CONCATENATE(P1048,".",H1048)</f>
        <v>ns=4;s=|var|PLC210 OPC-UA.Application.GVL.DataProg.Group[1].Burn[3].stBurnProts.FireIgnOff.bCtrlOn</v>
      </c>
      <c r="N1048" t="str">
        <f t="shared" ref="N1048:N1055" si="457">(IF(LEFT(G1048,1)="b","Boolean","Float"))</f>
        <v>Boolean</v>
      </c>
      <c r="O1048" t="s">
        <v>27</v>
      </c>
      <c r="P1048" t="str">
        <f>CONCATENATE(W$2,"GVL.DataProg.Group[1].Burn[3].",B1046,".",B1048)</f>
        <v>ns=4;s=|var|PLC210 OPC-UA.Application.GVL.DataProg.Group[1].Burn[3].stBurnProts.FireIgnOff</v>
      </c>
      <c r="Q1048" t="str">
        <f>Q1047</f>
        <v>d0174</v>
      </c>
      <c r="R1048" t="str">
        <f t="shared" ref="R1048:R1055" si="458">G1048</f>
        <v>bCtrlOn</v>
      </c>
    </row>
    <row r="1049" spans="1:22" x14ac:dyDescent="0.25">
      <c r="B1049" t="str">
        <f t="shared" ref="B1049:B1055" si="459">B1048</f>
        <v>FireIgnOff</v>
      </c>
      <c r="G1049" t="s">
        <v>168</v>
      </c>
      <c r="H1049" t="str">
        <f t="shared" si="455"/>
        <v>bCheck</v>
      </c>
      <c r="I1049">
        <v>1</v>
      </c>
      <c r="K1049">
        <v>1</v>
      </c>
      <c r="M1049" t="str">
        <f t="shared" si="456"/>
        <v>ns=4;s=|var|PLC210 OPC-UA.Application.GVL.DataProg.Group[1].Burn[3].stBurnProts.FireIgnOff.bCheck</v>
      </c>
      <c r="N1049" t="str">
        <f t="shared" si="457"/>
        <v>Boolean</v>
      </c>
      <c r="O1049" t="s">
        <v>27</v>
      </c>
      <c r="P1049" t="str">
        <f>CONCATENATE(W$2,"GVL.DataProg.Group[1].Burn[3].",B1046,".",B1049)</f>
        <v>ns=4;s=|var|PLC210 OPC-UA.Application.GVL.DataProg.Group[1].Burn[3].stBurnProts.FireIgnOff</v>
      </c>
      <c r="Q1049" t="str">
        <f t="shared" ref="Q1049:Q1055" si="460">Q1048</f>
        <v>d0174</v>
      </c>
      <c r="R1049" t="str">
        <f t="shared" si="458"/>
        <v>bCheck</v>
      </c>
    </row>
    <row r="1050" spans="1:22" x14ac:dyDescent="0.25">
      <c r="B1050" t="str">
        <f t="shared" si="459"/>
        <v>FireIgnOff</v>
      </c>
      <c r="G1050" t="s">
        <v>167</v>
      </c>
      <c r="H1050" t="str">
        <f t="shared" si="455"/>
        <v>bOff</v>
      </c>
      <c r="I1050">
        <v>1</v>
      </c>
      <c r="K1050">
        <v>1</v>
      </c>
      <c r="M1050" t="str">
        <f t="shared" si="456"/>
        <v>ns=4;s=|var|PLC210 OPC-UA.Application.GVL.DataProg.Group[1].Burn[3].stBurnProts.FireIgnOff.bOff</v>
      </c>
      <c r="N1050" t="str">
        <f t="shared" si="457"/>
        <v>Boolean</v>
      </c>
      <c r="O1050" t="s">
        <v>27</v>
      </c>
      <c r="P1050" t="str">
        <f>CONCATENATE(W$2,"GVL.DataProg.Group[1].Burn[3].",B1046,".",B1050)</f>
        <v>ns=4;s=|var|PLC210 OPC-UA.Application.GVL.DataProg.Group[1].Burn[3].stBurnProts.FireIgnOff</v>
      </c>
      <c r="Q1050" t="str">
        <f t="shared" si="460"/>
        <v>d0174</v>
      </c>
      <c r="R1050" t="str">
        <f t="shared" si="458"/>
        <v>bOff</v>
      </c>
    </row>
    <row r="1051" spans="1:22" x14ac:dyDescent="0.25">
      <c r="B1051" t="str">
        <f t="shared" si="459"/>
        <v>FireIgnOff</v>
      </c>
      <c r="G1051" t="s">
        <v>165</v>
      </c>
      <c r="H1051" t="str">
        <f t="shared" si="455"/>
        <v>bTriggered</v>
      </c>
      <c r="I1051">
        <v>1</v>
      </c>
      <c r="K1051">
        <v>0</v>
      </c>
      <c r="M1051" t="str">
        <f t="shared" si="456"/>
        <v>ns=4;s=|var|PLC210 OPC-UA.Application.GVL.DataProg.Group[1].Burn[3].stBurnProts.FireIgnOff.bTriggered</v>
      </c>
      <c r="N1051" t="str">
        <f t="shared" si="457"/>
        <v>Boolean</v>
      </c>
      <c r="O1051" t="s">
        <v>27</v>
      </c>
      <c r="P1051" t="str">
        <f>CONCATENATE(W$2,"GVL.DataProg.Group[1].Burn[3].",B1046,".",B1051)</f>
        <v>ns=4;s=|var|PLC210 OPC-UA.Application.GVL.DataProg.Group[1].Burn[3].stBurnProts.FireIgnOff</v>
      </c>
      <c r="Q1051" t="str">
        <f t="shared" si="460"/>
        <v>d0174</v>
      </c>
      <c r="R1051" t="str">
        <f t="shared" si="458"/>
        <v>bTriggered</v>
      </c>
    </row>
    <row r="1052" spans="1:22" x14ac:dyDescent="0.25">
      <c r="B1052" t="str">
        <f t="shared" si="459"/>
        <v>FireIgnOff</v>
      </c>
      <c r="G1052" t="s">
        <v>83</v>
      </c>
      <c r="H1052" t="str">
        <f t="shared" si="455"/>
        <v>bCtrl</v>
      </c>
      <c r="I1052">
        <v>1</v>
      </c>
      <c r="K1052">
        <v>0</v>
      </c>
      <c r="M1052" t="str">
        <f t="shared" si="456"/>
        <v>ns=4;s=|var|PLC210 OPC-UA.Application.GVL.DataProg.Group[1].Burn[3].stBurnProts.FireIgnOff.bCtrl</v>
      </c>
      <c r="N1052" t="str">
        <f t="shared" si="457"/>
        <v>Boolean</v>
      </c>
      <c r="O1052" t="s">
        <v>27</v>
      </c>
      <c r="P1052" t="str">
        <f>CONCATENATE(W$2,"GVL.DataProg.Group[1].Burn[3].",B1046,".",B1052)</f>
        <v>ns=4;s=|var|PLC210 OPC-UA.Application.GVL.DataProg.Group[1].Burn[3].stBurnProts.FireIgnOff</v>
      </c>
      <c r="Q1052" t="str">
        <f t="shared" si="460"/>
        <v>d0174</v>
      </c>
      <c r="R1052" t="str">
        <f t="shared" si="458"/>
        <v>bCtrl</v>
      </c>
    </row>
    <row r="1053" spans="1:22" x14ac:dyDescent="0.25">
      <c r="B1053" t="str">
        <f t="shared" si="459"/>
        <v>FireIgnOff</v>
      </c>
      <c r="G1053" t="s">
        <v>169</v>
      </c>
      <c r="H1053" t="str">
        <f t="shared" si="455"/>
        <v>bInWork</v>
      </c>
      <c r="I1053">
        <v>1</v>
      </c>
      <c r="K1053">
        <v>0</v>
      </c>
      <c r="M1053" t="str">
        <f t="shared" si="456"/>
        <v>ns=4;s=|var|PLC210 OPC-UA.Application.GVL.DataProg.Group[1].Burn[3].stBurnProts.FireIgnOff.bInWork</v>
      </c>
      <c r="N1053" t="str">
        <f t="shared" si="457"/>
        <v>Boolean</v>
      </c>
      <c r="O1053" t="s">
        <v>27</v>
      </c>
      <c r="P1053" t="str">
        <f>CONCATENATE(W$2,"GVL.DataProg.Group[1].Burn[3].",B1046,".",B1053)</f>
        <v>ns=4;s=|var|PLC210 OPC-UA.Application.GVL.DataProg.Group[1].Burn[3].stBurnProts.FireIgnOff</v>
      </c>
      <c r="Q1053" t="str">
        <f t="shared" si="460"/>
        <v>d0174</v>
      </c>
      <c r="R1053" t="str">
        <f t="shared" si="458"/>
        <v>bInWork</v>
      </c>
    </row>
    <row r="1054" spans="1:22" x14ac:dyDescent="0.25">
      <c r="B1054" t="str">
        <f t="shared" si="459"/>
        <v>FireIgnOff</v>
      </c>
      <c r="G1054" t="s">
        <v>289</v>
      </c>
      <c r="H1054" t="str">
        <f t="shared" si="455"/>
        <v>fValue</v>
      </c>
      <c r="I1054">
        <v>1</v>
      </c>
      <c r="K1054">
        <v>1</v>
      </c>
      <c r="M1054" t="str">
        <f t="shared" si="456"/>
        <v>ns=4;s=|var|PLC210 OPC-UA.Application.PersistentVars.stProtectionList.BurnProtectionList.FireIgnOff.fValue</v>
      </c>
      <c r="N1054" t="str">
        <f t="shared" si="457"/>
        <v>Float</v>
      </c>
      <c r="O1054" t="s">
        <v>27</v>
      </c>
      <c r="P1054" t="str">
        <f>CONCATENATE(W$2,"PersistentVars.stProtectionList.BurnProtectionList.",B1054)</f>
        <v>ns=4;s=|var|PLC210 OPC-UA.Application.PersistentVars.stProtectionList.BurnProtectionList.FireIgnOff</v>
      </c>
      <c r="Q1054" t="str">
        <f t="shared" si="460"/>
        <v>d0174</v>
      </c>
      <c r="R1054" t="str">
        <f t="shared" si="458"/>
        <v>fValue</v>
      </c>
    </row>
    <row r="1055" spans="1:22" x14ac:dyDescent="0.25">
      <c r="B1055" t="str">
        <f t="shared" si="459"/>
        <v>FireIgnOff</v>
      </c>
      <c r="G1055" t="s">
        <v>290</v>
      </c>
      <c r="H1055" t="str">
        <f t="shared" si="455"/>
        <v>fResponseTime</v>
      </c>
      <c r="I1055">
        <v>1</v>
      </c>
      <c r="K1055">
        <v>1</v>
      </c>
      <c r="M1055" t="str">
        <f t="shared" si="456"/>
        <v>ns=4;s=|var|PLC210 OPC-UA.Application.PersistentVars.stProtectionList.BurnProtectionList.FireIgnOff.fResponseTime</v>
      </c>
      <c r="N1055" t="str">
        <f t="shared" si="457"/>
        <v>Float</v>
      </c>
      <c r="O1055" t="s">
        <v>27</v>
      </c>
      <c r="P1055" t="str">
        <f>CONCATENATE(W$2,"PersistentVars.stProtectionList.BurnProtectionList.",B1055)</f>
        <v>ns=4;s=|var|PLC210 OPC-UA.Application.PersistentVars.stProtectionList.BurnProtectionList.FireIgnOff</v>
      </c>
      <c r="Q1055" t="str">
        <f t="shared" si="460"/>
        <v>d0174</v>
      </c>
      <c r="R1055" t="str">
        <f t="shared" si="458"/>
        <v>fResponseTime</v>
      </c>
    </row>
    <row r="1056" spans="1:22" x14ac:dyDescent="0.25">
      <c r="A1056" t="s">
        <v>170</v>
      </c>
      <c r="B1056" t="s">
        <v>161</v>
      </c>
      <c r="V1056" t="s">
        <v>201</v>
      </c>
    </row>
    <row r="1057" spans="1:22" x14ac:dyDescent="0.25">
      <c r="B1057" t="str">
        <f>A1056</f>
        <v>FireBurnOff</v>
      </c>
      <c r="G1057" t="s">
        <v>163</v>
      </c>
      <c r="H1057" t="str">
        <f>G1057</f>
        <v>bSoundOn</v>
      </c>
      <c r="I1057">
        <v>1</v>
      </c>
      <c r="K1057">
        <v>1</v>
      </c>
      <c r="M1057" t="str">
        <f>CONCATENATE(P1057,".",H1057)</f>
        <v>ns=4;s=|var|PLC210 OPC-UA.Application.GVL.DataProg.Group[1].Burn[3].stBurnProts.FireBurnOff.bSoundOn</v>
      </c>
      <c r="N1057" t="str">
        <f>(IF(LEFT(G1057,1)="b","Boolean","Float"))</f>
        <v>Boolean</v>
      </c>
      <c r="O1057" t="s">
        <v>27</v>
      </c>
      <c r="P1057" t="str">
        <f>CONCATENATE(W$2,"GVL.DataProg.Group[1].Burn[3].",B1056,".",B1057)</f>
        <v>ns=4;s=|var|PLC210 OPC-UA.Application.GVL.DataProg.Group[1].Burn[3].stBurnProts.FireBurnOff</v>
      </c>
      <c r="Q1057" t="str">
        <f>V1056</f>
        <v>d0171</v>
      </c>
      <c r="R1057" t="str">
        <f>G1057</f>
        <v>bSoundOn</v>
      </c>
    </row>
    <row r="1058" spans="1:22" x14ac:dyDescent="0.25">
      <c r="B1058" t="str">
        <f>B1057</f>
        <v>FireBurnOff</v>
      </c>
      <c r="G1058" t="s">
        <v>166</v>
      </c>
      <c r="H1058" t="str">
        <f t="shared" ref="H1058:H1065" si="461">G1058</f>
        <v>bCtrlOn</v>
      </c>
      <c r="I1058">
        <v>1</v>
      </c>
      <c r="K1058">
        <v>1</v>
      </c>
      <c r="M1058" t="str">
        <f t="shared" ref="M1058:M1065" si="462">CONCATENATE(P1058,".",H1058)</f>
        <v>ns=4;s=|var|PLC210 OPC-UA.Application.GVL.DataProg.Group[1].Burn[3].stBurnProts.FireBurnOff.bCtrlOn</v>
      </c>
      <c r="N1058" t="str">
        <f t="shared" ref="N1058:N1065" si="463">(IF(LEFT(G1058,1)="b","Boolean","Float"))</f>
        <v>Boolean</v>
      </c>
      <c r="O1058" t="s">
        <v>27</v>
      </c>
      <c r="P1058" t="str">
        <f>CONCATENATE(W$2,"GVL.DataProg.Group[1].Burn[3].",B1056,".",B1058)</f>
        <v>ns=4;s=|var|PLC210 OPC-UA.Application.GVL.DataProg.Group[1].Burn[3].stBurnProts.FireBurnOff</v>
      </c>
      <c r="Q1058" t="str">
        <f>Q1057</f>
        <v>d0171</v>
      </c>
      <c r="R1058" t="str">
        <f t="shared" ref="R1058:R1065" si="464">G1058</f>
        <v>bCtrlOn</v>
      </c>
    </row>
    <row r="1059" spans="1:22" x14ac:dyDescent="0.25">
      <c r="B1059" t="str">
        <f t="shared" ref="B1059:B1065" si="465">B1058</f>
        <v>FireBurnOff</v>
      </c>
      <c r="G1059" t="s">
        <v>168</v>
      </c>
      <c r="H1059" t="str">
        <f t="shared" si="461"/>
        <v>bCheck</v>
      </c>
      <c r="I1059">
        <v>1</v>
      </c>
      <c r="K1059">
        <v>1</v>
      </c>
      <c r="M1059" t="str">
        <f t="shared" si="462"/>
        <v>ns=4;s=|var|PLC210 OPC-UA.Application.GVL.DataProg.Group[1].Burn[3].stBurnProts.FireBurnOff.bCheck</v>
      </c>
      <c r="N1059" t="str">
        <f t="shared" si="463"/>
        <v>Boolean</v>
      </c>
      <c r="O1059" t="s">
        <v>27</v>
      </c>
      <c r="P1059" t="str">
        <f>CONCATENATE(W$2,"GVL.DataProg.Group[1].Burn[3].",B1056,".",B1059)</f>
        <v>ns=4;s=|var|PLC210 OPC-UA.Application.GVL.DataProg.Group[1].Burn[3].stBurnProts.FireBurnOff</v>
      </c>
      <c r="Q1059" t="str">
        <f t="shared" ref="Q1059:Q1065" si="466">Q1058</f>
        <v>d0171</v>
      </c>
      <c r="R1059" t="str">
        <f t="shared" si="464"/>
        <v>bCheck</v>
      </c>
    </row>
    <row r="1060" spans="1:22" x14ac:dyDescent="0.25">
      <c r="B1060" t="str">
        <f t="shared" si="465"/>
        <v>FireBurnOff</v>
      </c>
      <c r="G1060" t="s">
        <v>167</v>
      </c>
      <c r="H1060" t="str">
        <f t="shared" si="461"/>
        <v>bOff</v>
      </c>
      <c r="I1060">
        <v>1</v>
      </c>
      <c r="K1060">
        <v>1</v>
      </c>
      <c r="M1060" t="str">
        <f t="shared" si="462"/>
        <v>ns=4;s=|var|PLC210 OPC-UA.Application.GVL.DataProg.Group[1].Burn[3].stBurnProts.FireBurnOff.bOff</v>
      </c>
      <c r="N1060" t="str">
        <f t="shared" si="463"/>
        <v>Boolean</v>
      </c>
      <c r="O1060" t="s">
        <v>27</v>
      </c>
      <c r="P1060" t="str">
        <f>CONCATENATE(W$2,"GVL.DataProg.Group[1].Burn[3].",B1056,".",B1060)</f>
        <v>ns=4;s=|var|PLC210 OPC-UA.Application.GVL.DataProg.Group[1].Burn[3].stBurnProts.FireBurnOff</v>
      </c>
      <c r="Q1060" t="str">
        <f t="shared" si="466"/>
        <v>d0171</v>
      </c>
      <c r="R1060" t="str">
        <f t="shared" si="464"/>
        <v>bOff</v>
      </c>
    </row>
    <row r="1061" spans="1:22" x14ac:dyDescent="0.25">
      <c r="B1061" t="str">
        <f t="shared" si="465"/>
        <v>FireBurnOff</v>
      </c>
      <c r="G1061" t="s">
        <v>165</v>
      </c>
      <c r="H1061" t="str">
        <f t="shared" si="461"/>
        <v>bTriggered</v>
      </c>
      <c r="I1061">
        <v>1</v>
      </c>
      <c r="K1061">
        <v>0</v>
      </c>
      <c r="M1061" t="str">
        <f t="shared" si="462"/>
        <v>ns=4;s=|var|PLC210 OPC-UA.Application.GVL.DataProg.Group[1].Burn[3].stBurnProts.FireBurnOff.bTriggered</v>
      </c>
      <c r="N1061" t="str">
        <f t="shared" si="463"/>
        <v>Boolean</v>
      </c>
      <c r="O1061" t="s">
        <v>27</v>
      </c>
      <c r="P1061" t="str">
        <f>CONCATENATE(W$2,"GVL.DataProg.Group[1].Burn[3].",B1056,".",B1061)</f>
        <v>ns=4;s=|var|PLC210 OPC-UA.Application.GVL.DataProg.Group[1].Burn[3].stBurnProts.FireBurnOff</v>
      </c>
      <c r="Q1061" t="str">
        <f t="shared" si="466"/>
        <v>d0171</v>
      </c>
      <c r="R1061" t="str">
        <f t="shared" si="464"/>
        <v>bTriggered</v>
      </c>
    </row>
    <row r="1062" spans="1:22" x14ac:dyDescent="0.25">
      <c r="B1062" t="str">
        <f t="shared" si="465"/>
        <v>FireBurnOff</v>
      </c>
      <c r="G1062" t="s">
        <v>83</v>
      </c>
      <c r="H1062" t="str">
        <f t="shared" si="461"/>
        <v>bCtrl</v>
      </c>
      <c r="I1062">
        <v>1</v>
      </c>
      <c r="K1062">
        <v>0</v>
      </c>
      <c r="M1062" t="str">
        <f t="shared" si="462"/>
        <v>ns=4;s=|var|PLC210 OPC-UA.Application.GVL.DataProg.Group[1].Burn[3].stBurnProts.FireBurnOff.bCtrl</v>
      </c>
      <c r="N1062" t="str">
        <f t="shared" si="463"/>
        <v>Boolean</v>
      </c>
      <c r="O1062" t="s">
        <v>27</v>
      </c>
      <c r="P1062" t="str">
        <f>CONCATENATE(W$2,"GVL.DataProg.Group[1].Burn[3].",B1056,".",B1062)</f>
        <v>ns=4;s=|var|PLC210 OPC-UA.Application.GVL.DataProg.Group[1].Burn[3].stBurnProts.FireBurnOff</v>
      </c>
      <c r="Q1062" t="str">
        <f t="shared" si="466"/>
        <v>d0171</v>
      </c>
      <c r="R1062" t="str">
        <f t="shared" si="464"/>
        <v>bCtrl</v>
      </c>
    </row>
    <row r="1063" spans="1:22" x14ac:dyDescent="0.25">
      <c r="B1063" t="str">
        <f t="shared" si="465"/>
        <v>FireBurnOff</v>
      </c>
      <c r="G1063" t="s">
        <v>169</v>
      </c>
      <c r="H1063" t="str">
        <f t="shared" si="461"/>
        <v>bInWork</v>
      </c>
      <c r="I1063">
        <v>1</v>
      </c>
      <c r="K1063">
        <v>0</v>
      </c>
      <c r="M1063" t="str">
        <f t="shared" si="462"/>
        <v>ns=4;s=|var|PLC210 OPC-UA.Application.GVL.DataProg.Group[1].Burn[3].stBurnProts.FireBurnOff.bInWork</v>
      </c>
      <c r="N1063" t="str">
        <f t="shared" si="463"/>
        <v>Boolean</v>
      </c>
      <c r="O1063" t="s">
        <v>27</v>
      </c>
      <c r="P1063" t="str">
        <f>CONCATENATE(W$2,"GVL.DataProg.Group[1].Burn[3].",B1056,".",B1063)</f>
        <v>ns=4;s=|var|PLC210 OPC-UA.Application.GVL.DataProg.Group[1].Burn[3].stBurnProts.FireBurnOff</v>
      </c>
      <c r="Q1063" t="str">
        <f t="shared" si="466"/>
        <v>d0171</v>
      </c>
      <c r="R1063" t="str">
        <f t="shared" si="464"/>
        <v>bInWork</v>
      </c>
    </row>
    <row r="1064" spans="1:22" x14ac:dyDescent="0.25">
      <c r="B1064" t="str">
        <f t="shared" si="465"/>
        <v>FireBurnOff</v>
      </c>
      <c r="G1064" t="s">
        <v>289</v>
      </c>
      <c r="H1064" t="str">
        <f t="shared" si="461"/>
        <v>fValue</v>
      </c>
      <c r="I1064">
        <v>1</v>
      </c>
      <c r="K1064">
        <v>1</v>
      </c>
      <c r="M1064" t="str">
        <f t="shared" si="462"/>
        <v>ns=4;s=|var|PLC210 OPC-UA.Application.PersistentVars.stProtectionList.BurnProtectionList.FireBurnOff.fValue</v>
      </c>
      <c r="N1064" t="str">
        <f t="shared" si="463"/>
        <v>Float</v>
      </c>
      <c r="O1064" t="s">
        <v>27</v>
      </c>
      <c r="P1064" t="str">
        <f>CONCATENATE(W$2,"PersistentVars.stProtectionList.BurnProtectionList.",B1064)</f>
        <v>ns=4;s=|var|PLC210 OPC-UA.Application.PersistentVars.stProtectionList.BurnProtectionList.FireBurnOff</v>
      </c>
      <c r="Q1064" t="str">
        <f t="shared" si="466"/>
        <v>d0171</v>
      </c>
      <c r="R1064" t="str">
        <f t="shared" si="464"/>
        <v>fValue</v>
      </c>
    </row>
    <row r="1065" spans="1:22" x14ac:dyDescent="0.25">
      <c r="B1065" t="str">
        <f t="shared" si="465"/>
        <v>FireBurnOff</v>
      </c>
      <c r="G1065" t="s">
        <v>290</v>
      </c>
      <c r="H1065" t="str">
        <f t="shared" si="461"/>
        <v>fResponseTime</v>
      </c>
      <c r="I1065">
        <v>1</v>
      </c>
      <c r="K1065">
        <v>1</v>
      </c>
      <c r="M1065" t="str">
        <f t="shared" si="462"/>
        <v>ns=4;s=|var|PLC210 OPC-UA.Application.PersistentVars.stProtectionList.BurnProtectionList.FireBurnOff.fResponseTime</v>
      </c>
      <c r="N1065" t="str">
        <f t="shared" si="463"/>
        <v>Float</v>
      </c>
      <c r="O1065" t="s">
        <v>27</v>
      </c>
      <c r="P1065" t="str">
        <f>CONCATENATE(W$2,"PersistentVars.stProtectionList.BurnProtectionList.",B1065)</f>
        <v>ns=4;s=|var|PLC210 OPC-UA.Application.PersistentVars.stProtectionList.BurnProtectionList.FireBurnOff</v>
      </c>
      <c r="Q1065" t="str">
        <f t="shared" si="466"/>
        <v>d0171</v>
      </c>
      <c r="R1065" t="str">
        <f t="shared" si="464"/>
        <v>fResponseTime</v>
      </c>
    </row>
    <row r="1066" spans="1:22" x14ac:dyDescent="0.25">
      <c r="A1066" t="s">
        <v>172</v>
      </c>
      <c r="B1066" t="s">
        <v>161</v>
      </c>
      <c r="V1066" t="s">
        <v>202</v>
      </c>
    </row>
    <row r="1067" spans="1:22" x14ac:dyDescent="0.25">
      <c r="B1067" t="str">
        <f>A1066</f>
        <v>PGasL</v>
      </c>
      <c r="G1067" t="s">
        <v>163</v>
      </c>
      <c r="H1067" t="str">
        <f>G1067</f>
        <v>bSoundOn</v>
      </c>
      <c r="I1067">
        <v>1</v>
      </c>
      <c r="K1067">
        <v>1</v>
      </c>
      <c r="M1067" t="str">
        <f>CONCATENATE(P1067,".",H1067)</f>
        <v>ns=4;s=|var|PLC210 OPC-UA.Application.GVL.DataProg.Group[1].Burn[3].stBurnProts.PGasL.bSoundOn</v>
      </c>
      <c r="N1067" t="str">
        <f>(IF(LEFT(G1067,1)="b","Boolean","Float"))</f>
        <v>Boolean</v>
      </c>
      <c r="O1067" t="s">
        <v>27</v>
      </c>
      <c r="P1067" t="str">
        <f>CONCATENATE(W$2,"GVL.DataProg.Group[1].Burn[3].",B1066,".",B1067)</f>
        <v>ns=4;s=|var|PLC210 OPC-UA.Application.GVL.DataProg.Group[1].Burn[3].stBurnProts.PGasL</v>
      </c>
      <c r="Q1067" t="str">
        <f>V1066</f>
        <v>d0173</v>
      </c>
      <c r="R1067" t="str">
        <f>G1067</f>
        <v>bSoundOn</v>
      </c>
    </row>
    <row r="1068" spans="1:22" x14ac:dyDescent="0.25">
      <c r="B1068" t="str">
        <f>B1067</f>
        <v>PGasL</v>
      </c>
      <c r="G1068" t="s">
        <v>166</v>
      </c>
      <c r="H1068" t="str">
        <f t="shared" ref="H1068:H1075" si="467">G1068</f>
        <v>bCtrlOn</v>
      </c>
      <c r="I1068">
        <v>1</v>
      </c>
      <c r="K1068">
        <v>1</v>
      </c>
      <c r="M1068" t="str">
        <f t="shared" ref="M1068:M1075" si="468">CONCATENATE(P1068,".",H1068)</f>
        <v>ns=4;s=|var|PLC210 OPC-UA.Application.GVL.DataProg.Group[1].Burn[3].stBurnProts.PGasL.bCtrlOn</v>
      </c>
      <c r="N1068" t="str">
        <f t="shared" ref="N1068:N1075" si="469">(IF(LEFT(G1068,1)="b","Boolean","Float"))</f>
        <v>Boolean</v>
      </c>
      <c r="O1068" t="s">
        <v>27</v>
      </c>
      <c r="P1068" t="str">
        <f>CONCATENATE(W$2,"GVL.DataProg.Group[1].Burn[3].",B1066,".",B1068)</f>
        <v>ns=4;s=|var|PLC210 OPC-UA.Application.GVL.DataProg.Group[1].Burn[3].stBurnProts.PGasL</v>
      </c>
      <c r="Q1068" t="str">
        <f>Q1067</f>
        <v>d0173</v>
      </c>
      <c r="R1068" t="str">
        <f t="shared" ref="R1068:R1075" si="470">G1068</f>
        <v>bCtrlOn</v>
      </c>
    </row>
    <row r="1069" spans="1:22" x14ac:dyDescent="0.25">
      <c r="B1069" t="str">
        <f t="shared" ref="B1069:B1075" si="471">B1068</f>
        <v>PGasL</v>
      </c>
      <c r="G1069" t="s">
        <v>168</v>
      </c>
      <c r="H1069" t="str">
        <f t="shared" si="467"/>
        <v>bCheck</v>
      </c>
      <c r="I1069">
        <v>1</v>
      </c>
      <c r="K1069">
        <v>1</v>
      </c>
      <c r="M1069" t="str">
        <f t="shared" si="468"/>
        <v>ns=4;s=|var|PLC210 OPC-UA.Application.GVL.DataProg.Group[1].Burn[3].stBurnProts.PGasL.bCheck</v>
      </c>
      <c r="N1069" t="str">
        <f t="shared" si="469"/>
        <v>Boolean</v>
      </c>
      <c r="O1069" t="s">
        <v>27</v>
      </c>
      <c r="P1069" t="str">
        <f>CONCATENATE(W$2,"GVL.DataProg.Group[1].Burn[3].",B1066,".",B1069)</f>
        <v>ns=4;s=|var|PLC210 OPC-UA.Application.GVL.DataProg.Group[1].Burn[3].stBurnProts.PGasL</v>
      </c>
      <c r="Q1069" t="str">
        <f t="shared" ref="Q1069:Q1075" si="472">Q1068</f>
        <v>d0173</v>
      </c>
      <c r="R1069" t="str">
        <f t="shared" si="470"/>
        <v>bCheck</v>
      </c>
    </row>
    <row r="1070" spans="1:22" x14ac:dyDescent="0.25">
      <c r="B1070" t="str">
        <f t="shared" si="471"/>
        <v>PGasL</v>
      </c>
      <c r="G1070" t="s">
        <v>167</v>
      </c>
      <c r="H1070" t="str">
        <f t="shared" si="467"/>
        <v>bOff</v>
      </c>
      <c r="I1070">
        <v>1</v>
      </c>
      <c r="K1070">
        <v>1</v>
      </c>
      <c r="M1070" t="str">
        <f t="shared" si="468"/>
        <v>ns=4;s=|var|PLC210 OPC-UA.Application.GVL.DataProg.Group[1].Burn[3].stBurnProts.PGasL.bOff</v>
      </c>
      <c r="N1070" t="str">
        <f t="shared" si="469"/>
        <v>Boolean</v>
      </c>
      <c r="O1070" t="s">
        <v>27</v>
      </c>
      <c r="P1070" t="str">
        <f>CONCATENATE(W$2,"GVL.DataProg.Group[1].Burn[3].",B1066,".",B1070)</f>
        <v>ns=4;s=|var|PLC210 OPC-UA.Application.GVL.DataProg.Group[1].Burn[3].stBurnProts.PGasL</v>
      </c>
      <c r="Q1070" t="str">
        <f t="shared" si="472"/>
        <v>d0173</v>
      </c>
      <c r="R1070" t="str">
        <f t="shared" si="470"/>
        <v>bOff</v>
      </c>
    </row>
    <row r="1071" spans="1:22" x14ac:dyDescent="0.25">
      <c r="B1071" t="str">
        <f t="shared" si="471"/>
        <v>PGasL</v>
      </c>
      <c r="G1071" t="s">
        <v>165</v>
      </c>
      <c r="H1071" t="str">
        <f t="shared" si="467"/>
        <v>bTriggered</v>
      </c>
      <c r="I1071">
        <v>1</v>
      </c>
      <c r="K1071">
        <v>0</v>
      </c>
      <c r="M1071" t="str">
        <f t="shared" si="468"/>
        <v>ns=4;s=|var|PLC210 OPC-UA.Application.GVL.DataProg.Group[1].Burn[3].stBurnProts.PGasL.bTriggered</v>
      </c>
      <c r="N1071" t="str">
        <f t="shared" si="469"/>
        <v>Boolean</v>
      </c>
      <c r="O1071" t="s">
        <v>27</v>
      </c>
      <c r="P1071" t="str">
        <f>CONCATENATE(W$2,"GVL.DataProg.Group[1].Burn[3].",B1066,".",B1071)</f>
        <v>ns=4;s=|var|PLC210 OPC-UA.Application.GVL.DataProg.Group[1].Burn[3].stBurnProts.PGasL</v>
      </c>
      <c r="Q1071" t="str">
        <f t="shared" si="472"/>
        <v>d0173</v>
      </c>
      <c r="R1071" t="str">
        <f t="shared" si="470"/>
        <v>bTriggered</v>
      </c>
    </row>
    <row r="1072" spans="1:22" x14ac:dyDescent="0.25">
      <c r="B1072" t="str">
        <f t="shared" si="471"/>
        <v>PGasL</v>
      </c>
      <c r="G1072" t="s">
        <v>83</v>
      </c>
      <c r="H1072" t="str">
        <f t="shared" si="467"/>
        <v>bCtrl</v>
      </c>
      <c r="I1072">
        <v>1</v>
      </c>
      <c r="K1072">
        <v>0</v>
      </c>
      <c r="M1072" t="str">
        <f t="shared" si="468"/>
        <v>ns=4;s=|var|PLC210 OPC-UA.Application.GVL.DataProg.Group[1].Burn[3].stBurnProts.PGasL.bCtrl</v>
      </c>
      <c r="N1072" t="str">
        <f t="shared" si="469"/>
        <v>Boolean</v>
      </c>
      <c r="O1072" t="s">
        <v>27</v>
      </c>
      <c r="P1072" t="str">
        <f>CONCATENATE(W$2,"GVL.DataProg.Group[1].Burn[3].",B1066,".",B1072)</f>
        <v>ns=4;s=|var|PLC210 OPC-UA.Application.GVL.DataProg.Group[1].Burn[3].stBurnProts.PGasL</v>
      </c>
      <c r="Q1072" t="str">
        <f t="shared" si="472"/>
        <v>d0173</v>
      </c>
      <c r="R1072" t="str">
        <f t="shared" si="470"/>
        <v>bCtrl</v>
      </c>
    </row>
    <row r="1073" spans="1:22" x14ac:dyDescent="0.25">
      <c r="B1073" t="str">
        <f t="shared" si="471"/>
        <v>PGasL</v>
      </c>
      <c r="G1073" t="s">
        <v>169</v>
      </c>
      <c r="H1073" t="str">
        <f t="shared" si="467"/>
        <v>bInWork</v>
      </c>
      <c r="I1073">
        <v>1</v>
      </c>
      <c r="K1073">
        <v>0</v>
      </c>
      <c r="M1073" t="str">
        <f t="shared" si="468"/>
        <v>ns=4;s=|var|PLC210 OPC-UA.Application.GVL.DataProg.Group[1].Burn[3].stBurnProts.PGasL.bInWork</v>
      </c>
      <c r="N1073" t="str">
        <f t="shared" si="469"/>
        <v>Boolean</v>
      </c>
      <c r="O1073" t="s">
        <v>27</v>
      </c>
      <c r="P1073" t="str">
        <f>CONCATENATE(W$2,"GVL.DataProg.Group[1].Burn[3].",B1066,".",B1073)</f>
        <v>ns=4;s=|var|PLC210 OPC-UA.Application.GVL.DataProg.Group[1].Burn[3].stBurnProts.PGasL</v>
      </c>
      <c r="Q1073" t="str">
        <f t="shared" si="472"/>
        <v>d0173</v>
      </c>
      <c r="R1073" t="str">
        <f t="shared" si="470"/>
        <v>bInWork</v>
      </c>
    </row>
    <row r="1074" spans="1:22" x14ac:dyDescent="0.25">
      <c r="B1074" t="str">
        <f t="shared" si="471"/>
        <v>PGasL</v>
      </c>
      <c r="G1074" t="s">
        <v>289</v>
      </c>
      <c r="H1074" t="str">
        <f t="shared" si="467"/>
        <v>fValue</v>
      </c>
      <c r="I1074">
        <v>1</v>
      </c>
      <c r="K1074">
        <v>1</v>
      </c>
      <c r="M1074" t="str">
        <f t="shared" si="468"/>
        <v>ns=4;s=|var|PLC210 OPC-UA.Application.PersistentVars.stProtectionList.BurnProtectionList.PGasL.fValue</v>
      </c>
      <c r="N1074" t="str">
        <f t="shared" si="469"/>
        <v>Float</v>
      </c>
      <c r="O1074" t="s">
        <v>27</v>
      </c>
      <c r="P1074" t="str">
        <f>CONCATENATE(W$2,"PersistentVars.stProtectionList.BurnProtectionList.",B1074)</f>
        <v>ns=4;s=|var|PLC210 OPC-UA.Application.PersistentVars.stProtectionList.BurnProtectionList.PGasL</v>
      </c>
      <c r="Q1074" t="str">
        <f t="shared" si="472"/>
        <v>d0173</v>
      </c>
      <c r="R1074" t="str">
        <f t="shared" si="470"/>
        <v>fValue</v>
      </c>
    </row>
    <row r="1075" spans="1:22" x14ac:dyDescent="0.25">
      <c r="B1075" t="str">
        <f t="shared" si="471"/>
        <v>PGasL</v>
      </c>
      <c r="G1075" t="s">
        <v>290</v>
      </c>
      <c r="H1075" t="str">
        <f t="shared" si="467"/>
        <v>fResponseTime</v>
      </c>
      <c r="I1075">
        <v>1</v>
      </c>
      <c r="K1075">
        <v>1</v>
      </c>
      <c r="M1075" t="str">
        <f t="shared" si="468"/>
        <v>ns=4;s=|var|PLC210 OPC-UA.Application.PersistentVars.stProtectionList.BurnProtectionList.PGasL.fResponseTime</v>
      </c>
      <c r="N1075" t="str">
        <f t="shared" si="469"/>
        <v>Float</v>
      </c>
      <c r="O1075" t="s">
        <v>27</v>
      </c>
      <c r="P1075" t="str">
        <f>CONCATENATE(W$2,"PersistentVars.stProtectionList.BurnProtectionList.",B1075)</f>
        <v>ns=4;s=|var|PLC210 OPC-UA.Application.PersistentVars.stProtectionList.BurnProtectionList.PGasL</v>
      </c>
      <c r="Q1075" t="str">
        <f t="shared" si="472"/>
        <v>d0173</v>
      </c>
      <c r="R1075" t="str">
        <f t="shared" si="470"/>
        <v>fResponseTime</v>
      </c>
    </row>
    <row r="1076" spans="1:22" x14ac:dyDescent="0.25">
      <c r="A1076" t="s">
        <v>174</v>
      </c>
      <c r="B1076" t="s">
        <v>161</v>
      </c>
      <c r="V1076" t="s">
        <v>203</v>
      </c>
    </row>
    <row r="1077" spans="1:22" x14ac:dyDescent="0.25">
      <c r="B1077" t="str">
        <f>A1076</f>
        <v>PAirL</v>
      </c>
      <c r="G1077" t="s">
        <v>163</v>
      </c>
      <c r="H1077" t="str">
        <f>G1077</f>
        <v>bSoundOn</v>
      </c>
      <c r="I1077">
        <v>1</v>
      </c>
      <c r="K1077">
        <v>1</v>
      </c>
      <c r="M1077" t="str">
        <f>CONCATENATE(P1077,".",H1077)</f>
        <v>ns=4;s=|var|PLC210 OPC-UA.Application.GVL.DataProg.Group[1].Burn[3].stBurnProts.PAirL.bSoundOn</v>
      </c>
      <c r="N1077" t="str">
        <f>(IF(LEFT(G1077,1)="b","Boolean","Float"))</f>
        <v>Boolean</v>
      </c>
      <c r="O1077" t="s">
        <v>27</v>
      </c>
      <c r="P1077" t="str">
        <f>CONCATENATE(W$2,"GVL.DataProg.Group[1].Burn[3].",B1076,".",B1077)</f>
        <v>ns=4;s=|var|PLC210 OPC-UA.Application.GVL.DataProg.Group[1].Burn[3].stBurnProts.PAirL</v>
      </c>
      <c r="Q1077" t="str">
        <f>V1076</f>
        <v>d0172</v>
      </c>
      <c r="R1077" t="str">
        <f>G1077</f>
        <v>bSoundOn</v>
      </c>
    </row>
    <row r="1078" spans="1:22" x14ac:dyDescent="0.25">
      <c r="B1078" t="str">
        <f>B1077</f>
        <v>PAirL</v>
      </c>
      <c r="G1078" t="s">
        <v>166</v>
      </c>
      <c r="H1078" t="str">
        <f t="shared" ref="H1078:H1085" si="473">G1078</f>
        <v>bCtrlOn</v>
      </c>
      <c r="I1078">
        <v>1</v>
      </c>
      <c r="K1078">
        <v>1</v>
      </c>
      <c r="M1078" t="str">
        <f t="shared" ref="M1078:M1085" si="474">CONCATENATE(P1078,".",H1078)</f>
        <v>ns=4;s=|var|PLC210 OPC-UA.Application.GVL.DataProg.Group[1].Burn[3].stBurnProts.PAirL.bCtrlOn</v>
      </c>
      <c r="N1078" t="str">
        <f t="shared" ref="N1078:N1085" si="475">(IF(LEFT(G1078,1)="b","Boolean","Float"))</f>
        <v>Boolean</v>
      </c>
      <c r="O1078" t="s">
        <v>27</v>
      </c>
      <c r="P1078" t="str">
        <f>CONCATENATE(W$2,"GVL.DataProg.Group[1].Burn[3].",B1076,".",B1078)</f>
        <v>ns=4;s=|var|PLC210 OPC-UA.Application.GVL.DataProg.Group[1].Burn[3].stBurnProts.PAirL</v>
      </c>
      <c r="Q1078" t="str">
        <f>Q1077</f>
        <v>d0172</v>
      </c>
      <c r="R1078" t="str">
        <f t="shared" ref="R1078:R1085" si="476">G1078</f>
        <v>bCtrlOn</v>
      </c>
    </row>
    <row r="1079" spans="1:22" x14ac:dyDescent="0.25">
      <c r="B1079" t="str">
        <f t="shared" ref="B1079:B1085" si="477">B1078</f>
        <v>PAirL</v>
      </c>
      <c r="G1079" t="s">
        <v>168</v>
      </c>
      <c r="H1079" t="str">
        <f t="shared" si="473"/>
        <v>bCheck</v>
      </c>
      <c r="I1079">
        <v>1</v>
      </c>
      <c r="K1079">
        <v>1</v>
      </c>
      <c r="M1079" t="str">
        <f t="shared" si="474"/>
        <v>ns=4;s=|var|PLC210 OPC-UA.Application.GVL.DataProg.Group[1].Burn[3].stBurnProts.PAirL.bCheck</v>
      </c>
      <c r="N1079" t="str">
        <f t="shared" si="475"/>
        <v>Boolean</v>
      </c>
      <c r="O1079" t="s">
        <v>27</v>
      </c>
      <c r="P1079" t="str">
        <f>CONCATENATE(W$2,"GVL.DataProg.Group[1].Burn[3].",B1076,".",B1079)</f>
        <v>ns=4;s=|var|PLC210 OPC-UA.Application.GVL.DataProg.Group[1].Burn[3].stBurnProts.PAirL</v>
      </c>
      <c r="Q1079" t="str">
        <f t="shared" ref="Q1079:Q1085" si="478">Q1078</f>
        <v>d0172</v>
      </c>
      <c r="R1079" t="str">
        <f t="shared" si="476"/>
        <v>bCheck</v>
      </c>
    </row>
    <row r="1080" spans="1:22" x14ac:dyDescent="0.25">
      <c r="B1080" t="str">
        <f t="shared" si="477"/>
        <v>PAirL</v>
      </c>
      <c r="G1080" t="s">
        <v>167</v>
      </c>
      <c r="H1080" t="str">
        <f t="shared" si="473"/>
        <v>bOff</v>
      </c>
      <c r="I1080">
        <v>1</v>
      </c>
      <c r="K1080">
        <v>1</v>
      </c>
      <c r="M1080" t="str">
        <f t="shared" si="474"/>
        <v>ns=4;s=|var|PLC210 OPC-UA.Application.GVL.DataProg.Group[1].Burn[3].stBurnProts.PAirL.bOff</v>
      </c>
      <c r="N1080" t="str">
        <f t="shared" si="475"/>
        <v>Boolean</v>
      </c>
      <c r="O1080" t="s">
        <v>27</v>
      </c>
      <c r="P1080" t="str">
        <f>CONCATENATE(W$2,"GVL.DataProg.Group[1].Burn[3].",B1076,".",B1080)</f>
        <v>ns=4;s=|var|PLC210 OPC-UA.Application.GVL.DataProg.Group[1].Burn[3].stBurnProts.PAirL</v>
      </c>
      <c r="Q1080" t="str">
        <f t="shared" si="478"/>
        <v>d0172</v>
      </c>
      <c r="R1080" t="str">
        <f t="shared" si="476"/>
        <v>bOff</v>
      </c>
    </row>
    <row r="1081" spans="1:22" x14ac:dyDescent="0.25">
      <c r="B1081" t="str">
        <f t="shared" si="477"/>
        <v>PAirL</v>
      </c>
      <c r="G1081" t="s">
        <v>165</v>
      </c>
      <c r="H1081" t="str">
        <f t="shared" si="473"/>
        <v>bTriggered</v>
      </c>
      <c r="I1081">
        <v>1</v>
      </c>
      <c r="K1081">
        <v>0</v>
      </c>
      <c r="M1081" t="str">
        <f t="shared" si="474"/>
        <v>ns=4;s=|var|PLC210 OPC-UA.Application.GVL.DataProg.Group[1].Burn[3].stBurnProts.PAirL.bTriggered</v>
      </c>
      <c r="N1081" t="str">
        <f t="shared" si="475"/>
        <v>Boolean</v>
      </c>
      <c r="O1081" t="s">
        <v>27</v>
      </c>
      <c r="P1081" t="str">
        <f>CONCATENATE(W$2,"GVL.DataProg.Group[1].Burn[3].",B1076,".",B1081)</f>
        <v>ns=4;s=|var|PLC210 OPC-UA.Application.GVL.DataProg.Group[1].Burn[3].stBurnProts.PAirL</v>
      </c>
      <c r="Q1081" t="str">
        <f t="shared" si="478"/>
        <v>d0172</v>
      </c>
      <c r="R1081" t="str">
        <f t="shared" si="476"/>
        <v>bTriggered</v>
      </c>
    </row>
    <row r="1082" spans="1:22" x14ac:dyDescent="0.25">
      <c r="B1082" t="str">
        <f t="shared" si="477"/>
        <v>PAirL</v>
      </c>
      <c r="G1082" t="s">
        <v>83</v>
      </c>
      <c r="H1082" t="str">
        <f t="shared" si="473"/>
        <v>bCtrl</v>
      </c>
      <c r="I1082">
        <v>1</v>
      </c>
      <c r="K1082">
        <v>0</v>
      </c>
      <c r="M1082" t="str">
        <f t="shared" si="474"/>
        <v>ns=4;s=|var|PLC210 OPC-UA.Application.GVL.DataProg.Group[1].Burn[3].stBurnProts.PAirL.bCtrl</v>
      </c>
      <c r="N1082" t="str">
        <f t="shared" si="475"/>
        <v>Boolean</v>
      </c>
      <c r="O1082" t="s">
        <v>27</v>
      </c>
      <c r="P1082" t="str">
        <f>CONCATENATE(W$2,"GVL.DataProg.Group[1].Burn[3].",B1076,".",B1082)</f>
        <v>ns=4;s=|var|PLC210 OPC-UA.Application.GVL.DataProg.Group[1].Burn[3].stBurnProts.PAirL</v>
      </c>
      <c r="Q1082" t="str">
        <f t="shared" si="478"/>
        <v>d0172</v>
      </c>
      <c r="R1082" t="str">
        <f t="shared" si="476"/>
        <v>bCtrl</v>
      </c>
    </row>
    <row r="1083" spans="1:22" x14ac:dyDescent="0.25">
      <c r="B1083" t="str">
        <f t="shared" si="477"/>
        <v>PAirL</v>
      </c>
      <c r="G1083" t="s">
        <v>169</v>
      </c>
      <c r="H1083" t="str">
        <f t="shared" si="473"/>
        <v>bInWork</v>
      </c>
      <c r="I1083">
        <v>1</v>
      </c>
      <c r="K1083">
        <v>0</v>
      </c>
      <c r="M1083" t="str">
        <f t="shared" si="474"/>
        <v>ns=4;s=|var|PLC210 OPC-UA.Application.GVL.DataProg.Group[1].Burn[3].stBurnProts.PAirL.bInWork</v>
      </c>
      <c r="N1083" t="str">
        <f t="shared" si="475"/>
        <v>Boolean</v>
      </c>
      <c r="O1083" t="s">
        <v>27</v>
      </c>
      <c r="P1083" t="str">
        <f>CONCATENATE(W$2,"GVL.DataProg.Group[1].Burn[3].",B1076,".",B1083)</f>
        <v>ns=4;s=|var|PLC210 OPC-UA.Application.GVL.DataProg.Group[1].Burn[3].stBurnProts.PAirL</v>
      </c>
      <c r="Q1083" t="str">
        <f t="shared" si="478"/>
        <v>d0172</v>
      </c>
      <c r="R1083" t="str">
        <f t="shared" si="476"/>
        <v>bInWork</v>
      </c>
    </row>
    <row r="1084" spans="1:22" x14ac:dyDescent="0.25">
      <c r="B1084" t="str">
        <f t="shared" si="477"/>
        <v>PAirL</v>
      </c>
      <c r="G1084" t="s">
        <v>289</v>
      </c>
      <c r="H1084" t="str">
        <f t="shared" si="473"/>
        <v>fValue</v>
      </c>
      <c r="I1084">
        <v>1</v>
      </c>
      <c r="K1084">
        <v>1</v>
      </c>
      <c r="M1084" t="str">
        <f t="shared" si="474"/>
        <v>ns=4;s=|var|PLC210 OPC-UA.Application.PersistentVars.stProtectionList.BurnProtectionList.PAirL.fValue</v>
      </c>
      <c r="N1084" t="str">
        <f t="shared" si="475"/>
        <v>Float</v>
      </c>
      <c r="O1084" t="s">
        <v>27</v>
      </c>
      <c r="P1084" t="str">
        <f>CONCATENATE(W$2,"PersistentVars.stProtectionList.BurnProtectionList.",B1084)</f>
        <v>ns=4;s=|var|PLC210 OPC-UA.Application.PersistentVars.stProtectionList.BurnProtectionList.PAirL</v>
      </c>
      <c r="Q1084" t="str">
        <f t="shared" si="478"/>
        <v>d0172</v>
      </c>
      <c r="R1084" t="str">
        <f t="shared" si="476"/>
        <v>fValue</v>
      </c>
    </row>
    <row r="1085" spans="1:22" x14ac:dyDescent="0.25">
      <c r="B1085" t="str">
        <f t="shared" si="477"/>
        <v>PAirL</v>
      </c>
      <c r="G1085" t="s">
        <v>290</v>
      </c>
      <c r="H1085" t="str">
        <f t="shared" si="473"/>
        <v>fResponseTime</v>
      </c>
      <c r="I1085">
        <v>1</v>
      </c>
      <c r="K1085">
        <v>1</v>
      </c>
      <c r="M1085" t="str">
        <f t="shared" si="474"/>
        <v>ns=4;s=|var|PLC210 OPC-UA.Application.PersistentVars.stProtectionList.BurnProtectionList.PAirL.fResponseTime</v>
      </c>
      <c r="N1085" t="str">
        <f t="shared" si="475"/>
        <v>Float</v>
      </c>
      <c r="O1085" t="s">
        <v>27</v>
      </c>
      <c r="P1085" t="str">
        <f>CONCATENATE(W$2,"PersistentVars.stProtectionList.BurnProtectionList.",B1085)</f>
        <v>ns=4;s=|var|PLC210 OPC-UA.Application.PersistentVars.stProtectionList.BurnProtectionList.PAirL</v>
      </c>
      <c r="Q1085" t="str">
        <f t="shared" si="478"/>
        <v>d0172</v>
      </c>
      <c r="R1085" t="str">
        <f t="shared" si="476"/>
        <v>fResponseTime</v>
      </c>
    </row>
    <row r="1086" spans="1:22" x14ac:dyDescent="0.25">
      <c r="A1086" t="s">
        <v>204</v>
      </c>
      <c r="B1086" t="s">
        <v>113</v>
      </c>
      <c r="V1086" t="s">
        <v>205</v>
      </c>
    </row>
    <row r="1087" spans="1:22" x14ac:dyDescent="0.25">
      <c r="B1087" t="str">
        <f>A1086</f>
        <v>ValveSafety</v>
      </c>
      <c r="G1087" t="s">
        <v>33</v>
      </c>
      <c r="H1087" t="str">
        <f>G1087</f>
        <v>bH</v>
      </c>
      <c r="I1087">
        <v>1</v>
      </c>
      <c r="K1087">
        <v>0</v>
      </c>
      <c r="M1087" t="str">
        <f t="shared" ref="M1087:M1098" si="479">CONCATENATE(P1087,".",G1087)</f>
        <v>ns=4;s=|var|PLC210 OPC-UA.Application.GVL.DataProg.Group[1].ValveSafety.bH</v>
      </c>
      <c r="N1087" t="s">
        <v>34</v>
      </c>
      <c r="O1087" t="s">
        <v>27</v>
      </c>
      <c r="P1087" t="str">
        <f t="shared" ref="P1087:P1094" si="480">CONCATENATE(W$2,"GVL.DataProg.",A$518,".",B1087)</f>
        <v>ns=4;s=|var|PLC210 OPC-UA.Application.GVL.DataProg.Group[1].ValveSafety</v>
      </c>
      <c r="Q1087" t="str">
        <f>V1086</f>
        <v>d1012</v>
      </c>
      <c r="R1087" t="str">
        <f>G1087</f>
        <v>bH</v>
      </c>
    </row>
    <row r="1088" spans="1:22" x14ac:dyDescent="0.25">
      <c r="B1088" t="str">
        <f>B1087</f>
        <v>ValveSafety</v>
      </c>
      <c r="G1088" t="s">
        <v>36</v>
      </c>
      <c r="H1088" t="str">
        <f t="shared" ref="H1088:H1114" si="481">G1088</f>
        <v>bL</v>
      </c>
      <c r="I1088">
        <v>1</v>
      </c>
      <c r="K1088">
        <v>0</v>
      </c>
      <c r="M1088" t="str">
        <f t="shared" si="479"/>
        <v>ns=4;s=|var|PLC210 OPC-UA.Application.GVL.DataProg.Group[1].ValveSafety.bL</v>
      </c>
      <c r="N1088" t="s">
        <v>34</v>
      </c>
      <c r="O1088" t="s">
        <v>27</v>
      </c>
      <c r="P1088" t="str">
        <f t="shared" si="480"/>
        <v>ns=4;s=|var|PLC210 OPC-UA.Application.GVL.DataProg.Group[1].ValveSafety</v>
      </c>
      <c r="Q1088" t="str">
        <f>Q1087</f>
        <v>d1012</v>
      </c>
      <c r="R1088" t="str">
        <f t="shared" ref="R1088:R1094" si="482">G1088</f>
        <v>bL</v>
      </c>
    </row>
    <row r="1089" spans="2:18" x14ac:dyDescent="0.25">
      <c r="B1089" t="str">
        <f t="shared" ref="B1089:B1094" si="483">B1088</f>
        <v>ValveSafety</v>
      </c>
      <c r="G1089" t="s">
        <v>83</v>
      </c>
      <c r="H1089" t="str">
        <f t="shared" si="481"/>
        <v>bCtrl</v>
      </c>
      <c r="I1089">
        <v>1</v>
      </c>
      <c r="K1089">
        <v>0</v>
      </c>
      <c r="M1089" t="str">
        <f t="shared" si="479"/>
        <v>ns=4;s=|var|PLC210 OPC-UA.Application.GVL.DataProg.Group[1].ValveSafety.bCtrl</v>
      </c>
      <c r="N1089" t="s">
        <v>34</v>
      </c>
      <c r="O1089" t="s">
        <v>27</v>
      </c>
      <c r="P1089" t="str">
        <f t="shared" si="480"/>
        <v>ns=4;s=|var|PLC210 OPC-UA.Application.GVL.DataProg.Group[1].ValveSafety</v>
      </c>
      <c r="Q1089" t="str">
        <f t="shared" ref="Q1089:Q1094" si="484">Q1088</f>
        <v>d1012</v>
      </c>
      <c r="R1089" t="str">
        <f t="shared" si="482"/>
        <v>bCtrl</v>
      </c>
    </row>
    <row r="1090" spans="2:18" x14ac:dyDescent="0.25">
      <c r="B1090" t="str">
        <f t="shared" si="483"/>
        <v>ValveSafety</v>
      </c>
      <c r="G1090" t="s">
        <v>39</v>
      </c>
      <c r="H1090" t="str">
        <f t="shared" si="481"/>
        <v>bOpenManual</v>
      </c>
      <c r="I1090">
        <v>1</v>
      </c>
      <c r="K1090">
        <v>1</v>
      </c>
      <c r="M1090" t="str">
        <f t="shared" si="479"/>
        <v>ns=4;s=|var|PLC210 OPC-UA.Application.GVL.DataProg.Group[1].ValveSafety.bOpenManual</v>
      </c>
      <c r="N1090" t="s">
        <v>34</v>
      </c>
      <c r="O1090" t="s">
        <v>27</v>
      </c>
      <c r="P1090" t="str">
        <f t="shared" si="480"/>
        <v>ns=4;s=|var|PLC210 OPC-UA.Application.GVL.DataProg.Group[1].ValveSafety</v>
      </c>
      <c r="Q1090" t="str">
        <f t="shared" si="484"/>
        <v>d1012</v>
      </c>
      <c r="R1090" t="str">
        <f t="shared" si="482"/>
        <v>bOpenManual</v>
      </c>
    </row>
    <row r="1091" spans="2:18" x14ac:dyDescent="0.25">
      <c r="B1091" t="str">
        <f t="shared" si="483"/>
        <v>ValveSafety</v>
      </c>
      <c r="G1091" t="s">
        <v>40</v>
      </c>
      <c r="H1091" t="str">
        <f t="shared" si="481"/>
        <v>bCloseManual</v>
      </c>
      <c r="I1091">
        <v>1</v>
      </c>
      <c r="K1091">
        <v>1</v>
      </c>
      <c r="M1091" t="str">
        <f t="shared" si="479"/>
        <v>ns=4;s=|var|PLC210 OPC-UA.Application.GVL.DataProg.Group[1].ValveSafety.bCloseManual</v>
      </c>
      <c r="N1091" t="s">
        <v>34</v>
      </c>
      <c r="O1091" t="s">
        <v>27</v>
      </c>
      <c r="P1091" t="str">
        <f t="shared" si="480"/>
        <v>ns=4;s=|var|PLC210 OPC-UA.Application.GVL.DataProg.Group[1].ValveSafety</v>
      </c>
      <c r="Q1091" t="str">
        <f t="shared" si="484"/>
        <v>d1012</v>
      </c>
      <c r="R1091" t="str">
        <f t="shared" si="482"/>
        <v>bCloseManual</v>
      </c>
    </row>
    <row r="1092" spans="2:18" x14ac:dyDescent="0.25">
      <c r="B1092" t="str">
        <f t="shared" si="483"/>
        <v>ValveSafety</v>
      </c>
      <c r="G1092" t="s">
        <v>41</v>
      </c>
      <c r="H1092" t="str">
        <f t="shared" si="481"/>
        <v>bAuto</v>
      </c>
      <c r="I1092">
        <v>1</v>
      </c>
      <c r="K1092">
        <v>1</v>
      </c>
      <c r="M1092" t="str">
        <f t="shared" si="479"/>
        <v>ns=4;s=|var|PLC210 OPC-UA.Application.GVL.DataProg.Group[1].ValveSafety.bAuto</v>
      </c>
      <c r="N1092" t="s">
        <v>34</v>
      </c>
      <c r="O1092" t="s">
        <v>27</v>
      </c>
      <c r="P1092" t="str">
        <f t="shared" si="480"/>
        <v>ns=4;s=|var|PLC210 OPC-UA.Application.GVL.DataProg.Group[1].ValveSafety</v>
      </c>
      <c r="Q1092" t="str">
        <f t="shared" si="484"/>
        <v>d1012</v>
      </c>
      <c r="R1092" t="str">
        <f t="shared" si="482"/>
        <v>bAuto</v>
      </c>
    </row>
    <row r="1093" spans="2:18" x14ac:dyDescent="0.25">
      <c r="B1093" t="str">
        <f t="shared" si="483"/>
        <v>ValveSafety</v>
      </c>
      <c r="G1093" t="s">
        <v>42</v>
      </c>
      <c r="H1093" t="str">
        <f t="shared" si="481"/>
        <v>bBlockOpenOut</v>
      </c>
      <c r="I1093">
        <v>1</v>
      </c>
      <c r="K1093">
        <v>0</v>
      </c>
      <c r="M1093" t="str">
        <f t="shared" si="479"/>
        <v>ns=4;s=|var|PLC210 OPC-UA.Application.GVL.DataProg.Group[1].ValveSafety.bBlockOpenOut</v>
      </c>
      <c r="N1093" t="s">
        <v>34</v>
      </c>
      <c r="O1093" t="s">
        <v>27</v>
      </c>
      <c r="P1093" t="str">
        <f t="shared" si="480"/>
        <v>ns=4;s=|var|PLC210 OPC-UA.Application.GVL.DataProg.Group[1].ValveSafety</v>
      </c>
      <c r="Q1093" t="str">
        <f t="shared" si="484"/>
        <v>d1012</v>
      </c>
      <c r="R1093" t="str">
        <f t="shared" si="482"/>
        <v>bBlockOpenOut</v>
      </c>
    </row>
    <row r="1094" spans="2:18" x14ac:dyDescent="0.25">
      <c r="B1094" t="str">
        <f t="shared" si="483"/>
        <v>ValveSafety</v>
      </c>
      <c r="G1094" t="s">
        <v>43</v>
      </c>
      <c r="H1094" t="str">
        <f t="shared" si="481"/>
        <v>bBlockCloseOut</v>
      </c>
      <c r="I1094">
        <v>1</v>
      </c>
      <c r="K1094">
        <v>0</v>
      </c>
      <c r="M1094" t="str">
        <f t="shared" si="479"/>
        <v>ns=4;s=|var|PLC210 OPC-UA.Application.GVL.DataProg.Group[1].ValveSafety.bBlockCloseOut</v>
      </c>
      <c r="N1094" t="s">
        <v>34</v>
      </c>
      <c r="O1094" t="s">
        <v>27</v>
      </c>
      <c r="P1094" t="str">
        <f t="shared" si="480"/>
        <v>ns=4;s=|var|PLC210 OPC-UA.Application.GVL.DataProg.Group[1].ValveSafety</v>
      </c>
      <c r="Q1094" t="str">
        <f t="shared" si="484"/>
        <v>d1012</v>
      </c>
      <c r="R1094" t="str">
        <f t="shared" si="482"/>
        <v>bBlockCloseOut</v>
      </c>
    </row>
    <row r="1095" spans="2:18" x14ac:dyDescent="0.25">
      <c r="B1095" t="str">
        <f>B1094</f>
        <v>ValveSafety</v>
      </c>
      <c r="G1095" t="s">
        <v>402</v>
      </c>
      <c r="H1095" t="str">
        <f t="shared" si="481"/>
        <v>byBlock</v>
      </c>
      <c r="I1095">
        <v>1</v>
      </c>
      <c r="K1095">
        <v>0</v>
      </c>
      <c r="M1095" t="str">
        <f t="shared" si="479"/>
        <v>ns=4;s=|var|PLC210 OPC-UA.Application.GVL.DataProg.Group[1].ValveSafety.stBlocksOpen.byBlock</v>
      </c>
      <c r="N1095" t="s">
        <v>403</v>
      </c>
      <c r="O1095" t="s">
        <v>27</v>
      </c>
      <c r="P1095" t="str">
        <f>CONCATENATE(P1094,".stBlocksOpen")</f>
        <v>ns=4;s=|var|PLC210 OPC-UA.Application.GVL.DataProg.Group[1].ValveSafety.stBlocksOpen</v>
      </c>
      <c r="Q1095" t="str">
        <f>Q1094</f>
        <v>d1012</v>
      </c>
      <c r="R1095" t="str">
        <f>CONCATENATE(G1095,"Open")</f>
        <v>byBlockOpen</v>
      </c>
    </row>
    <row r="1096" spans="2:18" x14ac:dyDescent="0.25">
      <c r="B1096" t="str">
        <f>B1095</f>
        <v>ValveSafety</v>
      </c>
      <c r="G1096" t="s">
        <v>402</v>
      </c>
      <c r="H1096" t="str">
        <f t="shared" si="481"/>
        <v>byBlock</v>
      </c>
      <c r="I1096">
        <v>1</v>
      </c>
      <c r="K1096">
        <v>0</v>
      </c>
      <c r="M1096" t="str">
        <f t="shared" si="479"/>
        <v>ns=4;s=|var|PLC210 OPC-UA.Application.GVL.DataProg.Group[1].ValveSafety.stBlocksClose.byBlock</v>
      </c>
      <c r="N1096" t="s">
        <v>403</v>
      </c>
      <c r="O1096" t="s">
        <v>27</v>
      </c>
      <c r="P1096" t="str">
        <f>CONCATENATE(P1094,".stBlocksClose")</f>
        <v>ns=4;s=|var|PLC210 OPC-UA.Application.GVL.DataProg.Group[1].ValveSafety.stBlocksClose</v>
      </c>
      <c r="Q1096" t="str">
        <f>Q1095</f>
        <v>d1012</v>
      </c>
      <c r="R1096" t="str">
        <f>CONCATENATE(G1096,"Close")</f>
        <v>byBlockClose</v>
      </c>
    </row>
    <row r="1097" spans="2:18" x14ac:dyDescent="0.25">
      <c r="B1097" t="str">
        <f>B1096</f>
        <v>ValveSafety</v>
      </c>
      <c r="G1097" t="s">
        <v>404</v>
      </c>
      <c r="H1097" t="str">
        <f t="shared" si="481"/>
        <v>byBlockWork</v>
      </c>
      <c r="I1097">
        <v>1</v>
      </c>
      <c r="K1097">
        <v>1</v>
      </c>
      <c r="M1097" t="str">
        <f t="shared" si="479"/>
        <v>ns=4;s=|var|PLC210 OPC-UA.Application.GVL.DataProg.Group[1].ValveSafety.stBlocksOpen.byBlockWork</v>
      </c>
      <c r="N1097" t="s">
        <v>403</v>
      </c>
      <c r="O1097" t="s">
        <v>27</v>
      </c>
      <c r="P1097" t="str">
        <f>P1095</f>
        <v>ns=4;s=|var|PLC210 OPC-UA.Application.GVL.DataProg.Group[1].ValveSafety.stBlocksOpen</v>
      </c>
      <c r="Q1097" t="str">
        <f>Q1096</f>
        <v>d1012</v>
      </c>
      <c r="R1097" t="str">
        <f>CONCATENATE(G1097,"Open")</f>
        <v>byBlockWorkOpen</v>
      </c>
    </row>
    <row r="1098" spans="2:18" x14ac:dyDescent="0.25">
      <c r="B1098" t="str">
        <f>B1097</f>
        <v>ValveSafety</v>
      </c>
      <c r="G1098" t="s">
        <v>404</v>
      </c>
      <c r="H1098" t="str">
        <f t="shared" si="481"/>
        <v>byBlockWork</v>
      </c>
      <c r="I1098">
        <v>1</v>
      </c>
      <c r="K1098">
        <v>1</v>
      </c>
      <c r="M1098" t="str">
        <f t="shared" si="479"/>
        <v>ns=4;s=|var|PLC210 OPC-UA.Application.GVL.DataProg.Group[1].ValveSafety.stBlocksClose.byBlockWork</v>
      </c>
      <c r="N1098" t="s">
        <v>403</v>
      </c>
      <c r="O1098" t="s">
        <v>27</v>
      </c>
      <c r="P1098" t="str">
        <f>P1096</f>
        <v>ns=4;s=|var|PLC210 OPC-UA.Application.GVL.DataProg.Group[1].ValveSafety.stBlocksClose</v>
      </c>
      <c r="Q1098" t="str">
        <f>Q1097</f>
        <v>d1012</v>
      </c>
      <c r="R1098" t="str">
        <f>CONCATENATE(G1098,"Close")</f>
        <v>byBlockWorkClose</v>
      </c>
    </row>
    <row r="1099" spans="2:18" x14ac:dyDescent="0.25">
      <c r="B1099" t="str">
        <f>B1094</f>
        <v>ValveSafety</v>
      </c>
      <c r="G1099" t="s">
        <v>405</v>
      </c>
      <c r="H1099" t="str">
        <f t="shared" si="481"/>
        <v>arwsBlockNames</v>
      </c>
      <c r="I1099">
        <v>1</v>
      </c>
      <c r="K1099">
        <v>0</v>
      </c>
      <c r="M1099" t="str">
        <f>CONCATENATE(P1099,".",G1099,"[0]")</f>
        <v>ns=4;s=|var|PLC210 OPC-UA.Application.GVL.DataProg.Group[1].ValveSafety.stBlocksOpen.arwsBlockNames[0]</v>
      </c>
      <c r="N1099" t="s">
        <v>154</v>
      </c>
      <c r="O1099" t="s">
        <v>27</v>
      </c>
      <c r="P1099" t="str">
        <f>P1095</f>
        <v>ns=4;s=|var|PLC210 OPC-UA.Application.GVL.DataProg.Group[1].ValveSafety.stBlocksOpen</v>
      </c>
      <c r="Q1099" t="str">
        <f>Q1094</f>
        <v>d1012</v>
      </c>
      <c r="R1099" t="str">
        <f>CONCATENATE(G1099,"Open1")</f>
        <v>arwsBlockNamesOpen1</v>
      </c>
    </row>
    <row r="1100" spans="2:18" x14ac:dyDescent="0.25">
      <c r="B1100" t="str">
        <f>B1099</f>
        <v>ValveSafety</v>
      </c>
      <c r="G1100" t="s">
        <v>405</v>
      </c>
      <c r="H1100" t="str">
        <f t="shared" si="481"/>
        <v>arwsBlockNames</v>
      </c>
      <c r="I1100">
        <v>1</v>
      </c>
      <c r="K1100">
        <v>0</v>
      </c>
      <c r="M1100" t="str">
        <f>CONCATENATE(P1100,".",G1100,"[1]")</f>
        <v>ns=4;s=|var|PLC210 OPC-UA.Application.GVL.DataProg.Group[1].ValveSafety.stBlocksOpen.arwsBlockNames[1]</v>
      </c>
      <c r="N1100" t="s">
        <v>154</v>
      </c>
      <c r="O1100" t="s">
        <v>27</v>
      </c>
      <c r="P1100" t="str">
        <f>P1099</f>
        <v>ns=4;s=|var|PLC210 OPC-UA.Application.GVL.DataProg.Group[1].ValveSafety.stBlocksOpen</v>
      </c>
      <c r="Q1100" t="str">
        <f>Q1099</f>
        <v>d1012</v>
      </c>
      <c r="R1100" t="str">
        <f>CONCATENATE(G1100,"Open2")</f>
        <v>arwsBlockNamesOpen2</v>
      </c>
    </row>
    <row r="1101" spans="2:18" x14ac:dyDescent="0.25">
      <c r="B1101" t="str">
        <f>B1100</f>
        <v>ValveSafety</v>
      </c>
      <c r="G1101" t="s">
        <v>405</v>
      </c>
      <c r="H1101" t="str">
        <f t="shared" si="481"/>
        <v>arwsBlockNames</v>
      </c>
      <c r="I1101">
        <v>1</v>
      </c>
      <c r="K1101">
        <v>0</v>
      </c>
      <c r="M1101" t="str">
        <f>CONCATENATE(P1101,".",G1101,"[2]")</f>
        <v>ns=4;s=|var|PLC210 OPC-UA.Application.GVL.DataProg.Group[1].ValveSafety.stBlocksOpen.arwsBlockNames[2]</v>
      </c>
      <c r="N1101" t="s">
        <v>154</v>
      </c>
      <c r="O1101" t="s">
        <v>27</v>
      </c>
      <c r="P1101" t="str">
        <f t="shared" ref="P1101:P1106" si="485">P1100</f>
        <v>ns=4;s=|var|PLC210 OPC-UA.Application.GVL.DataProg.Group[1].ValveSafety.stBlocksOpen</v>
      </c>
      <c r="Q1101" t="str">
        <f>Q1100</f>
        <v>d1012</v>
      </c>
      <c r="R1101" t="str">
        <f>CONCATENATE(G1101,"Open3")</f>
        <v>arwsBlockNamesOpen3</v>
      </c>
    </row>
    <row r="1102" spans="2:18" x14ac:dyDescent="0.25">
      <c r="B1102" t="str">
        <f>B1101</f>
        <v>ValveSafety</v>
      </c>
      <c r="G1102" t="s">
        <v>405</v>
      </c>
      <c r="H1102" t="str">
        <f t="shared" si="481"/>
        <v>arwsBlockNames</v>
      </c>
      <c r="I1102">
        <v>1</v>
      </c>
      <c r="K1102">
        <v>0</v>
      </c>
      <c r="M1102" t="str">
        <f>CONCATENATE(P1102,".",G1102,"[3]")</f>
        <v>ns=4;s=|var|PLC210 OPC-UA.Application.GVL.DataProg.Group[1].ValveSafety.stBlocksOpen.arwsBlockNames[3]</v>
      </c>
      <c r="N1102" t="s">
        <v>154</v>
      </c>
      <c r="O1102" t="s">
        <v>27</v>
      </c>
      <c r="P1102" t="str">
        <f t="shared" si="485"/>
        <v>ns=4;s=|var|PLC210 OPC-UA.Application.GVL.DataProg.Group[1].ValveSafety.stBlocksOpen</v>
      </c>
      <c r="Q1102" t="str">
        <f>Q1101</f>
        <v>d1012</v>
      </c>
      <c r="R1102" t="str">
        <f>CONCATENATE(G1102,"Open4")</f>
        <v>arwsBlockNamesOpen4</v>
      </c>
    </row>
    <row r="1103" spans="2:18" x14ac:dyDescent="0.25">
      <c r="B1103" t="str">
        <f>B1098</f>
        <v>ValveSafety</v>
      </c>
      <c r="G1103" t="s">
        <v>405</v>
      </c>
      <c r="H1103" t="str">
        <f t="shared" si="481"/>
        <v>arwsBlockNames</v>
      </c>
      <c r="I1103">
        <v>1</v>
      </c>
      <c r="K1103">
        <v>0</v>
      </c>
      <c r="M1103" t="str">
        <f>CONCATENATE(P1103,".",G1103,"[4]")</f>
        <v>ns=4;s=|var|PLC210 OPC-UA.Application.GVL.DataProg.Group[1].ValveSafety.stBlocksOpen.arwsBlockNames[4]</v>
      </c>
      <c r="N1103" t="s">
        <v>154</v>
      </c>
      <c r="O1103" t="s">
        <v>27</v>
      </c>
      <c r="P1103" t="str">
        <f t="shared" si="485"/>
        <v>ns=4;s=|var|PLC210 OPC-UA.Application.GVL.DataProg.Group[1].ValveSafety.stBlocksOpen</v>
      </c>
      <c r="Q1103" t="str">
        <f>Q1098</f>
        <v>d1012</v>
      </c>
      <c r="R1103" t="str">
        <f>CONCATENATE(G1103,"Open5")</f>
        <v>arwsBlockNamesOpen5</v>
      </c>
    </row>
    <row r="1104" spans="2:18" x14ac:dyDescent="0.25">
      <c r="B1104" t="str">
        <f>B1103</f>
        <v>ValveSafety</v>
      </c>
      <c r="G1104" t="s">
        <v>405</v>
      </c>
      <c r="H1104" t="str">
        <f t="shared" si="481"/>
        <v>arwsBlockNames</v>
      </c>
      <c r="I1104">
        <v>1</v>
      </c>
      <c r="K1104">
        <v>0</v>
      </c>
      <c r="M1104" t="str">
        <f>CONCATENATE(P1104,".",G1104,"[5]")</f>
        <v>ns=4;s=|var|PLC210 OPC-UA.Application.GVL.DataProg.Group[1].ValveSafety.stBlocksOpen.arwsBlockNames[5]</v>
      </c>
      <c r="N1104" t="s">
        <v>154</v>
      </c>
      <c r="O1104" t="s">
        <v>27</v>
      </c>
      <c r="P1104" t="str">
        <f t="shared" si="485"/>
        <v>ns=4;s=|var|PLC210 OPC-UA.Application.GVL.DataProg.Group[1].ValveSafety.stBlocksOpen</v>
      </c>
      <c r="Q1104" t="str">
        <f>Q1103</f>
        <v>d1012</v>
      </c>
      <c r="R1104" t="str">
        <f>CONCATENATE(G1104,"Open6")</f>
        <v>arwsBlockNamesOpen6</v>
      </c>
    </row>
    <row r="1105" spans="1:22" x14ac:dyDescent="0.25">
      <c r="B1105" t="str">
        <f>B1104</f>
        <v>ValveSafety</v>
      </c>
      <c r="G1105" t="s">
        <v>405</v>
      </c>
      <c r="H1105" t="str">
        <f t="shared" si="481"/>
        <v>arwsBlockNames</v>
      </c>
      <c r="I1105">
        <v>1</v>
      </c>
      <c r="K1105">
        <v>0</v>
      </c>
      <c r="M1105" t="str">
        <f>CONCATENATE(P1105,".",G1105,"[6]")</f>
        <v>ns=4;s=|var|PLC210 OPC-UA.Application.GVL.DataProg.Group[1].ValveSafety.stBlocksOpen.arwsBlockNames[6]</v>
      </c>
      <c r="N1105" t="s">
        <v>154</v>
      </c>
      <c r="O1105" t="s">
        <v>27</v>
      </c>
      <c r="P1105" t="str">
        <f t="shared" si="485"/>
        <v>ns=4;s=|var|PLC210 OPC-UA.Application.GVL.DataProg.Group[1].ValveSafety.stBlocksOpen</v>
      </c>
      <c r="Q1105" t="str">
        <f>Q1104</f>
        <v>d1012</v>
      </c>
      <c r="R1105" t="str">
        <f>CONCATENATE(G1105,"Open7")</f>
        <v>arwsBlockNamesOpen7</v>
      </c>
    </row>
    <row r="1106" spans="1:22" x14ac:dyDescent="0.25">
      <c r="B1106" t="str">
        <f>B1105</f>
        <v>ValveSafety</v>
      </c>
      <c r="G1106" t="s">
        <v>405</v>
      </c>
      <c r="H1106" t="str">
        <f t="shared" si="481"/>
        <v>arwsBlockNames</v>
      </c>
      <c r="I1106">
        <v>1</v>
      </c>
      <c r="K1106">
        <v>0</v>
      </c>
      <c r="M1106" t="str">
        <f>CONCATENATE(P1106,".",G1106,"[7]")</f>
        <v>ns=4;s=|var|PLC210 OPC-UA.Application.GVL.DataProg.Group[1].ValveSafety.stBlocksOpen.arwsBlockNames[7]</v>
      </c>
      <c r="N1106" t="s">
        <v>154</v>
      </c>
      <c r="O1106" t="s">
        <v>27</v>
      </c>
      <c r="P1106" t="str">
        <f t="shared" si="485"/>
        <v>ns=4;s=|var|PLC210 OPC-UA.Application.GVL.DataProg.Group[1].ValveSafety.stBlocksOpen</v>
      </c>
      <c r="Q1106" t="str">
        <f>Q1105</f>
        <v>d1012</v>
      </c>
      <c r="R1106" t="str">
        <f>CONCATENATE(G1106,"Open8")</f>
        <v>arwsBlockNamesOpen8</v>
      </c>
    </row>
    <row r="1107" spans="1:22" x14ac:dyDescent="0.25">
      <c r="B1107" t="str">
        <f>B1102</f>
        <v>ValveSafety</v>
      </c>
      <c r="G1107" t="s">
        <v>405</v>
      </c>
      <c r="H1107" t="str">
        <f t="shared" si="481"/>
        <v>arwsBlockNames</v>
      </c>
      <c r="I1107">
        <v>1</v>
      </c>
      <c r="K1107">
        <v>0</v>
      </c>
      <c r="M1107" t="str">
        <f>CONCATENATE(P1107,".",G1107,"[0]")</f>
        <v>ns=4;s=|var|PLC210 OPC-UA.Application.GVL.DataProg.Group[1].ValveSafety.stBlocksClose.arwsBlockNames[0]</v>
      </c>
      <c r="N1107" t="s">
        <v>154</v>
      </c>
      <c r="O1107" t="s">
        <v>27</v>
      </c>
      <c r="P1107" t="str">
        <f>P1096</f>
        <v>ns=4;s=|var|PLC210 OPC-UA.Application.GVL.DataProg.Group[1].ValveSafety.stBlocksClose</v>
      </c>
      <c r="Q1107" t="str">
        <f>Q1102</f>
        <v>d1012</v>
      </c>
      <c r="R1107" t="str">
        <f>CONCATENATE(G1107,"Close1")</f>
        <v>arwsBlockNamesClose1</v>
      </c>
    </row>
    <row r="1108" spans="1:22" x14ac:dyDescent="0.25">
      <c r="B1108" t="str">
        <f>B1107</f>
        <v>ValveSafety</v>
      </c>
      <c r="G1108" t="s">
        <v>405</v>
      </c>
      <c r="H1108" t="str">
        <f t="shared" si="481"/>
        <v>arwsBlockNames</v>
      </c>
      <c r="I1108">
        <v>1</v>
      </c>
      <c r="K1108">
        <v>0</v>
      </c>
      <c r="M1108" t="str">
        <f>CONCATENATE(P1108,".",G1108,"[1]")</f>
        <v>ns=4;s=|var|PLC210 OPC-UA.Application.GVL.DataProg.Group[1].ValveSafety.stBlocksClose.arwsBlockNames[1]</v>
      </c>
      <c r="N1108" t="s">
        <v>154</v>
      </c>
      <c r="O1108" t="s">
        <v>27</v>
      </c>
      <c r="P1108" t="str">
        <f>P1107</f>
        <v>ns=4;s=|var|PLC210 OPC-UA.Application.GVL.DataProg.Group[1].ValveSafety.stBlocksClose</v>
      </c>
      <c r="Q1108" t="str">
        <f>Q1107</f>
        <v>d1012</v>
      </c>
      <c r="R1108" t="str">
        <f>CONCATENATE(G1108,"Close2")</f>
        <v>arwsBlockNamesClose2</v>
      </c>
    </row>
    <row r="1109" spans="1:22" x14ac:dyDescent="0.25">
      <c r="B1109" t="str">
        <f>B1108</f>
        <v>ValveSafety</v>
      </c>
      <c r="G1109" t="s">
        <v>405</v>
      </c>
      <c r="H1109" t="str">
        <f t="shared" si="481"/>
        <v>arwsBlockNames</v>
      </c>
      <c r="I1109">
        <v>1</v>
      </c>
      <c r="K1109">
        <v>0</v>
      </c>
      <c r="M1109" t="str">
        <f>CONCATENATE(P1109,".",G1109,"[2]")</f>
        <v>ns=4;s=|var|PLC210 OPC-UA.Application.GVL.DataProg.Group[1].ValveSafety.stBlocksClose.arwsBlockNames[2]</v>
      </c>
      <c r="N1109" t="s">
        <v>154</v>
      </c>
      <c r="O1109" t="s">
        <v>27</v>
      </c>
      <c r="P1109" t="str">
        <f t="shared" ref="P1109:P1114" si="486">P1108</f>
        <v>ns=4;s=|var|PLC210 OPC-UA.Application.GVL.DataProg.Group[1].ValveSafety.stBlocksClose</v>
      </c>
      <c r="Q1109" t="str">
        <f>Q1108</f>
        <v>d1012</v>
      </c>
      <c r="R1109" t="str">
        <f>CONCATENATE(G1109,"Close3")</f>
        <v>arwsBlockNamesClose3</v>
      </c>
    </row>
    <row r="1110" spans="1:22" x14ac:dyDescent="0.25">
      <c r="B1110" t="str">
        <f>B1109</f>
        <v>ValveSafety</v>
      </c>
      <c r="G1110" t="s">
        <v>405</v>
      </c>
      <c r="H1110" t="str">
        <f t="shared" si="481"/>
        <v>arwsBlockNames</v>
      </c>
      <c r="I1110">
        <v>1</v>
      </c>
      <c r="K1110">
        <v>0</v>
      </c>
      <c r="M1110" t="str">
        <f>CONCATENATE(P1110,".",G1110,"[3]")</f>
        <v>ns=4;s=|var|PLC210 OPC-UA.Application.GVL.DataProg.Group[1].ValveSafety.stBlocksClose.arwsBlockNames[3]</v>
      </c>
      <c r="N1110" t="s">
        <v>154</v>
      </c>
      <c r="O1110" t="s">
        <v>27</v>
      </c>
      <c r="P1110" t="str">
        <f t="shared" si="486"/>
        <v>ns=4;s=|var|PLC210 OPC-UA.Application.GVL.DataProg.Group[1].ValveSafety.stBlocksClose</v>
      </c>
      <c r="Q1110" t="str">
        <f>Q1109</f>
        <v>d1012</v>
      </c>
      <c r="R1110" t="str">
        <f>CONCATENATE(G1110,"Close4")</f>
        <v>arwsBlockNamesClose4</v>
      </c>
    </row>
    <row r="1111" spans="1:22" x14ac:dyDescent="0.25">
      <c r="B1111" t="str">
        <f>B1106</f>
        <v>ValveSafety</v>
      </c>
      <c r="G1111" t="s">
        <v>405</v>
      </c>
      <c r="H1111" t="str">
        <f t="shared" si="481"/>
        <v>arwsBlockNames</v>
      </c>
      <c r="I1111">
        <v>1</v>
      </c>
      <c r="K1111">
        <v>0</v>
      </c>
      <c r="M1111" t="str">
        <f>CONCATENATE(P1111,".",G1111,"[4]")</f>
        <v>ns=4;s=|var|PLC210 OPC-UA.Application.GVL.DataProg.Group[1].ValveSafety.stBlocksClose.arwsBlockNames[4]</v>
      </c>
      <c r="N1111" t="s">
        <v>154</v>
      </c>
      <c r="O1111" t="s">
        <v>27</v>
      </c>
      <c r="P1111" t="str">
        <f t="shared" si="486"/>
        <v>ns=4;s=|var|PLC210 OPC-UA.Application.GVL.DataProg.Group[1].ValveSafety.stBlocksClose</v>
      </c>
      <c r="Q1111" t="str">
        <f>Q1106</f>
        <v>d1012</v>
      </c>
      <c r="R1111" t="str">
        <f>CONCATENATE(G1111,"Close5")</f>
        <v>arwsBlockNamesClose5</v>
      </c>
    </row>
    <row r="1112" spans="1:22" x14ac:dyDescent="0.25">
      <c r="B1112" t="str">
        <f>B1111</f>
        <v>ValveSafety</v>
      </c>
      <c r="G1112" t="s">
        <v>405</v>
      </c>
      <c r="H1112" t="str">
        <f t="shared" si="481"/>
        <v>arwsBlockNames</v>
      </c>
      <c r="I1112">
        <v>1</v>
      </c>
      <c r="K1112">
        <v>0</v>
      </c>
      <c r="M1112" t="str">
        <f>CONCATENATE(P1112,".",G1112,"[5]")</f>
        <v>ns=4;s=|var|PLC210 OPC-UA.Application.GVL.DataProg.Group[1].ValveSafety.stBlocksClose.arwsBlockNames[5]</v>
      </c>
      <c r="N1112" t="s">
        <v>154</v>
      </c>
      <c r="O1112" t="s">
        <v>27</v>
      </c>
      <c r="P1112" t="str">
        <f t="shared" si="486"/>
        <v>ns=4;s=|var|PLC210 OPC-UA.Application.GVL.DataProg.Group[1].ValveSafety.stBlocksClose</v>
      </c>
      <c r="Q1112" t="str">
        <f>Q1111</f>
        <v>d1012</v>
      </c>
      <c r="R1112" t="str">
        <f>CONCATENATE(G1112,"Close6")</f>
        <v>arwsBlockNamesClose6</v>
      </c>
    </row>
    <row r="1113" spans="1:22" x14ac:dyDescent="0.25">
      <c r="B1113" t="str">
        <f>B1112</f>
        <v>ValveSafety</v>
      </c>
      <c r="G1113" t="s">
        <v>405</v>
      </c>
      <c r="H1113" t="str">
        <f t="shared" si="481"/>
        <v>arwsBlockNames</v>
      </c>
      <c r="I1113">
        <v>1</v>
      </c>
      <c r="K1113">
        <v>0</v>
      </c>
      <c r="M1113" t="str">
        <f>CONCATENATE(P1113,".",G1113,"[6]")</f>
        <v>ns=4;s=|var|PLC210 OPC-UA.Application.GVL.DataProg.Group[1].ValveSafety.stBlocksClose.arwsBlockNames[6]</v>
      </c>
      <c r="N1113" t="s">
        <v>154</v>
      </c>
      <c r="O1113" t="s">
        <v>27</v>
      </c>
      <c r="P1113" t="str">
        <f t="shared" si="486"/>
        <v>ns=4;s=|var|PLC210 OPC-UA.Application.GVL.DataProg.Group[1].ValveSafety.stBlocksClose</v>
      </c>
      <c r="Q1113" t="str">
        <f>Q1112</f>
        <v>d1012</v>
      </c>
      <c r="R1113" t="str">
        <f>CONCATENATE(G1113,"Close7")</f>
        <v>arwsBlockNamesClose7</v>
      </c>
    </row>
    <row r="1114" spans="1:22" x14ac:dyDescent="0.25">
      <c r="B1114" t="str">
        <f>B1113</f>
        <v>ValveSafety</v>
      </c>
      <c r="G1114" t="s">
        <v>405</v>
      </c>
      <c r="H1114" t="str">
        <f t="shared" si="481"/>
        <v>arwsBlockNames</v>
      </c>
      <c r="I1114">
        <v>1</v>
      </c>
      <c r="K1114">
        <v>0</v>
      </c>
      <c r="M1114" t="str">
        <f>CONCATENATE(P1114,".",G1114,"[7]")</f>
        <v>ns=4;s=|var|PLC210 OPC-UA.Application.GVL.DataProg.Group[1].ValveSafety.stBlocksClose.arwsBlockNames[7]</v>
      </c>
      <c r="N1114" t="s">
        <v>154</v>
      </c>
      <c r="O1114" t="s">
        <v>27</v>
      </c>
      <c r="P1114" t="str">
        <f t="shared" si="486"/>
        <v>ns=4;s=|var|PLC210 OPC-UA.Application.GVL.DataProg.Group[1].ValveSafety.stBlocksClose</v>
      </c>
      <c r="Q1114" t="str">
        <f>Q1113</f>
        <v>d1012</v>
      </c>
      <c r="R1114" t="str">
        <f>CONCATENATE(G1114,"Close8")</f>
        <v>arwsBlockNamesClose8</v>
      </c>
    </row>
    <row r="1115" spans="1:22" x14ac:dyDescent="0.25">
      <c r="A1115" t="s">
        <v>206</v>
      </c>
      <c r="B1115" t="s">
        <v>113</v>
      </c>
      <c r="V1115" t="s">
        <v>207</v>
      </c>
    </row>
    <row r="1116" spans="1:22" x14ac:dyDescent="0.25">
      <c r="B1116" t="str">
        <f>A1115</f>
        <v>ValvePress</v>
      </c>
      <c r="G1116" t="s">
        <v>33</v>
      </c>
      <c r="H1116" t="str">
        <f>G1116</f>
        <v>bH</v>
      </c>
      <c r="I1116">
        <v>1</v>
      </c>
      <c r="K1116">
        <v>0</v>
      </c>
      <c r="M1116" t="str">
        <f t="shared" ref="M1116:M1127" si="487">CONCATENATE(P1116,".",G1116)</f>
        <v>ns=4;s=|var|PLC210 OPC-UA.Application.GVL.DataProg.Group[1].ValvePress.bH</v>
      </c>
      <c r="N1116" t="s">
        <v>34</v>
      </c>
      <c r="O1116" t="s">
        <v>27</v>
      </c>
      <c r="P1116" t="str">
        <f t="shared" ref="P1116:P1123" si="488">CONCATENATE(W$2,"GVL.DataProg.",A$518,".",B1116)</f>
        <v>ns=4;s=|var|PLC210 OPC-UA.Application.GVL.DataProg.Group[1].ValvePress</v>
      </c>
      <c r="Q1116" t="str">
        <f>V1115</f>
        <v>d1011</v>
      </c>
      <c r="R1116" t="str">
        <f>G1116</f>
        <v>bH</v>
      </c>
    </row>
    <row r="1117" spans="1:22" x14ac:dyDescent="0.25">
      <c r="B1117" t="str">
        <f>B1116</f>
        <v>ValvePress</v>
      </c>
      <c r="G1117" t="s">
        <v>36</v>
      </c>
      <c r="H1117" t="str">
        <f t="shared" ref="H1117:H1143" si="489">G1117</f>
        <v>bL</v>
      </c>
      <c r="I1117">
        <v>1</v>
      </c>
      <c r="K1117">
        <v>0</v>
      </c>
      <c r="M1117" t="str">
        <f t="shared" si="487"/>
        <v>ns=4;s=|var|PLC210 OPC-UA.Application.GVL.DataProg.Group[1].ValvePress.bL</v>
      </c>
      <c r="N1117" t="s">
        <v>34</v>
      </c>
      <c r="O1117" t="s">
        <v>27</v>
      </c>
      <c r="P1117" t="str">
        <f t="shared" si="488"/>
        <v>ns=4;s=|var|PLC210 OPC-UA.Application.GVL.DataProg.Group[1].ValvePress</v>
      </c>
      <c r="Q1117" t="str">
        <f>Q1116</f>
        <v>d1011</v>
      </c>
      <c r="R1117" t="str">
        <f t="shared" ref="R1117:R1123" si="490">G1117</f>
        <v>bL</v>
      </c>
    </row>
    <row r="1118" spans="1:22" x14ac:dyDescent="0.25">
      <c r="B1118" t="str">
        <f t="shared" ref="B1118:B1123" si="491">B1117</f>
        <v>ValvePress</v>
      </c>
      <c r="G1118" t="s">
        <v>83</v>
      </c>
      <c r="H1118" t="str">
        <f t="shared" si="489"/>
        <v>bCtrl</v>
      </c>
      <c r="I1118">
        <v>1</v>
      </c>
      <c r="K1118">
        <v>0</v>
      </c>
      <c r="M1118" t="str">
        <f t="shared" si="487"/>
        <v>ns=4;s=|var|PLC210 OPC-UA.Application.GVL.DataProg.Group[1].ValvePress.bCtrl</v>
      </c>
      <c r="N1118" t="s">
        <v>34</v>
      </c>
      <c r="O1118" t="s">
        <v>27</v>
      </c>
      <c r="P1118" t="str">
        <f t="shared" si="488"/>
        <v>ns=4;s=|var|PLC210 OPC-UA.Application.GVL.DataProg.Group[1].ValvePress</v>
      </c>
      <c r="Q1118" t="str">
        <f t="shared" ref="Q1118:Q1123" si="492">Q1117</f>
        <v>d1011</v>
      </c>
      <c r="R1118" t="str">
        <f t="shared" si="490"/>
        <v>bCtrl</v>
      </c>
    </row>
    <row r="1119" spans="1:22" x14ac:dyDescent="0.25">
      <c r="B1119" t="str">
        <f t="shared" si="491"/>
        <v>ValvePress</v>
      </c>
      <c r="G1119" t="s">
        <v>39</v>
      </c>
      <c r="H1119" t="str">
        <f t="shared" si="489"/>
        <v>bOpenManual</v>
      </c>
      <c r="I1119">
        <v>1</v>
      </c>
      <c r="K1119">
        <v>1</v>
      </c>
      <c r="M1119" t="str">
        <f t="shared" si="487"/>
        <v>ns=4;s=|var|PLC210 OPC-UA.Application.GVL.DataProg.Group[1].ValvePress.bOpenManual</v>
      </c>
      <c r="N1119" t="s">
        <v>34</v>
      </c>
      <c r="O1119" t="s">
        <v>27</v>
      </c>
      <c r="P1119" t="str">
        <f t="shared" si="488"/>
        <v>ns=4;s=|var|PLC210 OPC-UA.Application.GVL.DataProg.Group[1].ValvePress</v>
      </c>
      <c r="Q1119" t="str">
        <f t="shared" si="492"/>
        <v>d1011</v>
      </c>
      <c r="R1119" t="str">
        <f t="shared" si="490"/>
        <v>bOpenManual</v>
      </c>
    </row>
    <row r="1120" spans="1:22" x14ac:dyDescent="0.25">
      <c r="B1120" t="str">
        <f t="shared" si="491"/>
        <v>ValvePress</v>
      </c>
      <c r="G1120" t="s">
        <v>40</v>
      </c>
      <c r="H1120" t="str">
        <f t="shared" si="489"/>
        <v>bCloseManual</v>
      </c>
      <c r="I1120">
        <v>1</v>
      </c>
      <c r="K1120">
        <v>1</v>
      </c>
      <c r="M1120" t="str">
        <f t="shared" si="487"/>
        <v>ns=4;s=|var|PLC210 OPC-UA.Application.GVL.DataProg.Group[1].ValvePress.bCloseManual</v>
      </c>
      <c r="N1120" t="s">
        <v>34</v>
      </c>
      <c r="O1120" t="s">
        <v>27</v>
      </c>
      <c r="P1120" t="str">
        <f t="shared" si="488"/>
        <v>ns=4;s=|var|PLC210 OPC-UA.Application.GVL.DataProg.Group[1].ValvePress</v>
      </c>
      <c r="Q1120" t="str">
        <f t="shared" si="492"/>
        <v>d1011</v>
      </c>
      <c r="R1120" t="str">
        <f t="shared" si="490"/>
        <v>bCloseManual</v>
      </c>
    </row>
    <row r="1121" spans="2:18" x14ac:dyDescent="0.25">
      <c r="B1121" t="str">
        <f t="shared" si="491"/>
        <v>ValvePress</v>
      </c>
      <c r="G1121" t="s">
        <v>41</v>
      </c>
      <c r="H1121" t="str">
        <f t="shared" si="489"/>
        <v>bAuto</v>
      </c>
      <c r="I1121">
        <v>1</v>
      </c>
      <c r="K1121">
        <v>1</v>
      </c>
      <c r="M1121" t="str">
        <f t="shared" si="487"/>
        <v>ns=4;s=|var|PLC210 OPC-UA.Application.GVL.DataProg.Group[1].ValvePress.bAuto</v>
      </c>
      <c r="N1121" t="s">
        <v>34</v>
      </c>
      <c r="O1121" t="s">
        <v>27</v>
      </c>
      <c r="P1121" t="str">
        <f t="shared" si="488"/>
        <v>ns=4;s=|var|PLC210 OPC-UA.Application.GVL.DataProg.Group[1].ValvePress</v>
      </c>
      <c r="Q1121" t="str">
        <f t="shared" si="492"/>
        <v>d1011</v>
      </c>
      <c r="R1121" t="str">
        <f t="shared" si="490"/>
        <v>bAuto</v>
      </c>
    </row>
    <row r="1122" spans="2:18" x14ac:dyDescent="0.25">
      <c r="B1122" t="str">
        <f t="shared" si="491"/>
        <v>ValvePress</v>
      </c>
      <c r="G1122" t="s">
        <v>42</v>
      </c>
      <c r="H1122" t="str">
        <f t="shared" si="489"/>
        <v>bBlockOpenOut</v>
      </c>
      <c r="I1122">
        <v>1</v>
      </c>
      <c r="K1122">
        <v>0</v>
      </c>
      <c r="M1122" t="str">
        <f t="shared" si="487"/>
        <v>ns=4;s=|var|PLC210 OPC-UA.Application.GVL.DataProg.Group[1].ValvePress.bBlockOpenOut</v>
      </c>
      <c r="N1122" t="s">
        <v>34</v>
      </c>
      <c r="O1122" t="s">
        <v>27</v>
      </c>
      <c r="P1122" t="str">
        <f t="shared" si="488"/>
        <v>ns=4;s=|var|PLC210 OPC-UA.Application.GVL.DataProg.Group[1].ValvePress</v>
      </c>
      <c r="Q1122" t="str">
        <f t="shared" si="492"/>
        <v>d1011</v>
      </c>
      <c r="R1122" t="str">
        <f t="shared" si="490"/>
        <v>bBlockOpenOut</v>
      </c>
    </row>
    <row r="1123" spans="2:18" x14ac:dyDescent="0.25">
      <c r="B1123" t="str">
        <f t="shared" si="491"/>
        <v>ValvePress</v>
      </c>
      <c r="G1123" t="s">
        <v>43</v>
      </c>
      <c r="H1123" t="str">
        <f t="shared" si="489"/>
        <v>bBlockCloseOut</v>
      </c>
      <c r="I1123">
        <v>1</v>
      </c>
      <c r="K1123">
        <v>0</v>
      </c>
      <c r="M1123" t="str">
        <f t="shared" si="487"/>
        <v>ns=4;s=|var|PLC210 OPC-UA.Application.GVL.DataProg.Group[1].ValvePress.bBlockCloseOut</v>
      </c>
      <c r="N1123" t="s">
        <v>34</v>
      </c>
      <c r="O1123" t="s">
        <v>27</v>
      </c>
      <c r="P1123" t="str">
        <f t="shared" si="488"/>
        <v>ns=4;s=|var|PLC210 OPC-UA.Application.GVL.DataProg.Group[1].ValvePress</v>
      </c>
      <c r="Q1123" t="str">
        <f t="shared" si="492"/>
        <v>d1011</v>
      </c>
      <c r="R1123" t="str">
        <f t="shared" si="490"/>
        <v>bBlockCloseOut</v>
      </c>
    </row>
    <row r="1124" spans="2:18" x14ac:dyDescent="0.25">
      <c r="B1124" t="str">
        <f>B1123</f>
        <v>ValvePress</v>
      </c>
      <c r="G1124" t="s">
        <v>402</v>
      </c>
      <c r="H1124" t="str">
        <f t="shared" si="489"/>
        <v>byBlock</v>
      </c>
      <c r="I1124">
        <v>1</v>
      </c>
      <c r="K1124">
        <v>0</v>
      </c>
      <c r="M1124" t="str">
        <f t="shared" si="487"/>
        <v>ns=4;s=|var|PLC210 OPC-UA.Application.GVL.DataProg.Group[1].ValvePress.stBlocksOpen.byBlock</v>
      </c>
      <c r="N1124" t="s">
        <v>403</v>
      </c>
      <c r="O1124" t="s">
        <v>27</v>
      </c>
      <c r="P1124" t="str">
        <f>CONCATENATE(P1123,".stBlocksOpen")</f>
        <v>ns=4;s=|var|PLC210 OPC-UA.Application.GVL.DataProg.Group[1].ValvePress.stBlocksOpen</v>
      </c>
      <c r="Q1124" t="str">
        <f>Q1123</f>
        <v>d1011</v>
      </c>
      <c r="R1124" t="str">
        <f>CONCATENATE(G1124,"Open")</f>
        <v>byBlockOpen</v>
      </c>
    </row>
    <row r="1125" spans="2:18" x14ac:dyDescent="0.25">
      <c r="B1125" t="str">
        <f>B1124</f>
        <v>ValvePress</v>
      </c>
      <c r="G1125" t="s">
        <v>402</v>
      </c>
      <c r="H1125" t="str">
        <f t="shared" si="489"/>
        <v>byBlock</v>
      </c>
      <c r="I1125">
        <v>1</v>
      </c>
      <c r="K1125">
        <v>0</v>
      </c>
      <c r="M1125" t="str">
        <f t="shared" si="487"/>
        <v>ns=4;s=|var|PLC210 OPC-UA.Application.GVL.DataProg.Group[1].ValvePress.stBlocksClose.byBlock</v>
      </c>
      <c r="N1125" t="s">
        <v>403</v>
      </c>
      <c r="O1125" t="s">
        <v>27</v>
      </c>
      <c r="P1125" t="str">
        <f>CONCATENATE(P1123,".stBlocksClose")</f>
        <v>ns=4;s=|var|PLC210 OPC-UA.Application.GVL.DataProg.Group[1].ValvePress.stBlocksClose</v>
      </c>
      <c r="Q1125" t="str">
        <f>Q1124</f>
        <v>d1011</v>
      </c>
      <c r="R1125" t="str">
        <f>CONCATENATE(G1125,"Close")</f>
        <v>byBlockClose</v>
      </c>
    </row>
    <row r="1126" spans="2:18" x14ac:dyDescent="0.25">
      <c r="B1126" t="str">
        <f>B1125</f>
        <v>ValvePress</v>
      </c>
      <c r="G1126" t="s">
        <v>404</v>
      </c>
      <c r="H1126" t="str">
        <f t="shared" si="489"/>
        <v>byBlockWork</v>
      </c>
      <c r="I1126">
        <v>1</v>
      </c>
      <c r="K1126">
        <v>1</v>
      </c>
      <c r="M1126" t="str">
        <f t="shared" si="487"/>
        <v>ns=4;s=|var|PLC210 OPC-UA.Application.GVL.DataProg.Group[1].ValvePress.stBlocksOpen.byBlockWork</v>
      </c>
      <c r="N1126" t="s">
        <v>403</v>
      </c>
      <c r="O1126" t="s">
        <v>27</v>
      </c>
      <c r="P1126" t="str">
        <f>P1124</f>
        <v>ns=4;s=|var|PLC210 OPC-UA.Application.GVL.DataProg.Group[1].ValvePress.stBlocksOpen</v>
      </c>
      <c r="Q1126" t="str">
        <f>Q1125</f>
        <v>d1011</v>
      </c>
      <c r="R1126" t="str">
        <f>CONCATENATE(G1126,"Open")</f>
        <v>byBlockWorkOpen</v>
      </c>
    </row>
    <row r="1127" spans="2:18" x14ac:dyDescent="0.25">
      <c r="B1127" t="str">
        <f>B1126</f>
        <v>ValvePress</v>
      </c>
      <c r="G1127" t="s">
        <v>404</v>
      </c>
      <c r="H1127" t="str">
        <f t="shared" si="489"/>
        <v>byBlockWork</v>
      </c>
      <c r="I1127">
        <v>1</v>
      </c>
      <c r="K1127">
        <v>1</v>
      </c>
      <c r="M1127" t="str">
        <f t="shared" si="487"/>
        <v>ns=4;s=|var|PLC210 OPC-UA.Application.GVL.DataProg.Group[1].ValvePress.stBlocksClose.byBlockWork</v>
      </c>
      <c r="N1127" t="s">
        <v>403</v>
      </c>
      <c r="O1127" t="s">
        <v>27</v>
      </c>
      <c r="P1127" t="str">
        <f>P1125</f>
        <v>ns=4;s=|var|PLC210 OPC-UA.Application.GVL.DataProg.Group[1].ValvePress.stBlocksClose</v>
      </c>
      <c r="Q1127" t="str">
        <f>Q1126</f>
        <v>d1011</v>
      </c>
      <c r="R1127" t="str">
        <f>CONCATENATE(G1127,"Close")</f>
        <v>byBlockWorkClose</v>
      </c>
    </row>
    <row r="1128" spans="2:18" x14ac:dyDescent="0.25">
      <c r="B1128" t="str">
        <f>B1123</f>
        <v>ValvePress</v>
      </c>
      <c r="G1128" t="s">
        <v>405</v>
      </c>
      <c r="H1128" t="str">
        <f t="shared" si="489"/>
        <v>arwsBlockNames</v>
      </c>
      <c r="I1128">
        <v>1</v>
      </c>
      <c r="K1128">
        <v>0</v>
      </c>
      <c r="M1128" t="str">
        <f>CONCATENATE(P1128,".",G1128,"[0]")</f>
        <v>ns=4;s=|var|PLC210 OPC-UA.Application.GVL.DataProg.Group[1].ValvePress.stBlocksOpen.arwsBlockNames[0]</v>
      </c>
      <c r="N1128" t="s">
        <v>154</v>
      </c>
      <c r="O1128" t="s">
        <v>27</v>
      </c>
      <c r="P1128" t="str">
        <f>P1124</f>
        <v>ns=4;s=|var|PLC210 OPC-UA.Application.GVL.DataProg.Group[1].ValvePress.stBlocksOpen</v>
      </c>
      <c r="Q1128" t="str">
        <f>Q1123</f>
        <v>d1011</v>
      </c>
      <c r="R1128" t="str">
        <f>CONCATENATE(G1128,"Open1")</f>
        <v>arwsBlockNamesOpen1</v>
      </c>
    </row>
    <row r="1129" spans="2:18" x14ac:dyDescent="0.25">
      <c r="B1129" t="str">
        <f>B1128</f>
        <v>ValvePress</v>
      </c>
      <c r="G1129" t="s">
        <v>405</v>
      </c>
      <c r="H1129" t="str">
        <f t="shared" si="489"/>
        <v>arwsBlockNames</v>
      </c>
      <c r="I1129">
        <v>1</v>
      </c>
      <c r="K1129">
        <v>0</v>
      </c>
      <c r="M1129" t="str">
        <f>CONCATENATE(P1129,".",G1129,"[1]")</f>
        <v>ns=4;s=|var|PLC210 OPC-UA.Application.GVL.DataProg.Group[1].ValvePress.stBlocksOpen.arwsBlockNames[1]</v>
      </c>
      <c r="N1129" t="s">
        <v>154</v>
      </c>
      <c r="O1129" t="s">
        <v>27</v>
      </c>
      <c r="P1129" t="str">
        <f>P1128</f>
        <v>ns=4;s=|var|PLC210 OPC-UA.Application.GVL.DataProg.Group[1].ValvePress.stBlocksOpen</v>
      </c>
      <c r="Q1129" t="str">
        <f>Q1128</f>
        <v>d1011</v>
      </c>
      <c r="R1129" t="str">
        <f>CONCATENATE(G1129,"Open2")</f>
        <v>arwsBlockNamesOpen2</v>
      </c>
    </row>
    <row r="1130" spans="2:18" x14ac:dyDescent="0.25">
      <c r="B1130" t="str">
        <f>B1129</f>
        <v>ValvePress</v>
      </c>
      <c r="G1130" t="s">
        <v>405</v>
      </c>
      <c r="H1130" t="str">
        <f t="shared" si="489"/>
        <v>arwsBlockNames</v>
      </c>
      <c r="I1130">
        <v>1</v>
      </c>
      <c r="K1130">
        <v>0</v>
      </c>
      <c r="M1130" t="str">
        <f>CONCATENATE(P1130,".",G1130,"[2]")</f>
        <v>ns=4;s=|var|PLC210 OPC-UA.Application.GVL.DataProg.Group[1].ValvePress.stBlocksOpen.arwsBlockNames[2]</v>
      </c>
      <c r="N1130" t="s">
        <v>154</v>
      </c>
      <c r="O1130" t="s">
        <v>27</v>
      </c>
      <c r="P1130" t="str">
        <f t="shared" ref="P1130:P1135" si="493">P1129</f>
        <v>ns=4;s=|var|PLC210 OPC-UA.Application.GVL.DataProg.Group[1].ValvePress.stBlocksOpen</v>
      </c>
      <c r="Q1130" t="str">
        <f>Q1129</f>
        <v>d1011</v>
      </c>
      <c r="R1130" t="str">
        <f>CONCATENATE(G1130,"Open3")</f>
        <v>arwsBlockNamesOpen3</v>
      </c>
    </row>
    <row r="1131" spans="2:18" x14ac:dyDescent="0.25">
      <c r="B1131" t="str">
        <f>B1130</f>
        <v>ValvePress</v>
      </c>
      <c r="G1131" t="s">
        <v>405</v>
      </c>
      <c r="H1131" t="str">
        <f t="shared" si="489"/>
        <v>arwsBlockNames</v>
      </c>
      <c r="I1131">
        <v>1</v>
      </c>
      <c r="K1131">
        <v>0</v>
      </c>
      <c r="M1131" t="str">
        <f>CONCATENATE(P1131,".",G1131,"[3]")</f>
        <v>ns=4;s=|var|PLC210 OPC-UA.Application.GVL.DataProg.Group[1].ValvePress.stBlocksOpen.arwsBlockNames[3]</v>
      </c>
      <c r="N1131" t="s">
        <v>154</v>
      </c>
      <c r="O1131" t="s">
        <v>27</v>
      </c>
      <c r="P1131" t="str">
        <f t="shared" si="493"/>
        <v>ns=4;s=|var|PLC210 OPC-UA.Application.GVL.DataProg.Group[1].ValvePress.stBlocksOpen</v>
      </c>
      <c r="Q1131" t="str">
        <f>Q1130</f>
        <v>d1011</v>
      </c>
      <c r="R1131" t="str">
        <f>CONCATENATE(G1131,"Open4")</f>
        <v>arwsBlockNamesOpen4</v>
      </c>
    </row>
    <row r="1132" spans="2:18" x14ac:dyDescent="0.25">
      <c r="B1132" t="str">
        <f>B1127</f>
        <v>ValvePress</v>
      </c>
      <c r="G1132" t="s">
        <v>405</v>
      </c>
      <c r="H1132" t="str">
        <f t="shared" si="489"/>
        <v>arwsBlockNames</v>
      </c>
      <c r="I1132">
        <v>1</v>
      </c>
      <c r="K1132">
        <v>0</v>
      </c>
      <c r="M1132" t="str">
        <f>CONCATENATE(P1132,".",G1132,"[4]")</f>
        <v>ns=4;s=|var|PLC210 OPC-UA.Application.GVL.DataProg.Group[1].ValvePress.stBlocksOpen.arwsBlockNames[4]</v>
      </c>
      <c r="N1132" t="s">
        <v>154</v>
      </c>
      <c r="O1132" t="s">
        <v>27</v>
      </c>
      <c r="P1132" t="str">
        <f t="shared" si="493"/>
        <v>ns=4;s=|var|PLC210 OPC-UA.Application.GVL.DataProg.Group[1].ValvePress.stBlocksOpen</v>
      </c>
      <c r="Q1132" t="str">
        <f>Q1127</f>
        <v>d1011</v>
      </c>
      <c r="R1132" t="str">
        <f>CONCATENATE(G1132,"Open5")</f>
        <v>arwsBlockNamesOpen5</v>
      </c>
    </row>
    <row r="1133" spans="2:18" x14ac:dyDescent="0.25">
      <c r="B1133" t="str">
        <f>B1132</f>
        <v>ValvePress</v>
      </c>
      <c r="G1133" t="s">
        <v>405</v>
      </c>
      <c r="H1133" t="str">
        <f t="shared" si="489"/>
        <v>arwsBlockNames</v>
      </c>
      <c r="I1133">
        <v>1</v>
      </c>
      <c r="K1133">
        <v>0</v>
      </c>
      <c r="M1133" t="str">
        <f>CONCATENATE(P1133,".",G1133,"[5]")</f>
        <v>ns=4;s=|var|PLC210 OPC-UA.Application.GVL.DataProg.Group[1].ValvePress.stBlocksOpen.arwsBlockNames[5]</v>
      </c>
      <c r="N1133" t="s">
        <v>154</v>
      </c>
      <c r="O1133" t="s">
        <v>27</v>
      </c>
      <c r="P1133" t="str">
        <f t="shared" si="493"/>
        <v>ns=4;s=|var|PLC210 OPC-UA.Application.GVL.DataProg.Group[1].ValvePress.stBlocksOpen</v>
      </c>
      <c r="Q1133" t="str">
        <f>Q1132</f>
        <v>d1011</v>
      </c>
      <c r="R1133" t="str">
        <f>CONCATENATE(G1133,"Open6")</f>
        <v>arwsBlockNamesOpen6</v>
      </c>
    </row>
    <row r="1134" spans="2:18" x14ac:dyDescent="0.25">
      <c r="B1134" t="str">
        <f>B1133</f>
        <v>ValvePress</v>
      </c>
      <c r="G1134" t="s">
        <v>405</v>
      </c>
      <c r="H1134" t="str">
        <f t="shared" si="489"/>
        <v>arwsBlockNames</v>
      </c>
      <c r="I1134">
        <v>1</v>
      </c>
      <c r="K1134">
        <v>0</v>
      </c>
      <c r="M1134" t="str">
        <f>CONCATENATE(P1134,".",G1134,"[6]")</f>
        <v>ns=4;s=|var|PLC210 OPC-UA.Application.GVL.DataProg.Group[1].ValvePress.stBlocksOpen.arwsBlockNames[6]</v>
      </c>
      <c r="N1134" t="s">
        <v>154</v>
      </c>
      <c r="O1134" t="s">
        <v>27</v>
      </c>
      <c r="P1134" t="str">
        <f t="shared" si="493"/>
        <v>ns=4;s=|var|PLC210 OPC-UA.Application.GVL.DataProg.Group[1].ValvePress.stBlocksOpen</v>
      </c>
      <c r="Q1134" t="str">
        <f>Q1133</f>
        <v>d1011</v>
      </c>
      <c r="R1134" t="str">
        <f>CONCATENATE(G1134,"Open7")</f>
        <v>arwsBlockNamesOpen7</v>
      </c>
    </row>
    <row r="1135" spans="2:18" x14ac:dyDescent="0.25">
      <c r="B1135" t="str">
        <f>B1134</f>
        <v>ValvePress</v>
      </c>
      <c r="G1135" t="s">
        <v>405</v>
      </c>
      <c r="H1135" t="str">
        <f t="shared" si="489"/>
        <v>arwsBlockNames</v>
      </c>
      <c r="I1135">
        <v>1</v>
      </c>
      <c r="K1135">
        <v>0</v>
      </c>
      <c r="M1135" t="str">
        <f>CONCATENATE(P1135,".",G1135,"[7]")</f>
        <v>ns=4;s=|var|PLC210 OPC-UA.Application.GVL.DataProg.Group[1].ValvePress.stBlocksOpen.arwsBlockNames[7]</v>
      </c>
      <c r="N1135" t="s">
        <v>154</v>
      </c>
      <c r="O1135" t="s">
        <v>27</v>
      </c>
      <c r="P1135" t="str">
        <f t="shared" si="493"/>
        <v>ns=4;s=|var|PLC210 OPC-UA.Application.GVL.DataProg.Group[1].ValvePress.stBlocksOpen</v>
      </c>
      <c r="Q1135" t="str">
        <f>Q1134</f>
        <v>d1011</v>
      </c>
      <c r="R1135" t="str">
        <f>CONCATENATE(G1135,"Open8")</f>
        <v>arwsBlockNamesOpen8</v>
      </c>
    </row>
    <row r="1136" spans="2:18" x14ac:dyDescent="0.25">
      <c r="B1136" t="str">
        <f>B1131</f>
        <v>ValvePress</v>
      </c>
      <c r="G1136" t="s">
        <v>405</v>
      </c>
      <c r="H1136" t="str">
        <f t="shared" si="489"/>
        <v>arwsBlockNames</v>
      </c>
      <c r="I1136">
        <v>1</v>
      </c>
      <c r="K1136">
        <v>0</v>
      </c>
      <c r="M1136" t="str">
        <f>CONCATENATE(P1136,".",G1136,"[0]")</f>
        <v>ns=4;s=|var|PLC210 OPC-UA.Application.GVL.DataProg.Group[1].ValvePress.stBlocksClose.arwsBlockNames[0]</v>
      </c>
      <c r="N1136" t="s">
        <v>154</v>
      </c>
      <c r="O1136" t="s">
        <v>27</v>
      </c>
      <c r="P1136" t="str">
        <f>P1125</f>
        <v>ns=4;s=|var|PLC210 OPC-UA.Application.GVL.DataProg.Group[1].ValvePress.stBlocksClose</v>
      </c>
      <c r="Q1136" t="str">
        <f>Q1131</f>
        <v>d1011</v>
      </c>
      <c r="R1136" t="str">
        <f>CONCATENATE(G1136,"Close1")</f>
        <v>arwsBlockNamesClose1</v>
      </c>
    </row>
    <row r="1137" spans="1:22" x14ac:dyDescent="0.25">
      <c r="B1137" t="str">
        <f>B1136</f>
        <v>ValvePress</v>
      </c>
      <c r="G1137" t="s">
        <v>405</v>
      </c>
      <c r="H1137" t="str">
        <f t="shared" si="489"/>
        <v>arwsBlockNames</v>
      </c>
      <c r="I1137">
        <v>1</v>
      </c>
      <c r="K1137">
        <v>0</v>
      </c>
      <c r="M1137" t="str">
        <f>CONCATENATE(P1137,".",G1137,"[1]")</f>
        <v>ns=4;s=|var|PLC210 OPC-UA.Application.GVL.DataProg.Group[1].ValvePress.stBlocksClose.arwsBlockNames[1]</v>
      </c>
      <c r="N1137" t="s">
        <v>154</v>
      </c>
      <c r="O1137" t="s">
        <v>27</v>
      </c>
      <c r="P1137" t="str">
        <f>P1136</f>
        <v>ns=4;s=|var|PLC210 OPC-UA.Application.GVL.DataProg.Group[1].ValvePress.stBlocksClose</v>
      </c>
      <c r="Q1137" t="str">
        <f>Q1136</f>
        <v>d1011</v>
      </c>
      <c r="R1137" t="str">
        <f>CONCATENATE(G1137,"Close2")</f>
        <v>arwsBlockNamesClose2</v>
      </c>
    </row>
    <row r="1138" spans="1:22" x14ac:dyDescent="0.25">
      <c r="B1138" t="str">
        <f>B1137</f>
        <v>ValvePress</v>
      </c>
      <c r="G1138" t="s">
        <v>405</v>
      </c>
      <c r="H1138" t="str">
        <f t="shared" si="489"/>
        <v>arwsBlockNames</v>
      </c>
      <c r="I1138">
        <v>1</v>
      </c>
      <c r="K1138">
        <v>0</v>
      </c>
      <c r="M1138" t="str">
        <f>CONCATENATE(P1138,".",G1138,"[2]")</f>
        <v>ns=4;s=|var|PLC210 OPC-UA.Application.GVL.DataProg.Group[1].ValvePress.stBlocksClose.arwsBlockNames[2]</v>
      </c>
      <c r="N1138" t="s">
        <v>154</v>
      </c>
      <c r="O1138" t="s">
        <v>27</v>
      </c>
      <c r="P1138" t="str">
        <f t="shared" ref="P1138:P1143" si="494">P1137</f>
        <v>ns=4;s=|var|PLC210 OPC-UA.Application.GVL.DataProg.Group[1].ValvePress.stBlocksClose</v>
      </c>
      <c r="Q1138" t="str">
        <f>Q1137</f>
        <v>d1011</v>
      </c>
      <c r="R1138" t="str">
        <f>CONCATENATE(G1138,"Close3")</f>
        <v>arwsBlockNamesClose3</v>
      </c>
    </row>
    <row r="1139" spans="1:22" x14ac:dyDescent="0.25">
      <c r="B1139" t="str">
        <f>B1138</f>
        <v>ValvePress</v>
      </c>
      <c r="G1139" t="s">
        <v>405</v>
      </c>
      <c r="H1139" t="str">
        <f t="shared" si="489"/>
        <v>arwsBlockNames</v>
      </c>
      <c r="I1139">
        <v>1</v>
      </c>
      <c r="K1139">
        <v>0</v>
      </c>
      <c r="M1139" t="str">
        <f>CONCATENATE(P1139,".",G1139,"[3]")</f>
        <v>ns=4;s=|var|PLC210 OPC-UA.Application.GVL.DataProg.Group[1].ValvePress.stBlocksClose.arwsBlockNames[3]</v>
      </c>
      <c r="N1139" t="s">
        <v>154</v>
      </c>
      <c r="O1139" t="s">
        <v>27</v>
      </c>
      <c r="P1139" t="str">
        <f t="shared" si="494"/>
        <v>ns=4;s=|var|PLC210 OPC-UA.Application.GVL.DataProg.Group[1].ValvePress.stBlocksClose</v>
      </c>
      <c r="Q1139" t="str">
        <f>Q1138</f>
        <v>d1011</v>
      </c>
      <c r="R1139" t="str">
        <f>CONCATENATE(G1139,"Close4")</f>
        <v>arwsBlockNamesClose4</v>
      </c>
    </row>
    <row r="1140" spans="1:22" x14ac:dyDescent="0.25">
      <c r="B1140" t="str">
        <f>B1135</f>
        <v>ValvePress</v>
      </c>
      <c r="G1140" t="s">
        <v>405</v>
      </c>
      <c r="H1140" t="str">
        <f t="shared" si="489"/>
        <v>arwsBlockNames</v>
      </c>
      <c r="I1140">
        <v>1</v>
      </c>
      <c r="K1140">
        <v>0</v>
      </c>
      <c r="M1140" t="str">
        <f>CONCATENATE(P1140,".",G1140,"[4]")</f>
        <v>ns=4;s=|var|PLC210 OPC-UA.Application.GVL.DataProg.Group[1].ValvePress.stBlocksClose.arwsBlockNames[4]</v>
      </c>
      <c r="N1140" t="s">
        <v>154</v>
      </c>
      <c r="O1140" t="s">
        <v>27</v>
      </c>
      <c r="P1140" t="str">
        <f t="shared" si="494"/>
        <v>ns=4;s=|var|PLC210 OPC-UA.Application.GVL.DataProg.Group[1].ValvePress.stBlocksClose</v>
      </c>
      <c r="Q1140" t="str">
        <f>Q1135</f>
        <v>d1011</v>
      </c>
      <c r="R1140" t="str">
        <f>CONCATENATE(G1140,"Close5")</f>
        <v>arwsBlockNamesClose5</v>
      </c>
    </row>
    <row r="1141" spans="1:22" x14ac:dyDescent="0.25">
      <c r="B1141" t="str">
        <f>B1140</f>
        <v>ValvePress</v>
      </c>
      <c r="G1141" t="s">
        <v>405</v>
      </c>
      <c r="H1141" t="str">
        <f t="shared" si="489"/>
        <v>arwsBlockNames</v>
      </c>
      <c r="I1141">
        <v>1</v>
      </c>
      <c r="K1141">
        <v>0</v>
      </c>
      <c r="M1141" t="str">
        <f>CONCATENATE(P1141,".",G1141,"[5]")</f>
        <v>ns=4;s=|var|PLC210 OPC-UA.Application.GVL.DataProg.Group[1].ValvePress.stBlocksClose.arwsBlockNames[5]</v>
      </c>
      <c r="N1141" t="s">
        <v>154</v>
      </c>
      <c r="O1141" t="s">
        <v>27</v>
      </c>
      <c r="P1141" t="str">
        <f t="shared" si="494"/>
        <v>ns=4;s=|var|PLC210 OPC-UA.Application.GVL.DataProg.Group[1].ValvePress.stBlocksClose</v>
      </c>
      <c r="Q1141" t="str">
        <f>Q1140</f>
        <v>d1011</v>
      </c>
      <c r="R1141" t="str">
        <f>CONCATENATE(G1141,"Close6")</f>
        <v>arwsBlockNamesClose6</v>
      </c>
    </row>
    <row r="1142" spans="1:22" x14ac:dyDescent="0.25">
      <c r="B1142" t="str">
        <f>B1141</f>
        <v>ValvePress</v>
      </c>
      <c r="G1142" t="s">
        <v>405</v>
      </c>
      <c r="H1142" t="str">
        <f t="shared" si="489"/>
        <v>arwsBlockNames</v>
      </c>
      <c r="I1142">
        <v>1</v>
      </c>
      <c r="K1142">
        <v>0</v>
      </c>
      <c r="M1142" t="str">
        <f>CONCATENATE(P1142,".",G1142,"[6]")</f>
        <v>ns=4;s=|var|PLC210 OPC-UA.Application.GVL.DataProg.Group[1].ValvePress.stBlocksClose.arwsBlockNames[6]</v>
      </c>
      <c r="N1142" t="s">
        <v>154</v>
      </c>
      <c r="O1142" t="s">
        <v>27</v>
      </c>
      <c r="P1142" t="str">
        <f t="shared" si="494"/>
        <v>ns=4;s=|var|PLC210 OPC-UA.Application.GVL.DataProg.Group[1].ValvePress.stBlocksClose</v>
      </c>
      <c r="Q1142" t="str">
        <f>Q1141</f>
        <v>d1011</v>
      </c>
      <c r="R1142" t="str">
        <f>CONCATENATE(G1142,"Close7")</f>
        <v>arwsBlockNamesClose7</v>
      </c>
    </row>
    <row r="1143" spans="1:22" x14ac:dyDescent="0.25">
      <c r="B1143" t="str">
        <f>B1142</f>
        <v>ValvePress</v>
      </c>
      <c r="G1143" t="s">
        <v>405</v>
      </c>
      <c r="H1143" t="str">
        <f t="shared" si="489"/>
        <v>arwsBlockNames</v>
      </c>
      <c r="I1143">
        <v>1</v>
      </c>
      <c r="K1143">
        <v>0</v>
      </c>
      <c r="M1143" t="str">
        <f>CONCATENATE(P1143,".",G1143,"[7]")</f>
        <v>ns=4;s=|var|PLC210 OPC-UA.Application.GVL.DataProg.Group[1].ValvePress.stBlocksClose.arwsBlockNames[7]</v>
      </c>
      <c r="N1143" t="s">
        <v>154</v>
      </c>
      <c r="O1143" t="s">
        <v>27</v>
      </c>
      <c r="P1143" t="str">
        <f t="shared" si="494"/>
        <v>ns=4;s=|var|PLC210 OPC-UA.Application.GVL.DataProg.Group[1].ValvePress.stBlocksClose</v>
      </c>
      <c r="Q1143" t="str">
        <f>Q1142</f>
        <v>d1011</v>
      </c>
      <c r="R1143" t="str">
        <f>CONCATENATE(G1143,"Close8")</f>
        <v>arwsBlockNamesClose8</v>
      </c>
    </row>
    <row r="1144" spans="1:22" x14ac:dyDescent="0.25">
      <c r="A1144" t="s">
        <v>208</v>
      </c>
      <c r="B1144" t="s">
        <v>113</v>
      </c>
      <c r="V1144" t="s">
        <v>209</v>
      </c>
    </row>
    <row r="1145" spans="1:22" x14ac:dyDescent="0.25">
      <c r="B1145" t="str">
        <f>A1144</f>
        <v>Valve1</v>
      </c>
      <c r="G1145" t="s">
        <v>33</v>
      </c>
      <c r="H1145" t="str">
        <f>G1145</f>
        <v>bH</v>
      </c>
      <c r="I1145">
        <v>1</v>
      </c>
      <c r="K1145">
        <v>0</v>
      </c>
      <c r="M1145" t="str">
        <f t="shared" ref="M1145:M1156" si="495">CONCATENATE(P1145,".",G1145)</f>
        <v>ns=4;s=|var|PLC210 OPC-UA.Application.GVL.DataProg.Group[1].Valve1.bH</v>
      </c>
      <c r="N1145" t="s">
        <v>34</v>
      </c>
      <c r="O1145" t="s">
        <v>27</v>
      </c>
      <c r="P1145" t="str">
        <f t="shared" ref="P1145:P1152" si="496">CONCATENATE(W$2,"GVL.DataProg.",A$518,".",B1145)</f>
        <v>ns=4;s=|var|PLC210 OPC-UA.Application.GVL.DataProg.Group[1].Valve1</v>
      </c>
      <c r="Q1145" t="str">
        <f>V1144</f>
        <v>d1014</v>
      </c>
      <c r="R1145" t="str">
        <f>G1145</f>
        <v>bH</v>
      </c>
    </row>
    <row r="1146" spans="1:22" x14ac:dyDescent="0.25">
      <c r="B1146" t="str">
        <f>B1145</f>
        <v>Valve1</v>
      </c>
      <c r="G1146" t="s">
        <v>36</v>
      </c>
      <c r="H1146" t="str">
        <f t="shared" ref="H1146:H1172" si="497">G1146</f>
        <v>bL</v>
      </c>
      <c r="I1146">
        <v>1</v>
      </c>
      <c r="K1146">
        <v>0</v>
      </c>
      <c r="M1146" t="str">
        <f t="shared" si="495"/>
        <v>ns=4;s=|var|PLC210 OPC-UA.Application.GVL.DataProg.Group[1].Valve1.bL</v>
      </c>
      <c r="N1146" t="s">
        <v>34</v>
      </c>
      <c r="O1146" t="s">
        <v>27</v>
      </c>
      <c r="P1146" t="str">
        <f t="shared" si="496"/>
        <v>ns=4;s=|var|PLC210 OPC-UA.Application.GVL.DataProg.Group[1].Valve1</v>
      </c>
      <c r="Q1146" t="str">
        <f>Q1145</f>
        <v>d1014</v>
      </c>
      <c r="R1146" t="str">
        <f t="shared" ref="R1146:R1152" si="498">G1146</f>
        <v>bL</v>
      </c>
    </row>
    <row r="1147" spans="1:22" x14ac:dyDescent="0.25">
      <c r="B1147" t="str">
        <f t="shared" ref="B1147:B1152" si="499">B1146</f>
        <v>Valve1</v>
      </c>
      <c r="G1147" t="s">
        <v>83</v>
      </c>
      <c r="H1147" t="str">
        <f t="shared" si="497"/>
        <v>bCtrl</v>
      </c>
      <c r="I1147">
        <v>1</v>
      </c>
      <c r="K1147">
        <v>0</v>
      </c>
      <c r="M1147" t="str">
        <f t="shared" si="495"/>
        <v>ns=4;s=|var|PLC210 OPC-UA.Application.GVL.DataProg.Group[1].Valve1.bCtrl</v>
      </c>
      <c r="N1147" t="s">
        <v>34</v>
      </c>
      <c r="O1147" t="s">
        <v>27</v>
      </c>
      <c r="P1147" t="str">
        <f t="shared" si="496"/>
        <v>ns=4;s=|var|PLC210 OPC-UA.Application.GVL.DataProg.Group[1].Valve1</v>
      </c>
      <c r="Q1147" t="str">
        <f t="shared" ref="Q1147:Q1152" si="500">Q1146</f>
        <v>d1014</v>
      </c>
      <c r="R1147" t="str">
        <f t="shared" si="498"/>
        <v>bCtrl</v>
      </c>
    </row>
    <row r="1148" spans="1:22" x14ac:dyDescent="0.25">
      <c r="B1148" t="str">
        <f t="shared" si="499"/>
        <v>Valve1</v>
      </c>
      <c r="G1148" t="s">
        <v>39</v>
      </c>
      <c r="H1148" t="str">
        <f t="shared" si="497"/>
        <v>bOpenManual</v>
      </c>
      <c r="I1148">
        <v>1</v>
      </c>
      <c r="K1148">
        <v>1</v>
      </c>
      <c r="M1148" t="str">
        <f t="shared" si="495"/>
        <v>ns=4;s=|var|PLC210 OPC-UA.Application.GVL.DataProg.Group[1].Valve1.bOpenManual</v>
      </c>
      <c r="N1148" t="s">
        <v>34</v>
      </c>
      <c r="O1148" t="s">
        <v>27</v>
      </c>
      <c r="P1148" t="str">
        <f t="shared" si="496"/>
        <v>ns=4;s=|var|PLC210 OPC-UA.Application.GVL.DataProg.Group[1].Valve1</v>
      </c>
      <c r="Q1148" t="str">
        <f t="shared" si="500"/>
        <v>d1014</v>
      </c>
      <c r="R1148" t="str">
        <f t="shared" si="498"/>
        <v>bOpenManual</v>
      </c>
    </row>
    <row r="1149" spans="1:22" x14ac:dyDescent="0.25">
      <c r="B1149" t="str">
        <f t="shared" si="499"/>
        <v>Valve1</v>
      </c>
      <c r="G1149" t="s">
        <v>40</v>
      </c>
      <c r="H1149" t="str">
        <f t="shared" si="497"/>
        <v>bCloseManual</v>
      </c>
      <c r="I1149">
        <v>1</v>
      </c>
      <c r="K1149">
        <v>1</v>
      </c>
      <c r="M1149" t="str">
        <f t="shared" si="495"/>
        <v>ns=4;s=|var|PLC210 OPC-UA.Application.GVL.DataProg.Group[1].Valve1.bCloseManual</v>
      </c>
      <c r="N1149" t="s">
        <v>34</v>
      </c>
      <c r="O1149" t="s">
        <v>27</v>
      </c>
      <c r="P1149" t="str">
        <f t="shared" si="496"/>
        <v>ns=4;s=|var|PLC210 OPC-UA.Application.GVL.DataProg.Group[1].Valve1</v>
      </c>
      <c r="Q1149" t="str">
        <f t="shared" si="500"/>
        <v>d1014</v>
      </c>
      <c r="R1149" t="str">
        <f t="shared" si="498"/>
        <v>bCloseManual</v>
      </c>
    </row>
    <row r="1150" spans="1:22" x14ac:dyDescent="0.25">
      <c r="B1150" t="str">
        <f t="shared" si="499"/>
        <v>Valve1</v>
      </c>
      <c r="G1150" t="s">
        <v>41</v>
      </c>
      <c r="H1150" t="str">
        <f t="shared" si="497"/>
        <v>bAuto</v>
      </c>
      <c r="I1150">
        <v>1</v>
      </c>
      <c r="K1150">
        <v>1</v>
      </c>
      <c r="M1150" t="str">
        <f t="shared" si="495"/>
        <v>ns=4;s=|var|PLC210 OPC-UA.Application.GVL.DataProg.Group[1].Valve1.bAuto</v>
      </c>
      <c r="N1150" t="s">
        <v>34</v>
      </c>
      <c r="O1150" t="s">
        <v>27</v>
      </c>
      <c r="P1150" t="str">
        <f t="shared" si="496"/>
        <v>ns=4;s=|var|PLC210 OPC-UA.Application.GVL.DataProg.Group[1].Valve1</v>
      </c>
      <c r="Q1150" t="str">
        <f t="shared" si="500"/>
        <v>d1014</v>
      </c>
      <c r="R1150" t="str">
        <f t="shared" si="498"/>
        <v>bAuto</v>
      </c>
    </row>
    <row r="1151" spans="1:22" x14ac:dyDescent="0.25">
      <c r="B1151" t="str">
        <f t="shared" si="499"/>
        <v>Valve1</v>
      </c>
      <c r="G1151" t="s">
        <v>42</v>
      </c>
      <c r="H1151" t="str">
        <f t="shared" si="497"/>
        <v>bBlockOpenOut</v>
      </c>
      <c r="I1151">
        <v>1</v>
      </c>
      <c r="K1151">
        <v>0</v>
      </c>
      <c r="M1151" t="str">
        <f t="shared" si="495"/>
        <v>ns=4;s=|var|PLC210 OPC-UA.Application.GVL.DataProg.Group[1].Valve1.bBlockOpenOut</v>
      </c>
      <c r="N1151" t="s">
        <v>34</v>
      </c>
      <c r="O1151" t="s">
        <v>27</v>
      </c>
      <c r="P1151" t="str">
        <f t="shared" si="496"/>
        <v>ns=4;s=|var|PLC210 OPC-UA.Application.GVL.DataProg.Group[1].Valve1</v>
      </c>
      <c r="Q1151" t="str">
        <f t="shared" si="500"/>
        <v>d1014</v>
      </c>
      <c r="R1151" t="str">
        <f t="shared" si="498"/>
        <v>bBlockOpenOut</v>
      </c>
    </row>
    <row r="1152" spans="1:22" x14ac:dyDescent="0.25">
      <c r="B1152" t="str">
        <f t="shared" si="499"/>
        <v>Valve1</v>
      </c>
      <c r="G1152" t="s">
        <v>43</v>
      </c>
      <c r="H1152" t="str">
        <f t="shared" si="497"/>
        <v>bBlockCloseOut</v>
      </c>
      <c r="I1152">
        <v>1</v>
      </c>
      <c r="K1152">
        <v>0</v>
      </c>
      <c r="M1152" t="str">
        <f t="shared" si="495"/>
        <v>ns=4;s=|var|PLC210 OPC-UA.Application.GVL.DataProg.Group[1].Valve1.bBlockCloseOut</v>
      </c>
      <c r="N1152" t="s">
        <v>34</v>
      </c>
      <c r="O1152" t="s">
        <v>27</v>
      </c>
      <c r="P1152" t="str">
        <f t="shared" si="496"/>
        <v>ns=4;s=|var|PLC210 OPC-UA.Application.GVL.DataProg.Group[1].Valve1</v>
      </c>
      <c r="Q1152" t="str">
        <f t="shared" si="500"/>
        <v>d1014</v>
      </c>
      <c r="R1152" t="str">
        <f t="shared" si="498"/>
        <v>bBlockCloseOut</v>
      </c>
    </row>
    <row r="1153" spans="2:18" x14ac:dyDescent="0.25">
      <c r="B1153" t="str">
        <f>B1152</f>
        <v>Valve1</v>
      </c>
      <c r="G1153" t="s">
        <v>402</v>
      </c>
      <c r="H1153" t="str">
        <f t="shared" si="497"/>
        <v>byBlock</v>
      </c>
      <c r="I1153">
        <v>1</v>
      </c>
      <c r="K1153">
        <v>0</v>
      </c>
      <c r="M1153" t="str">
        <f t="shared" si="495"/>
        <v>ns=4;s=|var|PLC210 OPC-UA.Application.GVL.DataProg.Group[1].Valve1.stBlocksOpen.byBlock</v>
      </c>
      <c r="N1153" t="s">
        <v>403</v>
      </c>
      <c r="O1153" t="s">
        <v>27</v>
      </c>
      <c r="P1153" t="str">
        <f>CONCATENATE(P1152,".stBlocksOpen")</f>
        <v>ns=4;s=|var|PLC210 OPC-UA.Application.GVL.DataProg.Group[1].Valve1.stBlocksOpen</v>
      </c>
      <c r="Q1153" t="str">
        <f>Q1152</f>
        <v>d1014</v>
      </c>
      <c r="R1153" t="str">
        <f>CONCATENATE(G1153,"Open")</f>
        <v>byBlockOpen</v>
      </c>
    </row>
    <row r="1154" spans="2:18" x14ac:dyDescent="0.25">
      <c r="B1154" t="str">
        <f>B1153</f>
        <v>Valve1</v>
      </c>
      <c r="G1154" t="s">
        <v>402</v>
      </c>
      <c r="H1154" t="str">
        <f t="shared" si="497"/>
        <v>byBlock</v>
      </c>
      <c r="I1154">
        <v>1</v>
      </c>
      <c r="K1154">
        <v>0</v>
      </c>
      <c r="M1154" t="str">
        <f t="shared" si="495"/>
        <v>ns=4;s=|var|PLC210 OPC-UA.Application.GVL.DataProg.Group[1].Valve1.stBlocksClose.byBlock</v>
      </c>
      <c r="N1154" t="s">
        <v>403</v>
      </c>
      <c r="O1154" t="s">
        <v>27</v>
      </c>
      <c r="P1154" t="str">
        <f>CONCATENATE(P1152,".stBlocksClose")</f>
        <v>ns=4;s=|var|PLC210 OPC-UA.Application.GVL.DataProg.Group[1].Valve1.stBlocksClose</v>
      </c>
      <c r="Q1154" t="str">
        <f>Q1153</f>
        <v>d1014</v>
      </c>
      <c r="R1154" t="str">
        <f>CONCATENATE(G1154,"Close")</f>
        <v>byBlockClose</v>
      </c>
    </row>
    <row r="1155" spans="2:18" x14ac:dyDescent="0.25">
      <c r="B1155" t="str">
        <f>B1154</f>
        <v>Valve1</v>
      </c>
      <c r="G1155" t="s">
        <v>404</v>
      </c>
      <c r="H1155" t="str">
        <f t="shared" si="497"/>
        <v>byBlockWork</v>
      </c>
      <c r="I1155">
        <v>1</v>
      </c>
      <c r="K1155">
        <v>1</v>
      </c>
      <c r="M1155" t="str">
        <f t="shared" si="495"/>
        <v>ns=4;s=|var|PLC210 OPC-UA.Application.GVL.DataProg.Group[1].Valve1.stBlocksOpen.byBlockWork</v>
      </c>
      <c r="N1155" t="s">
        <v>403</v>
      </c>
      <c r="O1155" t="s">
        <v>27</v>
      </c>
      <c r="P1155" t="str">
        <f>P1153</f>
        <v>ns=4;s=|var|PLC210 OPC-UA.Application.GVL.DataProg.Group[1].Valve1.stBlocksOpen</v>
      </c>
      <c r="Q1155" t="str">
        <f>Q1154</f>
        <v>d1014</v>
      </c>
      <c r="R1155" t="str">
        <f>CONCATENATE(G1155,"Open")</f>
        <v>byBlockWorkOpen</v>
      </c>
    </row>
    <row r="1156" spans="2:18" x14ac:dyDescent="0.25">
      <c r="B1156" t="str">
        <f>B1155</f>
        <v>Valve1</v>
      </c>
      <c r="G1156" t="s">
        <v>404</v>
      </c>
      <c r="H1156" t="str">
        <f t="shared" si="497"/>
        <v>byBlockWork</v>
      </c>
      <c r="I1156">
        <v>1</v>
      </c>
      <c r="K1156">
        <v>1</v>
      </c>
      <c r="M1156" t="str">
        <f t="shared" si="495"/>
        <v>ns=4;s=|var|PLC210 OPC-UA.Application.GVL.DataProg.Group[1].Valve1.stBlocksClose.byBlockWork</v>
      </c>
      <c r="N1156" t="s">
        <v>403</v>
      </c>
      <c r="O1156" t="s">
        <v>27</v>
      </c>
      <c r="P1156" t="str">
        <f>P1154</f>
        <v>ns=4;s=|var|PLC210 OPC-UA.Application.GVL.DataProg.Group[1].Valve1.stBlocksClose</v>
      </c>
      <c r="Q1156" t="str">
        <f>Q1155</f>
        <v>d1014</v>
      </c>
      <c r="R1156" t="str">
        <f>CONCATENATE(G1156,"Close")</f>
        <v>byBlockWorkClose</v>
      </c>
    </row>
    <row r="1157" spans="2:18" x14ac:dyDescent="0.25">
      <c r="B1157" t="str">
        <f>B1152</f>
        <v>Valve1</v>
      </c>
      <c r="G1157" t="s">
        <v>405</v>
      </c>
      <c r="H1157" t="str">
        <f t="shared" si="497"/>
        <v>arwsBlockNames</v>
      </c>
      <c r="I1157">
        <v>1</v>
      </c>
      <c r="K1157">
        <v>0</v>
      </c>
      <c r="M1157" t="str">
        <f>CONCATENATE(P1157,".",G1157,"[0]")</f>
        <v>ns=4;s=|var|PLC210 OPC-UA.Application.GVL.DataProg.Group[1].Valve1.stBlocksOpen.arwsBlockNames[0]</v>
      </c>
      <c r="N1157" t="s">
        <v>154</v>
      </c>
      <c r="O1157" t="s">
        <v>27</v>
      </c>
      <c r="P1157" t="str">
        <f>P1153</f>
        <v>ns=4;s=|var|PLC210 OPC-UA.Application.GVL.DataProg.Group[1].Valve1.stBlocksOpen</v>
      </c>
      <c r="Q1157" t="str">
        <f>Q1152</f>
        <v>d1014</v>
      </c>
      <c r="R1157" t="str">
        <f>CONCATENATE(G1157,"Open1")</f>
        <v>arwsBlockNamesOpen1</v>
      </c>
    </row>
    <row r="1158" spans="2:18" x14ac:dyDescent="0.25">
      <c r="B1158" t="str">
        <f>B1157</f>
        <v>Valve1</v>
      </c>
      <c r="G1158" t="s">
        <v>405</v>
      </c>
      <c r="H1158" t="str">
        <f t="shared" si="497"/>
        <v>arwsBlockNames</v>
      </c>
      <c r="I1158">
        <v>1</v>
      </c>
      <c r="K1158">
        <v>0</v>
      </c>
      <c r="M1158" t="str">
        <f>CONCATENATE(P1158,".",G1158,"[1]")</f>
        <v>ns=4;s=|var|PLC210 OPC-UA.Application.GVL.DataProg.Group[1].Valve1.stBlocksOpen.arwsBlockNames[1]</v>
      </c>
      <c r="N1158" t="s">
        <v>154</v>
      </c>
      <c r="O1158" t="s">
        <v>27</v>
      </c>
      <c r="P1158" t="str">
        <f>P1157</f>
        <v>ns=4;s=|var|PLC210 OPC-UA.Application.GVL.DataProg.Group[1].Valve1.stBlocksOpen</v>
      </c>
      <c r="Q1158" t="str">
        <f>Q1157</f>
        <v>d1014</v>
      </c>
      <c r="R1158" t="str">
        <f>CONCATENATE(G1158,"Open2")</f>
        <v>arwsBlockNamesOpen2</v>
      </c>
    </row>
    <row r="1159" spans="2:18" x14ac:dyDescent="0.25">
      <c r="B1159" t="str">
        <f>B1158</f>
        <v>Valve1</v>
      </c>
      <c r="G1159" t="s">
        <v>405</v>
      </c>
      <c r="H1159" t="str">
        <f t="shared" si="497"/>
        <v>arwsBlockNames</v>
      </c>
      <c r="I1159">
        <v>1</v>
      </c>
      <c r="K1159">
        <v>0</v>
      </c>
      <c r="M1159" t="str">
        <f>CONCATENATE(P1159,".",G1159,"[2]")</f>
        <v>ns=4;s=|var|PLC210 OPC-UA.Application.GVL.DataProg.Group[1].Valve1.stBlocksOpen.arwsBlockNames[2]</v>
      </c>
      <c r="N1159" t="s">
        <v>154</v>
      </c>
      <c r="O1159" t="s">
        <v>27</v>
      </c>
      <c r="P1159" t="str">
        <f t="shared" ref="P1159:P1164" si="501">P1158</f>
        <v>ns=4;s=|var|PLC210 OPC-UA.Application.GVL.DataProg.Group[1].Valve1.stBlocksOpen</v>
      </c>
      <c r="Q1159" t="str">
        <f>Q1158</f>
        <v>d1014</v>
      </c>
      <c r="R1159" t="str">
        <f>CONCATENATE(G1159,"Open3")</f>
        <v>arwsBlockNamesOpen3</v>
      </c>
    </row>
    <row r="1160" spans="2:18" x14ac:dyDescent="0.25">
      <c r="B1160" t="str">
        <f>B1159</f>
        <v>Valve1</v>
      </c>
      <c r="G1160" t="s">
        <v>405</v>
      </c>
      <c r="H1160" t="str">
        <f t="shared" si="497"/>
        <v>arwsBlockNames</v>
      </c>
      <c r="I1160">
        <v>1</v>
      </c>
      <c r="K1160">
        <v>0</v>
      </c>
      <c r="M1160" t="str">
        <f>CONCATENATE(P1160,".",G1160,"[3]")</f>
        <v>ns=4;s=|var|PLC210 OPC-UA.Application.GVL.DataProg.Group[1].Valve1.stBlocksOpen.arwsBlockNames[3]</v>
      </c>
      <c r="N1160" t="s">
        <v>154</v>
      </c>
      <c r="O1160" t="s">
        <v>27</v>
      </c>
      <c r="P1160" t="str">
        <f t="shared" si="501"/>
        <v>ns=4;s=|var|PLC210 OPC-UA.Application.GVL.DataProg.Group[1].Valve1.stBlocksOpen</v>
      </c>
      <c r="Q1160" t="str">
        <f>Q1159</f>
        <v>d1014</v>
      </c>
      <c r="R1160" t="str">
        <f>CONCATENATE(G1160,"Open4")</f>
        <v>arwsBlockNamesOpen4</v>
      </c>
    </row>
    <row r="1161" spans="2:18" x14ac:dyDescent="0.25">
      <c r="B1161" t="str">
        <f>B1156</f>
        <v>Valve1</v>
      </c>
      <c r="G1161" t="s">
        <v>405</v>
      </c>
      <c r="H1161" t="str">
        <f t="shared" si="497"/>
        <v>arwsBlockNames</v>
      </c>
      <c r="I1161">
        <v>1</v>
      </c>
      <c r="K1161">
        <v>0</v>
      </c>
      <c r="M1161" t="str">
        <f>CONCATENATE(P1161,".",G1161,"[4]")</f>
        <v>ns=4;s=|var|PLC210 OPC-UA.Application.GVL.DataProg.Group[1].Valve1.stBlocksOpen.arwsBlockNames[4]</v>
      </c>
      <c r="N1161" t="s">
        <v>154</v>
      </c>
      <c r="O1161" t="s">
        <v>27</v>
      </c>
      <c r="P1161" t="str">
        <f t="shared" si="501"/>
        <v>ns=4;s=|var|PLC210 OPC-UA.Application.GVL.DataProg.Group[1].Valve1.stBlocksOpen</v>
      </c>
      <c r="Q1161" t="str">
        <f>Q1156</f>
        <v>d1014</v>
      </c>
      <c r="R1161" t="str">
        <f>CONCATENATE(G1161,"Open5")</f>
        <v>arwsBlockNamesOpen5</v>
      </c>
    </row>
    <row r="1162" spans="2:18" x14ac:dyDescent="0.25">
      <c r="B1162" t="str">
        <f>B1161</f>
        <v>Valve1</v>
      </c>
      <c r="G1162" t="s">
        <v>405</v>
      </c>
      <c r="H1162" t="str">
        <f t="shared" si="497"/>
        <v>arwsBlockNames</v>
      </c>
      <c r="I1162">
        <v>1</v>
      </c>
      <c r="K1162">
        <v>0</v>
      </c>
      <c r="M1162" t="str">
        <f>CONCATENATE(P1162,".",G1162,"[5]")</f>
        <v>ns=4;s=|var|PLC210 OPC-UA.Application.GVL.DataProg.Group[1].Valve1.stBlocksOpen.arwsBlockNames[5]</v>
      </c>
      <c r="N1162" t="s">
        <v>154</v>
      </c>
      <c r="O1162" t="s">
        <v>27</v>
      </c>
      <c r="P1162" t="str">
        <f t="shared" si="501"/>
        <v>ns=4;s=|var|PLC210 OPC-UA.Application.GVL.DataProg.Group[1].Valve1.stBlocksOpen</v>
      </c>
      <c r="Q1162" t="str">
        <f>Q1161</f>
        <v>d1014</v>
      </c>
      <c r="R1162" t="str">
        <f>CONCATENATE(G1162,"Open6")</f>
        <v>arwsBlockNamesOpen6</v>
      </c>
    </row>
    <row r="1163" spans="2:18" x14ac:dyDescent="0.25">
      <c r="B1163" t="str">
        <f>B1162</f>
        <v>Valve1</v>
      </c>
      <c r="G1163" t="s">
        <v>405</v>
      </c>
      <c r="H1163" t="str">
        <f t="shared" si="497"/>
        <v>arwsBlockNames</v>
      </c>
      <c r="I1163">
        <v>1</v>
      </c>
      <c r="K1163">
        <v>0</v>
      </c>
      <c r="M1163" t="str">
        <f>CONCATENATE(P1163,".",G1163,"[6]")</f>
        <v>ns=4;s=|var|PLC210 OPC-UA.Application.GVL.DataProg.Group[1].Valve1.stBlocksOpen.arwsBlockNames[6]</v>
      </c>
      <c r="N1163" t="s">
        <v>154</v>
      </c>
      <c r="O1163" t="s">
        <v>27</v>
      </c>
      <c r="P1163" t="str">
        <f t="shared" si="501"/>
        <v>ns=4;s=|var|PLC210 OPC-UA.Application.GVL.DataProg.Group[1].Valve1.stBlocksOpen</v>
      </c>
      <c r="Q1163" t="str">
        <f>Q1162</f>
        <v>d1014</v>
      </c>
      <c r="R1163" t="str">
        <f>CONCATENATE(G1163,"Open7")</f>
        <v>arwsBlockNamesOpen7</v>
      </c>
    </row>
    <row r="1164" spans="2:18" x14ac:dyDescent="0.25">
      <c r="B1164" t="str">
        <f>B1163</f>
        <v>Valve1</v>
      </c>
      <c r="G1164" t="s">
        <v>405</v>
      </c>
      <c r="H1164" t="str">
        <f t="shared" si="497"/>
        <v>arwsBlockNames</v>
      </c>
      <c r="I1164">
        <v>1</v>
      </c>
      <c r="K1164">
        <v>0</v>
      </c>
      <c r="M1164" t="str">
        <f>CONCATENATE(P1164,".",G1164,"[7]")</f>
        <v>ns=4;s=|var|PLC210 OPC-UA.Application.GVL.DataProg.Group[1].Valve1.stBlocksOpen.arwsBlockNames[7]</v>
      </c>
      <c r="N1164" t="s">
        <v>154</v>
      </c>
      <c r="O1164" t="s">
        <v>27</v>
      </c>
      <c r="P1164" t="str">
        <f t="shared" si="501"/>
        <v>ns=4;s=|var|PLC210 OPC-UA.Application.GVL.DataProg.Group[1].Valve1.stBlocksOpen</v>
      </c>
      <c r="Q1164" t="str">
        <f>Q1163</f>
        <v>d1014</v>
      </c>
      <c r="R1164" t="str">
        <f>CONCATENATE(G1164,"Open8")</f>
        <v>arwsBlockNamesOpen8</v>
      </c>
    </row>
    <row r="1165" spans="2:18" x14ac:dyDescent="0.25">
      <c r="B1165" t="str">
        <f>B1160</f>
        <v>Valve1</v>
      </c>
      <c r="G1165" t="s">
        <v>405</v>
      </c>
      <c r="H1165" t="str">
        <f t="shared" si="497"/>
        <v>arwsBlockNames</v>
      </c>
      <c r="I1165">
        <v>1</v>
      </c>
      <c r="K1165">
        <v>0</v>
      </c>
      <c r="M1165" t="str">
        <f>CONCATENATE(P1165,".",G1165,"[0]")</f>
        <v>ns=4;s=|var|PLC210 OPC-UA.Application.GVL.DataProg.Group[1].Valve1.stBlocksClose.arwsBlockNames[0]</v>
      </c>
      <c r="N1165" t="s">
        <v>154</v>
      </c>
      <c r="O1165" t="s">
        <v>27</v>
      </c>
      <c r="P1165" t="str">
        <f>P1154</f>
        <v>ns=4;s=|var|PLC210 OPC-UA.Application.GVL.DataProg.Group[1].Valve1.stBlocksClose</v>
      </c>
      <c r="Q1165" t="str">
        <f>Q1160</f>
        <v>d1014</v>
      </c>
      <c r="R1165" t="str">
        <f>CONCATENATE(G1165,"Close1")</f>
        <v>arwsBlockNamesClose1</v>
      </c>
    </row>
    <row r="1166" spans="2:18" x14ac:dyDescent="0.25">
      <c r="B1166" t="str">
        <f>B1165</f>
        <v>Valve1</v>
      </c>
      <c r="G1166" t="s">
        <v>405</v>
      </c>
      <c r="H1166" t="str">
        <f t="shared" si="497"/>
        <v>arwsBlockNames</v>
      </c>
      <c r="I1166">
        <v>1</v>
      </c>
      <c r="K1166">
        <v>0</v>
      </c>
      <c r="M1166" t="str">
        <f>CONCATENATE(P1166,".",G1166,"[1]")</f>
        <v>ns=4;s=|var|PLC210 OPC-UA.Application.GVL.DataProg.Group[1].Valve1.stBlocksClose.arwsBlockNames[1]</v>
      </c>
      <c r="N1166" t="s">
        <v>154</v>
      </c>
      <c r="O1166" t="s">
        <v>27</v>
      </c>
      <c r="P1166" t="str">
        <f>P1165</f>
        <v>ns=4;s=|var|PLC210 OPC-UA.Application.GVL.DataProg.Group[1].Valve1.stBlocksClose</v>
      </c>
      <c r="Q1166" t="str">
        <f>Q1165</f>
        <v>d1014</v>
      </c>
      <c r="R1166" t="str">
        <f>CONCATENATE(G1166,"Close2")</f>
        <v>arwsBlockNamesClose2</v>
      </c>
    </row>
    <row r="1167" spans="2:18" x14ac:dyDescent="0.25">
      <c r="B1167" t="str">
        <f>B1166</f>
        <v>Valve1</v>
      </c>
      <c r="G1167" t="s">
        <v>405</v>
      </c>
      <c r="H1167" t="str">
        <f t="shared" si="497"/>
        <v>arwsBlockNames</v>
      </c>
      <c r="I1167">
        <v>1</v>
      </c>
      <c r="K1167">
        <v>0</v>
      </c>
      <c r="M1167" t="str">
        <f>CONCATENATE(P1167,".",G1167,"[2]")</f>
        <v>ns=4;s=|var|PLC210 OPC-UA.Application.GVL.DataProg.Group[1].Valve1.stBlocksClose.arwsBlockNames[2]</v>
      </c>
      <c r="N1167" t="s">
        <v>154</v>
      </c>
      <c r="O1167" t="s">
        <v>27</v>
      </c>
      <c r="P1167" t="str">
        <f t="shared" ref="P1167:P1172" si="502">P1166</f>
        <v>ns=4;s=|var|PLC210 OPC-UA.Application.GVL.DataProg.Group[1].Valve1.stBlocksClose</v>
      </c>
      <c r="Q1167" t="str">
        <f>Q1166</f>
        <v>d1014</v>
      </c>
      <c r="R1167" t="str">
        <f>CONCATENATE(G1167,"Close3")</f>
        <v>arwsBlockNamesClose3</v>
      </c>
    </row>
    <row r="1168" spans="2:18" x14ac:dyDescent="0.25">
      <c r="B1168" t="str">
        <f>B1167</f>
        <v>Valve1</v>
      </c>
      <c r="G1168" t="s">
        <v>405</v>
      </c>
      <c r="H1168" t="str">
        <f t="shared" si="497"/>
        <v>arwsBlockNames</v>
      </c>
      <c r="I1168">
        <v>1</v>
      </c>
      <c r="K1168">
        <v>0</v>
      </c>
      <c r="M1168" t="str">
        <f>CONCATENATE(P1168,".",G1168,"[3]")</f>
        <v>ns=4;s=|var|PLC210 OPC-UA.Application.GVL.DataProg.Group[1].Valve1.stBlocksClose.arwsBlockNames[3]</v>
      </c>
      <c r="N1168" t="s">
        <v>154</v>
      </c>
      <c r="O1168" t="s">
        <v>27</v>
      </c>
      <c r="P1168" t="str">
        <f t="shared" si="502"/>
        <v>ns=4;s=|var|PLC210 OPC-UA.Application.GVL.DataProg.Group[1].Valve1.stBlocksClose</v>
      </c>
      <c r="Q1168" t="str">
        <f>Q1167</f>
        <v>d1014</v>
      </c>
      <c r="R1168" t="str">
        <f>CONCATENATE(G1168,"Close4")</f>
        <v>arwsBlockNamesClose4</v>
      </c>
    </row>
    <row r="1169" spans="1:22" x14ac:dyDescent="0.25">
      <c r="B1169" t="str">
        <f>B1164</f>
        <v>Valve1</v>
      </c>
      <c r="G1169" t="s">
        <v>405</v>
      </c>
      <c r="H1169" t="str">
        <f t="shared" si="497"/>
        <v>arwsBlockNames</v>
      </c>
      <c r="I1169">
        <v>1</v>
      </c>
      <c r="K1169">
        <v>0</v>
      </c>
      <c r="M1169" t="str">
        <f>CONCATENATE(P1169,".",G1169,"[4]")</f>
        <v>ns=4;s=|var|PLC210 OPC-UA.Application.GVL.DataProg.Group[1].Valve1.stBlocksClose.arwsBlockNames[4]</v>
      </c>
      <c r="N1169" t="s">
        <v>154</v>
      </c>
      <c r="O1169" t="s">
        <v>27</v>
      </c>
      <c r="P1169" t="str">
        <f t="shared" si="502"/>
        <v>ns=4;s=|var|PLC210 OPC-UA.Application.GVL.DataProg.Group[1].Valve1.stBlocksClose</v>
      </c>
      <c r="Q1169" t="str">
        <f>Q1164</f>
        <v>d1014</v>
      </c>
      <c r="R1169" t="str">
        <f>CONCATENATE(G1169,"Close5")</f>
        <v>arwsBlockNamesClose5</v>
      </c>
    </row>
    <row r="1170" spans="1:22" x14ac:dyDescent="0.25">
      <c r="B1170" t="str">
        <f>B1169</f>
        <v>Valve1</v>
      </c>
      <c r="G1170" t="s">
        <v>405</v>
      </c>
      <c r="H1170" t="str">
        <f t="shared" si="497"/>
        <v>arwsBlockNames</v>
      </c>
      <c r="I1170">
        <v>1</v>
      </c>
      <c r="K1170">
        <v>0</v>
      </c>
      <c r="M1170" t="str">
        <f>CONCATENATE(P1170,".",G1170,"[5]")</f>
        <v>ns=4;s=|var|PLC210 OPC-UA.Application.GVL.DataProg.Group[1].Valve1.stBlocksClose.arwsBlockNames[5]</v>
      </c>
      <c r="N1170" t="s">
        <v>154</v>
      </c>
      <c r="O1170" t="s">
        <v>27</v>
      </c>
      <c r="P1170" t="str">
        <f t="shared" si="502"/>
        <v>ns=4;s=|var|PLC210 OPC-UA.Application.GVL.DataProg.Group[1].Valve1.stBlocksClose</v>
      </c>
      <c r="Q1170" t="str">
        <f>Q1169</f>
        <v>d1014</v>
      </c>
      <c r="R1170" t="str">
        <f>CONCATENATE(G1170,"Close6")</f>
        <v>arwsBlockNamesClose6</v>
      </c>
    </row>
    <row r="1171" spans="1:22" x14ac:dyDescent="0.25">
      <c r="B1171" t="str">
        <f>B1170</f>
        <v>Valve1</v>
      </c>
      <c r="G1171" t="s">
        <v>405</v>
      </c>
      <c r="H1171" t="str">
        <f t="shared" si="497"/>
        <v>arwsBlockNames</v>
      </c>
      <c r="I1171">
        <v>1</v>
      </c>
      <c r="K1171">
        <v>0</v>
      </c>
      <c r="M1171" t="str">
        <f>CONCATENATE(P1171,".",G1171,"[6]")</f>
        <v>ns=4;s=|var|PLC210 OPC-UA.Application.GVL.DataProg.Group[1].Valve1.stBlocksClose.arwsBlockNames[6]</v>
      </c>
      <c r="N1171" t="s">
        <v>154</v>
      </c>
      <c r="O1171" t="s">
        <v>27</v>
      </c>
      <c r="P1171" t="str">
        <f t="shared" si="502"/>
        <v>ns=4;s=|var|PLC210 OPC-UA.Application.GVL.DataProg.Group[1].Valve1.stBlocksClose</v>
      </c>
      <c r="Q1171" t="str">
        <f>Q1170</f>
        <v>d1014</v>
      </c>
      <c r="R1171" t="str">
        <f>CONCATENATE(G1171,"Close7")</f>
        <v>arwsBlockNamesClose7</v>
      </c>
    </row>
    <row r="1172" spans="1:22" x14ac:dyDescent="0.25">
      <c r="B1172" t="str">
        <f>B1171</f>
        <v>Valve1</v>
      </c>
      <c r="G1172" t="s">
        <v>405</v>
      </c>
      <c r="H1172" t="str">
        <f t="shared" si="497"/>
        <v>arwsBlockNames</v>
      </c>
      <c r="I1172">
        <v>1</v>
      </c>
      <c r="K1172">
        <v>0</v>
      </c>
      <c r="M1172" t="str">
        <f>CONCATENATE(P1172,".",G1172,"[7]")</f>
        <v>ns=4;s=|var|PLC210 OPC-UA.Application.GVL.DataProg.Group[1].Valve1.stBlocksClose.arwsBlockNames[7]</v>
      </c>
      <c r="N1172" t="s">
        <v>154</v>
      </c>
      <c r="O1172" t="s">
        <v>27</v>
      </c>
      <c r="P1172" t="str">
        <f t="shared" si="502"/>
        <v>ns=4;s=|var|PLC210 OPC-UA.Application.GVL.DataProg.Group[1].Valve1.stBlocksClose</v>
      </c>
      <c r="Q1172" t="str">
        <f>Q1171</f>
        <v>d1014</v>
      </c>
      <c r="R1172" t="str">
        <f>CONCATENATE(G1172,"Close8")</f>
        <v>arwsBlockNamesClose8</v>
      </c>
    </row>
    <row r="1173" spans="1:22" x14ac:dyDescent="0.25">
      <c r="A1173" t="s">
        <v>210</v>
      </c>
      <c r="B1173" t="s">
        <v>21</v>
      </c>
      <c r="V1173" t="s">
        <v>211</v>
      </c>
    </row>
    <row r="1174" spans="1:22" x14ac:dyDescent="0.25">
      <c r="B1174" t="str">
        <f>A1173</f>
        <v>Group[2]</v>
      </c>
      <c r="G1174" t="s">
        <v>114</v>
      </c>
      <c r="H1174" t="str">
        <f>G1174</f>
        <v>bPressProc</v>
      </c>
      <c r="I1174">
        <v>1</v>
      </c>
      <c r="K1174">
        <v>0</v>
      </c>
      <c r="M1174" t="str">
        <f t="shared" ref="M1174:M1186" si="503">CONCATENATE(P1174,".",G1174)</f>
        <v>ns=4;s=|var|PLC210 OPC-UA.Application.GVL.DataProg.Group[2].bPressProc</v>
      </c>
      <c r="N1174" t="s">
        <v>34</v>
      </c>
      <c r="O1174" t="s">
        <v>27</v>
      </c>
      <c r="P1174" t="str">
        <f>CONCATENATE(W$2,"GVL.DataProg.",B1174)</f>
        <v>ns=4;s=|var|PLC210 OPC-UA.Application.GVL.DataProg.Group[2]</v>
      </c>
      <c r="Q1174" t="str">
        <f>V1173</f>
        <v>d0184</v>
      </c>
      <c r="R1174" t="s">
        <v>114</v>
      </c>
    </row>
    <row r="1175" spans="1:22" x14ac:dyDescent="0.25">
      <c r="B1175" t="str">
        <f>B1174</f>
        <v>Group[2]</v>
      </c>
      <c r="G1175" t="s">
        <v>116</v>
      </c>
      <c r="H1175" t="str">
        <f t="shared" ref="H1175:H1186" si="504">G1175</f>
        <v>bPressOk</v>
      </c>
      <c r="I1175">
        <v>1</v>
      </c>
      <c r="K1175">
        <v>0</v>
      </c>
      <c r="M1175" t="str">
        <f t="shared" si="503"/>
        <v>ns=4;s=|var|PLC210 OPC-UA.Application.GVL.DataProg.Group[2].bPressOk</v>
      </c>
      <c r="N1175" t="s">
        <v>34</v>
      </c>
      <c r="O1175" t="s">
        <v>27</v>
      </c>
      <c r="P1175" t="str">
        <f t="shared" ref="P1175:P1186" si="505">CONCATENATE(W$2,"GVL.DataProg.",B1175)</f>
        <v>ns=4;s=|var|PLC210 OPC-UA.Application.GVL.DataProg.Group[2]</v>
      </c>
      <c r="Q1175" t="str">
        <f>Q1174</f>
        <v>d0184</v>
      </c>
      <c r="R1175" t="s">
        <v>116</v>
      </c>
    </row>
    <row r="1176" spans="1:22" x14ac:dyDescent="0.25">
      <c r="B1176" t="str">
        <f t="shared" ref="B1176:B1186" si="506">B1175</f>
        <v>Group[2]</v>
      </c>
      <c r="G1176" t="s">
        <v>117</v>
      </c>
      <c r="H1176" t="str">
        <f t="shared" si="504"/>
        <v>bPressAlarm</v>
      </c>
      <c r="I1176">
        <v>1</v>
      </c>
      <c r="K1176">
        <v>0</v>
      </c>
      <c r="M1176" t="str">
        <f t="shared" si="503"/>
        <v>ns=4;s=|var|PLC210 OPC-UA.Application.GVL.DataProg.Group[2].bPressAlarm</v>
      </c>
      <c r="N1176" t="s">
        <v>34</v>
      </c>
      <c r="O1176" t="s">
        <v>27</v>
      </c>
      <c r="P1176" t="str">
        <f t="shared" si="505"/>
        <v>ns=4;s=|var|PLC210 OPC-UA.Application.GVL.DataProg.Group[2]</v>
      </c>
      <c r="Q1176" t="str">
        <f t="shared" ref="Q1176:Q1186" si="507">Q1175</f>
        <v>d0184</v>
      </c>
      <c r="R1176" t="s">
        <v>117</v>
      </c>
    </row>
    <row r="1177" spans="1:22" x14ac:dyDescent="0.25">
      <c r="B1177" t="str">
        <f t="shared" si="506"/>
        <v>Group[2]</v>
      </c>
      <c r="G1177" t="s">
        <v>118</v>
      </c>
      <c r="H1177" t="str">
        <f t="shared" si="504"/>
        <v>bSkipPress</v>
      </c>
      <c r="I1177">
        <v>1</v>
      </c>
      <c r="K1177">
        <v>1</v>
      </c>
      <c r="M1177" t="str">
        <f t="shared" si="503"/>
        <v>ns=4;s=|var|PLC210 OPC-UA.Application.GVL.DataProg.Group[2].bSkipPress</v>
      </c>
      <c r="N1177" t="s">
        <v>34</v>
      </c>
      <c r="O1177" t="s">
        <v>27</v>
      </c>
      <c r="P1177" t="str">
        <f t="shared" si="505"/>
        <v>ns=4;s=|var|PLC210 OPC-UA.Application.GVL.DataProg.Group[2]</v>
      </c>
      <c r="Q1177" t="str">
        <f t="shared" si="507"/>
        <v>d0184</v>
      </c>
      <c r="R1177" t="s">
        <v>118</v>
      </c>
    </row>
    <row r="1178" spans="1:22" x14ac:dyDescent="0.25">
      <c r="B1178" t="str">
        <f t="shared" si="506"/>
        <v>Group[2]</v>
      </c>
      <c r="G1178" t="s">
        <v>119</v>
      </c>
      <c r="H1178" t="str">
        <f t="shared" si="504"/>
        <v>fPressRemainingTime</v>
      </c>
      <c r="I1178">
        <v>1</v>
      </c>
      <c r="K1178">
        <v>0</v>
      </c>
      <c r="M1178" t="str">
        <f t="shared" si="503"/>
        <v>ns=4;s=|var|PLC210 OPC-UA.Application.GVL.DataProg.Group[2].fPressRemainingTime</v>
      </c>
      <c r="N1178" t="s">
        <v>26</v>
      </c>
      <c r="O1178" t="s">
        <v>27</v>
      </c>
      <c r="P1178" t="str">
        <f t="shared" si="505"/>
        <v>ns=4;s=|var|PLC210 OPC-UA.Application.GVL.DataProg.Group[2]</v>
      </c>
      <c r="Q1178" t="str">
        <f t="shared" si="507"/>
        <v>d0184</v>
      </c>
      <c r="R1178" t="s">
        <v>119</v>
      </c>
    </row>
    <row r="1179" spans="1:22" x14ac:dyDescent="0.25">
      <c r="B1179" t="str">
        <f t="shared" si="506"/>
        <v>Group[2]</v>
      </c>
      <c r="G1179" t="s">
        <v>120</v>
      </c>
      <c r="H1179" t="str">
        <f t="shared" si="504"/>
        <v>fPressFullTime</v>
      </c>
      <c r="I1179">
        <v>1</v>
      </c>
      <c r="K1179">
        <v>0</v>
      </c>
      <c r="M1179" t="str">
        <f t="shared" si="503"/>
        <v>ns=4;s=|var|PLC210 OPC-UA.Application.GVL.DataProg.Group[2].fPressFullTime</v>
      </c>
      <c r="N1179" t="s">
        <v>26</v>
      </c>
      <c r="O1179" t="s">
        <v>27</v>
      </c>
      <c r="P1179" t="str">
        <f t="shared" si="505"/>
        <v>ns=4;s=|var|PLC210 OPC-UA.Application.GVL.DataProg.Group[2]</v>
      </c>
      <c r="Q1179" t="str">
        <f t="shared" si="507"/>
        <v>d0184</v>
      </c>
      <c r="R1179" t="s">
        <v>120</v>
      </c>
    </row>
    <row r="1180" spans="1:22" x14ac:dyDescent="0.25">
      <c r="B1180" t="str">
        <f t="shared" si="506"/>
        <v>Group[2]</v>
      </c>
      <c r="G1180" t="s">
        <v>121</v>
      </c>
      <c r="H1180" t="str">
        <f t="shared" si="504"/>
        <v>fPressRemainingTimeStep</v>
      </c>
      <c r="I1180">
        <v>1</v>
      </c>
      <c r="K1180">
        <v>0</v>
      </c>
      <c r="M1180" t="str">
        <f t="shared" si="503"/>
        <v>ns=4;s=|var|PLC210 OPC-UA.Application.GVL.DataProg.Group[2].fPressRemainingTimeStep</v>
      </c>
      <c r="N1180" t="s">
        <v>26</v>
      </c>
      <c r="O1180" t="s">
        <v>27</v>
      </c>
      <c r="P1180" t="str">
        <f t="shared" si="505"/>
        <v>ns=4;s=|var|PLC210 OPC-UA.Application.GVL.DataProg.Group[2]</v>
      </c>
      <c r="Q1180" t="str">
        <f t="shared" si="507"/>
        <v>d0184</v>
      </c>
      <c r="R1180" t="s">
        <v>121</v>
      </c>
    </row>
    <row r="1181" spans="1:22" x14ac:dyDescent="0.25">
      <c r="B1181" t="str">
        <f t="shared" si="506"/>
        <v>Group[2]</v>
      </c>
      <c r="G1181" t="s">
        <v>122</v>
      </c>
      <c r="H1181" t="str">
        <f t="shared" si="504"/>
        <v>fPressStepTime</v>
      </c>
      <c r="I1181">
        <v>1</v>
      </c>
      <c r="K1181">
        <v>0</v>
      </c>
      <c r="M1181" t="str">
        <f t="shared" si="503"/>
        <v>ns=4;s=|var|PLC210 OPC-UA.Application.GVL.DataProg.Group[2].fPressStepTime</v>
      </c>
      <c r="N1181" t="s">
        <v>26</v>
      </c>
      <c r="O1181" t="s">
        <v>27</v>
      </c>
      <c r="P1181" t="str">
        <f t="shared" si="505"/>
        <v>ns=4;s=|var|PLC210 OPC-UA.Application.GVL.DataProg.Group[2]</v>
      </c>
      <c r="Q1181" t="str">
        <f t="shared" si="507"/>
        <v>d0184</v>
      </c>
      <c r="R1181" t="s">
        <v>122</v>
      </c>
    </row>
    <row r="1182" spans="1:22" x14ac:dyDescent="0.25">
      <c r="B1182" t="str">
        <f t="shared" si="506"/>
        <v>Group[2]</v>
      </c>
      <c r="G1182" t="s">
        <v>123</v>
      </c>
      <c r="H1182" t="str">
        <f t="shared" si="504"/>
        <v>ePressIgn</v>
      </c>
      <c r="I1182">
        <v>1</v>
      </c>
      <c r="K1182">
        <v>0</v>
      </c>
      <c r="M1182" t="str">
        <f t="shared" si="503"/>
        <v>ns=4;s=|var|PLC210 OPC-UA.Application.GVL.DataProg.Group[2].ePressIgn</v>
      </c>
      <c r="N1182" t="s">
        <v>26</v>
      </c>
      <c r="O1182" t="s">
        <v>27</v>
      </c>
      <c r="P1182" t="str">
        <f t="shared" si="505"/>
        <v>ns=4;s=|var|PLC210 OPC-UA.Application.GVL.DataProg.Group[2]</v>
      </c>
      <c r="Q1182" t="str">
        <f t="shared" si="507"/>
        <v>d0184</v>
      </c>
      <c r="R1182" t="s">
        <v>319</v>
      </c>
    </row>
    <row r="1183" spans="1:22" x14ac:dyDescent="0.25">
      <c r="B1183" t="str">
        <f t="shared" si="506"/>
        <v>Group[2]</v>
      </c>
      <c r="G1183" t="s">
        <v>124</v>
      </c>
      <c r="H1183" t="str">
        <f t="shared" si="504"/>
        <v>fPressPFixat</v>
      </c>
      <c r="I1183">
        <v>1</v>
      </c>
      <c r="K1183">
        <v>0</v>
      </c>
      <c r="M1183" t="str">
        <f t="shared" si="503"/>
        <v>ns=4;s=|var|PLC210 OPC-UA.Application.GVL.DataProg.Group[2].fPressPFixat</v>
      </c>
      <c r="N1183" t="s">
        <v>26</v>
      </c>
      <c r="O1183" t="s">
        <v>27</v>
      </c>
      <c r="P1183" t="str">
        <f t="shared" si="505"/>
        <v>ns=4;s=|var|PLC210 OPC-UA.Application.GVL.DataProg.Group[2]</v>
      </c>
      <c r="Q1183" t="str">
        <f t="shared" si="507"/>
        <v>d0184</v>
      </c>
      <c r="R1183" t="s">
        <v>124</v>
      </c>
    </row>
    <row r="1184" spans="1:22" x14ac:dyDescent="0.25">
      <c r="B1184" t="str">
        <f t="shared" si="506"/>
        <v>Group[2]</v>
      </c>
      <c r="G1184" t="s">
        <v>125</v>
      </c>
      <c r="H1184" t="str">
        <f t="shared" si="504"/>
        <v>bStartPressVirt</v>
      </c>
      <c r="I1184">
        <v>1</v>
      </c>
      <c r="K1184">
        <v>1</v>
      </c>
      <c r="M1184" t="str">
        <f t="shared" si="503"/>
        <v>ns=4;s=|var|PLC210 OPC-UA.Application.GVL.DataProg.Group[2].bStartPressVirt</v>
      </c>
      <c r="N1184" t="s">
        <v>34</v>
      </c>
      <c r="O1184" t="s">
        <v>27</v>
      </c>
      <c r="P1184" t="str">
        <f t="shared" si="505"/>
        <v>ns=4;s=|var|PLC210 OPC-UA.Application.GVL.DataProg.Group[2]</v>
      </c>
      <c r="Q1184" t="str">
        <f t="shared" si="507"/>
        <v>d0184</v>
      </c>
      <c r="R1184" t="s">
        <v>125</v>
      </c>
    </row>
    <row r="1185" spans="1:22" x14ac:dyDescent="0.25">
      <c r="B1185" t="str">
        <f t="shared" si="506"/>
        <v>Group[2]</v>
      </c>
      <c r="G1185" t="s">
        <v>126</v>
      </c>
      <c r="H1185" t="str">
        <f t="shared" si="504"/>
        <v>bStopPressVirt</v>
      </c>
      <c r="I1185">
        <v>1</v>
      </c>
      <c r="K1185">
        <v>1</v>
      </c>
      <c r="M1185" t="str">
        <f t="shared" si="503"/>
        <v>ns=4;s=|var|PLC210 OPC-UA.Application.GVL.DataProg.Group[2].bStopPressVirt</v>
      </c>
      <c r="N1185" t="s">
        <v>34</v>
      </c>
      <c r="O1185" t="s">
        <v>27</v>
      </c>
      <c r="P1185" t="str">
        <f t="shared" si="505"/>
        <v>ns=4;s=|var|PLC210 OPC-UA.Application.GVL.DataProg.Group[2]</v>
      </c>
      <c r="Q1185" t="str">
        <f t="shared" si="507"/>
        <v>d0184</v>
      </c>
      <c r="R1185" t="s">
        <v>126</v>
      </c>
    </row>
    <row r="1186" spans="1:22" x14ac:dyDescent="0.25">
      <c r="B1186" t="str">
        <f t="shared" si="506"/>
        <v>Group[2]</v>
      </c>
      <c r="G1186" t="s">
        <v>127</v>
      </c>
      <c r="H1186" t="str">
        <f t="shared" si="504"/>
        <v>bStartIgnVirt</v>
      </c>
      <c r="I1186">
        <v>1</v>
      </c>
      <c r="K1186">
        <v>1</v>
      </c>
      <c r="M1186" t="str">
        <f t="shared" si="503"/>
        <v>ns=4;s=|var|PLC210 OPC-UA.Application.GVL.DataProg.Group[2].bStartIgnVirt</v>
      </c>
      <c r="N1186" t="s">
        <v>34</v>
      </c>
      <c r="O1186" t="s">
        <v>27</v>
      </c>
      <c r="P1186" t="str">
        <f t="shared" si="505"/>
        <v>ns=4;s=|var|PLC210 OPC-UA.Application.GVL.DataProg.Group[2]</v>
      </c>
      <c r="Q1186" t="str">
        <f t="shared" si="507"/>
        <v>d0184</v>
      </c>
      <c r="R1186" t="s">
        <v>127</v>
      </c>
    </row>
    <row r="1187" spans="1:22" x14ac:dyDescent="0.25">
      <c r="A1187" t="s">
        <v>128</v>
      </c>
      <c r="B1187" t="s">
        <v>210</v>
      </c>
      <c r="V1187" t="s">
        <v>212</v>
      </c>
    </row>
    <row r="1188" spans="1:22" x14ac:dyDescent="0.25">
      <c r="B1188" t="str">
        <f>A1187</f>
        <v>_PgBetween</v>
      </c>
      <c r="G1188" t="s">
        <v>31</v>
      </c>
      <c r="H1188" t="str">
        <f>G1188</f>
        <v>fNormValue</v>
      </c>
      <c r="I1188">
        <v>1</v>
      </c>
      <c r="K1188">
        <v>0</v>
      </c>
      <c r="M1188" t="str">
        <f t="shared" ref="M1188:M1189" si="508">CONCATENATE(P1188,".",H1188)</f>
        <v>ns=4;s=|var|PLC210 OPC-UA.Application.GVL.DataProg.Group[2]._PgBetween.fNormValue</v>
      </c>
      <c r="N1188" t="s">
        <v>26</v>
      </c>
      <c r="O1188" t="s">
        <v>27</v>
      </c>
      <c r="P1188" t="str">
        <f>CONCATENATE(W$2,"GVL.DataProg.",B1187,".",B1188)</f>
        <v>ns=4;s=|var|PLC210 OPC-UA.Application.GVL.DataProg.Group[2]._PgBetween</v>
      </c>
      <c r="Q1188" t="str">
        <f>V1187</f>
        <v>d0034</v>
      </c>
      <c r="R1188" t="str">
        <f>G1188</f>
        <v>fNormValue</v>
      </c>
    </row>
    <row r="1189" spans="1:22" x14ac:dyDescent="0.25">
      <c r="B1189" t="str">
        <f>B1188</f>
        <v>_PgBetween</v>
      </c>
      <c r="G1189" t="s">
        <v>32</v>
      </c>
      <c r="H1189" t="str">
        <f>G1189</f>
        <v>fInValue</v>
      </c>
      <c r="I1189">
        <v>1</v>
      </c>
      <c r="K1189">
        <v>0</v>
      </c>
      <c r="M1189" t="str">
        <f t="shared" si="508"/>
        <v>ns=4;s=|var|PLC210 OPC-UA.Application.GVL.DataProg.Group[2]._PgBetween.fInValue</v>
      </c>
      <c r="N1189" t="s">
        <v>26</v>
      </c>
      <c r="O1189" t="s">
        <v>27</v>
      </c>
      <c r="P1189" t="str">
        <f>CONCATENATE(W$2,"GVL.DataProg.",B1187,".",B1189)</f>
        <v>ns=4;s=|var|PLC210 OPC-UA.Application.GVL.DataProg.Group[2]._PgBetween</v>
      </c>
      <c r="Q1189" t="str">
        <f>Q1188</f>
        <v>d0034</v>
      </c>
      <c r="R1189" t="str">
        <f t="shared" ref="R1189:R1192" si="509">G1189</f>
        <v>fInValue</v>
      </c>
    </row>
    <row r="1190" spans="1:22" x14ac:dyDescent="0.25">
      <c r="B1190" t="str">
        <f t="shared" ref="B1190:B1192" si="510">B1189</f>
        <v>_PgBetween</v>
      </c>
      <c r="G1190" t="s">
        <v>30</v>
      </c>
      <c r="H1190" t="str">
        <f>G1190</f>
        <v>fNormL</v>
      </c>
      <c r="I1190">
        <v>1</v>
      </c>
      <c r="K1190">
        <v>1</v>
      </c>
      <c r="M1190" t="str">
        <f>CONCATENATE(P1190,".",H1190)</f>
        <v>ns=4;s=|var|PLC210 OPC-UA.Application.PersistentVars.stAllAiChannelParams.Group2_fPgBetween.fNormL</v>
      </c>
      <c r="N1190" t="s">
        <v>26</v>
      </c>
      <c r="O1190" t="s">
        <v>27</v>
      </c>
      <c r="P1190" t="str">
        <f>CONCATENATE(W$2,"PersistentVars.stAllAiChannelParams.",SUBSTITUTE(SUBSTITUTE(B1187,"[",""),"]",""),"_f",SUBSTITUTE(B1190,"_",""))</f>
        <v>ns=4;s=|var|PLC210 OPC-UA.Application.PersistentVars.stAllAiChannelParams.Group2_fPgBetween</v>
      </c>
      <c r="Q1190" t="str">
        <f t="shared" ref="Q1190:Q1192" si="511">Q1189</f>
        <v>d0034</v>
      </c>
      <c r="R1190" t="str">
        <f t="shared" si="509"/>
        <v>fNormL</v>
      </c>
    </row>
    <row r="1191" spans="1:22" x14ac:dyDescent="0.25">
      <c r="B1191" t="str">
        <f t="shared" si="510"/>
        <v>_PgBetween</v>
      </c>
      <c r="G1191" t="s">
        <v>29</v>
      </c>
      <c r="H1191" t="str">
        <f t="shared" ref="H1191:H1192" si="512">G1191</f>
        <v>fNormH</v>
      </c>
      <c r="I1191">
        <v>1</v>
      </c>
      <c r="K1191">
        <v>1</v>
      </c>
      <c r="M1191" t="str">
        <f t="shared" ref="M1191:M1194" si="513">CONCATENATE(P1191,".",H1191)</f>
        <v>ns=4;s=|var|PLC210 OPC-UA.Application.PersistentVars.stAllAiChannelParams.Group2_fPgBetween.fNormH</v>
      </c>
      <c r="N1191" t="s">
        <v>26</v>
      </c>
      <c r="O1191" t="s">
        <v>27</v>
      </c>
      <c r="P1191" t="str">
        <f>CONCATENATE(W$2,"PersistentVars.stAllAiChannelParams.",SUBSTITUTE(SUBSTITUTE(B1187,"[",""),"]",""),"_f",SUBSTITUTE(B1191,"_",""))</f>
        <v>ns=4;s=|var|PLC210 OPC-UA.Application.PersistentVars.stAllAiChannelParams.Group2_fPgBetween</v>
      </c>
      <c r="Q1191" t="str">
        <f t="shared" si="511"/>
        <v>d0034</v>
      </c>
      <c r="R1191" t="str">
        <f t="shared" si="509"/>
        <v>fNormH</v>
      </c>
    </row>
    <row r="1192" spans="1:22" x14ac:dyDescent="0.25">
      <c r="B1192" t="str">
        <f t="shared" si="510"/>
        <v>_PgBetween</v>
      </c>
      <c r="G1192" t="s">
        <v>25</v>
      </c>
      <c r="H1192" t="str">
        <f t="shared" si="512"/>
        <v>fTFilter</v>
      </c>
      <c r="I1192">
        <v>1</v>
      </c>
      <c r="K1192">
        <v>1</v>
      </c>
      <c r="M1192" t="str">
        <f t="shared" si="513"/>
        <v>ns=4;s=|var|PLC210 OPC-UA.Application.PersistentVars.stAllAiChannelParams.Group2_fPgBetween.fTFilter</v>
      </c>
      <c r="N1192" t="s">
        <v>26</v>
      </c>
      <c r="O1192" t="s">
        <v>27</v>
      </c>
      <c r="P1192" t="str">
        <f>CONCATENATE(W$2,"PersistentVars.stAllAiChannelParams.",SUBSTITUTE(SUBSTITUTE(B1187,"[",""),"]",""),"_f",SUBSTITUTE(B1192,"_",""))</f>
        <v>ns=4;s=|var|PLC210 OPC-UA.Application.PersistentVars.stAllAiChannelParams.Group2_fPgBetween</v>
      </c>
      <c r="Q1192" t="str">
        <f t="shared" si="511"/>
        <v>d0034</v>
      </c>
      <c r="R1192" t="str">
        <f t="shared" si="509"/>
        <v>fTFilter</v>
      </c>
    </row>
    <row r="1193" spans="1:22" x14ac:dyDescent="0.25">
      <c r="B1193" t="str">
        <f>B1192</f>
        <v>_PgBetween</v>
      </c>
      <c r="G1193" t="s">
        <v>376</v>
      </c>
      <c r="H1193" t="str">
        <f>G1193</f>
        <v>bSimulation</v>
      </c>
      <c r="I1193">
        <v>1</v>
      </c>
      <c r="K1193">
        <v>1</v>
      </c>
      <c r="M1193" t="str">
        <f t="shared" si="513"/>
        <v>ns=4;s=|var|PLC210 OPC-UA.Application.GVL.DataProg.Group[2]._PgBetween.bSimulation</v>
      </c>
      <c r="N1193" t="s">
        <v>34</v>
      </c>
      <c r="O1193" t="s">
        <v>27</v>
      </c>
      <c r="P1193" t="str">
        <f>CONCATENATE(W$2,"GVL.DataProg.",B1187,".",B1193)</f>
        <v>ns=4;s=|var|PLC210 OPC-UA.Application.GVL.DataProg.Group[2]._PgBetween</v>
      </c>
      <c r="Q1193" t="str">
        <f>Q1192</f>
        <v>d0034</v>
      </c>
      <c r="R1193" t="str">
        <f>G1193</f>
        <v>bSimulation</v>
      </c>
    </row>
    <row r="1194" spans="1:22" x14ac:dyDescent="0.25">
      <c r="B1194" t="str">
        <f>B1193</f>
        <v>_PgBetween</v>
      </c>
      <c r="G1194" t="s">
        <v>377</v>
      </c>
      <c r="H1194" t="str">
        <f>G1194</f>
        <v>fSimulValue</v>
      </c>
      <c r="I1194">
        <v>1</v>
      </c>
      <c r="K1194">
        <v>1</v>
      </c>
      <c r="M1194" t="str">
        <f t="shared" si="513"/>
        <v>ns=4;s=|var|PLC210 OPC-UA.Application.GVL.DataProg.Group[2]._PgBetween.fSimulValue</v>
      </c>
      <c r="N1194" t="s">
        <v>26</v>
      </c>
      <c r="O1194" t="s">
        <v>27</v>
      </c>
      <c r="P1194" t="str">
        <f>CONCATENATE(W$2,"GVL.DataProg.",B1187,".",B1194)</f>
        <v>ns=4;s=|var|PLC210 OPC-UA.Application.GVL.DataProg.Group[2]._PgBetween</v>
      </c>
      <c r="Q1194" t="str">
        <f>Q1193</f>
        <v>d0034</v>
      </c>
      <c r="R1194" t="str">
        <f t="shared" ref="R1194" si="514">G1194</f>
        <v>fSimulValue</v>
      </c>
    </row>
    <row r="1195" spans="1:22" x14ac:dyDescent="0.25">
      <c r="A1195" t="s">
        <v>130</v>
      </c>
      <c r="B1195" t="s">
        <v>210</v>
      </c>
      <c r="V1195" t="s">
        <v>219</v>
      </c>
    </row>
    <row r="1196" spans="1:22" x14ac:dyDescent="0.25">
      <c r="B1196" t="str">
        <f>A1195</f>
        <v>Burn[1]</v>
      </c>
      <c r="G1196" t="s">
        <v>141</v>
      </c>
      <c r="H1196" t="str">
        <f>G1196</f>
        <v>bFireBurnErr</v>
      </c>
      <c r="I1196">
        <v>1</v>
      </c>
      <c r="K1196">
        <v>0</v>
      </c>
      <c r="M1196" t="str">
        <f t="shared" ref="M1196:M1208" si="515">CONCATENATE(P1196,".",H1196)</f>
        <v>ns=4;s=|var|PLC210 OPC-UA.Application.GVL.DataProg.Group[2].Burn[1].bFireBurnErr</v>
      </c>
      <c r="N1196" t="s">
        <v>34</v>
      </c>
      <c r="O1196" t="s">
        <v>27</v>
      </c>
      <c r="P1196" t="str">
        <f>CONCATENATE(W$2,"GVL.DataProg.",B1195,".",B1196)</f>
        <v>ns=4;s=|var|PLC210 OPC-UA.Application.GVL.DataProg.Group[2].Burn[1]</v>
      </c>
      <c r="Q1196" t="str">
        <f>V1195</f>
        <v>d0188</v>
      </c>
      <c r="R1196" t="str">
        <f>G1196</f>
        <v>bFireBurnErr</v>
      </c>
    </row>
    <row r="1197" spans="1:22" x14ac:dyDescent="0.25">
      <c r="B1197" t="str">
        <f>B1196</f>
        <v>Burn[1]</v>
      </c>
      <c r="G1197" t="s">
        <v>143</v>
      </c>
      <c r="H1197" t="str">
        <f t="shared" ref="H1197:H1219" si="516">G1197</f>
        <v>bFireBurn</v>
      </c>
      <c r="I1197">
        <v>1</v>
      </c>
      <c r="K1197">
        <v>0</v>
      </c>
      <c r="M1197" t="str">
        <f t="shared" si="515"/>
        <v>ns=4;s=|var|PLC210 OPC-UA.Application.GVL.DataProg.Group[2].Burn[1].bFireBurn</v>
      </c>
      <c r="N1197" t="s">
        <v>34</v>
      </c>
      <c r="O1197" t="s">
        <v>27</v>
      </c>
      <c r="P1197" t="str">
        <f>CONCATENATE(W$2,"GVL.DataProg.",B1195,".",B1197)</f>
        <v>ns=4;s=|var|PLC210 OPC-UA.Application.GVL.DataProg.Group[2].Burn[1]</v>
      </c>
      <c r="Q1197" t="str">
        <f>Q1196</f>
        <v>d0188</v>
      </c>
      <c r="R1197" t="str">
        <f t="shared" ref="R1197:R1204" si="517">G1197</f>
        <v>bFireBurn</v>
      </c>
    </row>
    <row r="1198" spans="1:22" x14ac:dyDescent="0.25">
      <c r="B1198" t="str">
        <f t="shared" ref="B1198:B1208" si="518">B1197</f>
        <v>Burn[1]</v>
      </c>
      <c r="G1198" t="s">
        <v>148</v>
      </c>
      <c r="H1198" t="str">
        <f t="shared" si="516"/>
        <v>bFireIgn</v>
      </c>
      <c r="I1198">
        <v>1</v>
      </c>
      <c r="K1198">
        <v>0</v>
      </c>
      <c r="M1198" t="str">
        <f t="shared" si="515"/>
        <v>ns=4;s=|var|PLC210 OPC-UA.Application.GVL.DataProg.Group[2].Burn[1].bFireIgn</v>
      </c>
      <c r="N1198" t="s">
        <v>34</v>
      </c>
      <c r="O1198" t="s">
        <v>27</v>
      </c>
      <c r="P1198" t="str">
        <f>CONCATENATE(W$2,"GVL.DataProg.",B1195,".",B1198)</f>
        <v>ns=4;s=|var|PLC210 OPC-UA.Application.GVL.DataProg.Group[2].Burn[1]</v>
      </c>
      <c r="Q1198" t="str">
        <f t="shared" ref="Q1198:Q1208" si="519">Q1197</f>
        <v>d0188</v>
      </c>
      <c r="R1198" t="str">
        <f t="shared" si="517"/>
        <v>bFireIgn</v>
      </c>
    </row>
    <row r="1199" spans="1:22" x14ac:dyDescent="0.25">
      <c r="B1199" t="str">
        <f t="shared" si="518"/>
        <v>Burn[1]</v>
      </c>
      <c r="G1199" t="s">
        <v>149</v>
      </c>
      <c r="H1199" t="str">
        <f t="shared" si="516"/>
        <v>bBurnStarted</v>
      </c>
      <c r="I1199">
        <v>1</v>
      </c>
      <c r="K1199">
        <v>0</v>
      </c>
      <c r="M1199" t="str">
        <f t="shared" si="515"/>
        <v>ns=4;s=|var|PLC210 OPC-UA.Application.GVL.DataProg.Group[2].Burn[1].bBurnStarted</v>
      </c>
      <c r="N1199" t="s">
        <v>34</v>
      </c>
      <c r="O1199" t="s">
        <v>27</v>
      </c>
      <c r="P1199" t="str">
        <f>CONCATENATE(W$2,"GVL.DataProg.",B1195,".",B1199)</f>
        <v>ns=4;s=|var|PLC210 OPC-UA.Application.GVL.DataProg.Group[2].Burn[1]</v>
      </c>
      <c r="Q1199" t="str">
        <f t="shared" si="519"/>
        <v>d0188</v>
      </c>
      <c r="R1199" t="str">
        <f t="shared" si="517"/>
        <v>bBurnStarted</v>
      </c>
    </row>
    <row r="1200" spans="1:22" x14ac:dyDescent="0.25">
      <c r="B1200" t="str">
        <f t="shared" si="518"/>
        <v>Burn[1]</v>
      </c>
      <c r="G1200" t="s">
        <v>150</v>
      </c>
      <c r="H1200" t="str">
        <f t="shared" si="516"/>
        <v>bIgnProc</v>
      </c>
      <c r="I1200">
        <v>1</v>
      </c>
      <c r="K1200">
        <v>0</v>
      </c>
      <c r="M1200" t="str">
        <f t="shared" si="515"/>
        <v>ns=4;s=|var|PLC210 OPC-UA.Application.GVL.DataProg.Group[2].Burn[1].bIgnProc</v>
      </c>
      <c r="N1200" t="s">
        <v>34</v>
      </c>
      <c r="O1200" t="s">
        <v>27</v>
      </c>
      <c r="P1200" t="str">
        <f>CONCATENATE(W$2,"GVL.DataProg.",B1195,".",B1200)</f>
        <v>ns=4;s=|var|PLC210 OPC-UA.Application.GVL.DataProg.Group[2].Burn[1]</v>
      </c>
      <c r="Q1200" t="str">
        <f t="shared" si="519"/>
        <v>d0188</v>
      </c>
      <c r="R1200" t="str">
        <f t="shared" si="517"/>
        <v>bIgnProc</v>
      </c>
    </row>
    <row r="1201" spans="2:18" x14ac:dyDescent="0.25">
      <c r="B1201" t="str">
        <f t="shared" si="518"/>
        <v>Burn[1]</v>
      </c>
      <c r="G1201" t="s">
        <v>151</v>
      </c>
      <c r="H1201" t="str">
        <f t="shared" si="516"/>
        <v>fIgnRemainingTimeStep</v>
      </c>
      <c r="I1201">
        <v>1</v>
      </c>
      <c r="K1201">
        <v>0</v>
      </c>
      <c r="M1201" t="str">
        <f t="shared" si="515"/>
        <v>ns=4;s=|var|PLC210 OPC-UA.Application.GVL.DataProg.Group[2].Burn[1].fIgnRemainingTimeStep</v>
      </c>
      <c r="N1201" t="s">
        <v>26</v>
      </c>
      <c r="O1201" t="s">
        <v>27</v>
      </c>
      <c r="P1201" t="str">
        <f>CONCATENATE(W$2,"GVL.DataProg.",B1195,".",B1201)</f>
        <v>ns=4;s=|var|PLC210 OPC-UA.Application.GVL.DataProg.Group[2].Burn[1]</v>
      </c>
      <c r="Q1201" t="str">
        <f t="shared" si="519"/>
        <v>d0188</v>
      </c>
      <c r="R1201" t="str">
        <f t="shared" si="517"/>
        <v>fIgnRemainingTimeStep</v>
      </c>
    </row>
    <row r="1202" spans="2:18" x14ac:dyDescent="0.25">
      <c r="B1202" t="str">
        <f t="shared" si="518"/>
        <v>Burn[1]</v>
      </c>
      <c r="G1202" t="s">
        <v>152</v>
      </c>
      <c r="H1202" t="str">
        <f t="shared" si="516"/>
        <v>fIgnStepTime</v>
      </c>
      <c r="I1202">
        <v>1</v>
      </c>
      <c r="K1202">
        <v>0</v>
      </c>
      <c r="M1202" t="str">
        <f t="shared" si="515"/>
        <v>ns=4;s=|var|PLC210 OPC-UA.Application.GVL.DataProg.Group[2].Burn[1].fIgnStepTime</v>
      </c>
      <c r="N1202" t="s">
        <v>26</v>
      </c>
      <c r="O1202" t="s">
        <v>27</v>
      </c>
      <c r="P1202" t="str">
        <f>CONCATENATE(W$2,"GVL.DataProg.",B1195,".",B1202)</f>
        <v>ns=4;s=|var|PLC210 OPC-UA.Application.GVL.DataProg.Group[2].Burn[1]</v>
      </c>
      <c r="Q1202" t="str">
        <f t="shared" si="519"/>
        <v>d0188</v>
      </c>
      <c r="R1202" t="str">
        <f t="shared" si="517"/>
        <v>fIgnStepTime</v>
      </c>
    </row>
    <row r="1203" spans="2:18" x14ac:dyDescent="0.25">
      <c r="B1203" t="str">
        <f t="shared" si="518"/>
        <v>Burn[1]</v>
      </c>
      <c r="G1203" t="s">
        <v>153</v>
      </c>
      <c r="H1203" t="str">
        <f t="shared" si="516"/>
        <v>sIgnCurrentProblem</v>
      </c>
      <c r="I1203">
        <v>1</v>
      </c>
      <c r="K1203">
        <v>0</v>
      </c>
      <c r="M1203" t="str">
        <f t="shared" si="515"/>
        <v>ns=4;s=|var|PLC210 OPC-UA.Application.GVL.DataProg.Group[2].Burn[1].sIgnCurrentProblem</v>
      </c>
      <c r="N1203" t="s">
        <v>154</v>
      </c>
      <c r="O1203" t="s">
        <v>27</v>
      </c>
      <c r="P1203" t="str">
        <f>CONCATENATE(W$2,"GVL.DataProg.",B1195,".",B1203)</f>
        <v>ns=4;s=|var|PLC210 OPC-UA.Application.GVL.DataProg.Group[2].Burn[1]</v>
      </c>
      <c r="Q1203" t="str">
        <f t="shared" si="519"/>
        <v>d0188</v>
      </c>
      <c r="R1203" t="str">
        <f t="shared" si="517"/>
        <v>sIgnCurrentProblem</v>
      </c>
    </row>
    <row r="1204" spans="2:18" x14ac:dyDescent="0.25">
      <c r="B1204" t="str">
        <f t="shared" si="518"/>
        <v>Burn[1]</v>
      </c>
      <c r="G1204" t="s">
        <v>155</v>
      </c>
      <c r="H1204" t="str">
        <f t="shared" si="516"/>
        <v>iFailIgnCount</v>
      </c>
      <c r="I1204">
        <v>1</v>
      </c>
      <c r="K1204">
        <v>0</v>
      </c>
      <c r="M1204" t="str">
        <f t="shared" si="515"/>
        <v>ns=4;s=|var|PLC210 OPC-UA.Application.GVL.DataProg.Group[2].Burn[1].iFailIgnCount</v>
      </c>
      <c r="N1204" t="s">
        <v>156</v>
      </c>
      <c r="O1204" t="s">
        <v>27</v>
      </c>
      <c r="P1204" t="str">
        <f>CONCATENATE(W$2,"GVL.DataProg.",B1195,".",B1204)</f>
        <v>ns=4;s=|var|PLC210 OPC-UA.Application.GVL.DataProg.Group[2].Burn[1]</v>
      </c>
      <c r="Q1204" t="str">
        <f t="shared" si="519"/>
        <v>d0188</v>
      </c>
      <c r="R1204" t="str">
        <f t="shared" si="517"/>
        <v>iFailIgnCount</v>
      </c>
    </row>
    <row r="1205" spans="2:18" x14ac:dyDescent="0.25">
      <c r="B1205" t="str">
        <f t="shared" si="518"/>
        <v>Burn[1]</v>
      </c>
      <c r="G1205" t="s">
        <v>157</v>
      </c>
      <c r="H1205" t="str">
        <f t="shared" si="516"/>
        <v>eBurnIgn</v>
      </c>
      <c r="I1205">
        <v>1</v>
      </c>
      <c r="K1205">
        <v>0</v>
      </c>
      <c r="M1205" t="str">
        <f t="shared" si="515"/>
        <v>ns=4;s=|var|PLC210 OPC-UA.Application.GVL.DataProg.Group[2].Burn[1].eBurnIgn</v>
      </c>
      <c r="N1205" t="s">
        <v>26</v>
      </c>
      <c r="O1205" t="s">
        <v>27</v>
      </c>
      <c r="P1205" t="str">
        <f>CONCATENATE(W$2,"GVL.DataProg.",B1195,".",B1205)</f>
        <v>ns=4;s=|var|PLC210 OPC-UA.Application.GVL.DataProg.Group[2].Burn[1]</v>
      </c>
      <c r="Q1205" t="str">
        <f t="shared" si="519"/>
        <v>d0188</v>
      </c>
      <c r="R1205" t="s">
        <v>316</v>
      </c>
    </row>
    <row r="1206" spans="2:18" x14ac:dyDescent="0.25">
      <c r="B1206" t="str">
        <f t="shared" si="518"/>
        <v>Burn[1]</v>
      </c>
      <c r="G1206" t="s">
        <v>158</v>
      </c>
      <c r="H1206" t="str">
        <f t="shared" si="516"/>
        <v>eBurnProtections</v>
      </c>
      <c r="I1206">
        <v>1</v>
      </c>
      <c r="K1206">
        <v>0</v>
      </c>
      <c r="M1206" t="str">
        <f t="shared" si="515"/>
        <v>ns=4;s=|var|PLC210 OPC-UA.Application.GVL.DataProg.Group[2].Burn[1].eBurnProtections</v>
      </c>
      <c r="N1206" t="s">
        <v>26</v>
      </c>
      <c r="O1206" t="s">
        <v>27</v>
      </c>
      <c r="P1206" t="str">
        <f>CONCATENATE(W$2,"GVL.DataProg.",B1195,".",B1206)</f>
        <v>ns=4;s=|var|PLC210 OPC-UA.Application.GVL.DataProg.Group[2].Burn[1]</v>
      </c>
      <c r="Q1206" t="str">
        <f t="shared" si="519"/>
        <v>d0188</v>
      </c>
      <c r="R1206" t="str">
        <f t="shared" ref="R1206:R1208" si="520">G1206</f>
        <v>eBurnProtections</v>
      </c>
    </row>
    <row r="1207" spans="2:18" x14ac:dyDescent="0.25">
      <c r="B1207" t="str">
        <f t="shared" si="518"/>
        <v>Burn[1]</v>
      </c>
      <c r="G1207" t="s">
        <v>159</v>
      </c>
      <c r="H1207" t="str">
        <f t="shared" si="516"/>
        <v>bStartBurnVirt</v>
      </c>
      <c r="I1207">
        <v>1</v>
      </c>
      <c r="K1207">
        <v>1</v>
      </c>
      <c r="M1207" t="str">
        <f t="shared" si="515"/>
        <v>ns=4;s=|var|PLC210 OPC-UA.Application.GVL.DataProg.Group[2].Burn[1].bStartBurnVirt</v>
      </c>
      <c r="N1207" t="s">
        <v>34</v>
      </c>
      <c r="O1207" t="s">
        <v>27</v>
      </c>
      <c r="P1207" t="str">
        <f>CONCATENATE(W$2,"GVL.DataProg.",B1195,".",B1207)</f>
        <v>ns=4;s=|var|PLC210 OPC-UA.Application.GVL.DataProg.Group[2].Burn[1]</v>
      </c>
      <c r="Q1207" t="str">
        <f t="shared" si="519"/>
        <v>d0188</v>
      </c>
      <c r="R1207" t="str">
        <f t="shared" si="520"/>
        <v>bStartBurnVirt</v>
      </c>
    </row>
    <row r="1208" spans="2:18" x14ac:dyDescent="0.25">
      <c r="B1208" t="str">
        <f t="shared" si="518"/>
        <v>Burn[1]</v>
      </c>
      <c r="G1208" t="s">
        <v>160</v>
      </c>
      <c r="H1208" t="str">
        <f t="shared" si="516"/>
        <v>bStopBurnVirt</v>
      </c>
      <c r="I1208">
        <v>1</v>
      </c>
      <c r="K1208">
        <v>1</v>
      </c>
      <c r="M1208" t="str">
        <f t="shared" si="515"/>
        <v>ns=4;s=|var|PLC210 OPC-UA.Application.GVL.DataProg.Group[2].Burn[1].bStopBurnVirt</v>
      </c>
      <c r="N1208" t="s">
        <v>34</v>
      </c>
      <c r="O1208" t="s">
        <v>27</v>
      </c>
      <c r="P1208" t="str">
        <f>CONCATENATE(W$2,"GVL.DataProg.",B1195,".",B1208)</f>
        <v>ns=4;s=|var|PLC210 OPC-UA.Application.GVL.DataProg.Group[2].Burn[1]</v>
      </c>
      <c r="Q1208" t="str">
        <f t="shared" si="519"/>
        <v>d0188</v>
      </c>
      <c r="R1208" t="str">
        <f t="shared" si="520"/>
        <v>bStopBurnVirt</v>
      </c>
    </row>
    <row r="1209" spans="2:18" x14ac:dyDescent="0.25">
      <c r="B1209" t="str">
        <f>B1208</f>
        <v>Burn[1]</v>
      </c>
      <c r="G1209" t="s">
        <v>402</v>
      </c>
      <c r="H1209" t="str">
        <f t="shared" si="516"/>
        <v>byBlock</v>
      </c>
      <c r="I1209">
        <v>1</v>
      </c>
      <c r="K1209">
        <v>0</v>
      </c>
      <c r="M1209" t="str">
        <f t="shared" ref="M1209:M1210" si="521">CONCATENATE(P1209,".",G1209)</f>
        <v>ns=4;s=|var|PLC210 OPC-UA.Application.GVL.DataProg.Group[2].Burn[1].stBlocks.byBlock</v>
      </c>
      <c r="N1209" t="s">
        <v>403</v>
      </c>
      <c r="O1209" t="s">
        <v>27</v>
      </c>
      <c r="P1209" t="str">
        <f>CONCATENATE(P1208,".stBlocks")</f>
        <v>ns=4;s=|var|PLC210 OPC-UA.Application.GVL.DataProg.Group[2].Burn[1].stBlocks</v>
      </c>
      <c r="Q1209" t="str">
        <f>Q1208</f>
        <v>d0188</v>
      </c>
      <c r="R1209" t="str">
        <f>CONCATENATE(G1209)</f>
        <v>byBlock</v>
      </c>
    </row>
    <row r="1210" spans="2:18" x14ac:dyDescent="0.25">
      <c r="B1210" t="str">
        <f>B1209</f>
        <v>Burn[1]</v>
      </c>
      <c r="G1210" t="s">
        <v>404</v>
      </c>
      <c r="H1210" t="str">
        <f t="shared" si="516"/>
        <v>byBlockWork</v>
      </c>
      <c r="I1210">
        <v>1</v>
      </c>
      <c r="K1210">
        <v>1</v>
      </c>
      <c r="M1210" t="str">
        <f t="shared" si="521"/>
        <v>ns=4;s=|var|PLC210 OPC-UA.Application.GVL.DataProg.Group[2].Burn[1].stBlocks.byBlockWork</v>
      </c>
      <c r="N1210" t="s">
        <v>403</v>
      </c>
      <c r="O1210" t="s">
        <v>27</v>
      </c>
      <c r="P1210" t="str">
        <f>P1209</f>
        <v>ns=4;s=|var|PLC210 OPC-UA.Application.GVL.DataProg.Group[2].Burn[1].stBlocks</v>
      </c>
      <c r="Q1210" t="str">
        <f>Q1209</f>
        <v>d0188</v>
      </c>
      <c r="R1210" t="str">
        <f>CONCATENATE(G1210)</f>
        <v>byBlockWork</v>
      </c>
    </row>
    <row r="1211" spans="2:18" x14ac:dyDescent="0.25">
      <c r="B1211" t="str">
        <f>B1208</f>
        <v>Burn[1]</v>
      </c>
      <c r="G1211" t="s">
        <v>405</v>
      </c>
      <c r="H1211" t="str">
        <f t="shared" si="516"/>
        <v>arwsBlockNames</v>
      </c>
      <c r="I1211">
        <v>1</v>
      </c>
      <c r="K1211">
        <v>0</v>
      </c>
      <c r="M1211" t="str">
        <f>CONCATENATE(P1211,".",G1211,"[0]")</f>
        <v>ns=4;s=|var|PLC210 OPC-UA.Application.GVL.DataProg.Group[2].Burn[1].stBlocks.arwsBlockNames[0]</v>
      </c>
      <c r="N1211" t="s">
        <v>154</v>
      </c>
      <c r="O1211" t="s">
        <v>27</v>
      </c>
      <c r="P1211" t="str">
        <f>P1209</f>
        <v>ns=4;s=|var|PLC210 OPC-UA.Application.GVL.DataProg.Group[2].Burn[1].stBlocks</v>
      </c>
      <c r="Q1211" t="str">
        <f>Q1208</f>
        <v>d0188</v>
      </c>
      <c r="R1211" t="str">
        <f>CONCATENATE(G1211,"1")</f>
        <v>arwsBlockNames1</v>
      </c>
    </row>
    <row r="1212" spans="2:18" x14ac:dyDescent="0.25">
      <c r="B1212" t="str">
        <f t="shared" ref="B1212:B1219" si="522">B1211</f>
        <v>Burn[1]</v>
      </c>
      <c r="G1212" t="s">
        <v>405</v>
      </c>
      <c r="H1212" t="str">
        <f t="shared" si="516"/>
        <v>arwsBlockNames</v>
      </c>
      <c r="I1212">
        <v>1</v>
      </c>
      <c r="K1212">
        <v>0</v>
      </c>
      <c r="M1212" t="str">
        <f>CONCATENATE(P1212,".",G1212,"[1]")</f>
        <v>ns=4;s=|var|PLC210 OPC-UA.Application.GVL.DataProg.Group[2].Burn[1].stBlocks.arwsBlockNames[1]</v>
      </c>
      <c r="N1212" t="s">
        <v>154</v>
      </c>
      <c r="O1212" t="s">
        <v>27</v>
      </c>
      <c r="P1212" t="str">
        <f>P1211</f>
        <v>ns=4;s=|var|PLC210 OPC-UA.Application.GVL.DataProg.Group[2].Burn[1].stBlocks</v>
      </c>
      <c r="Q1212" t="str">
        <f>Q1211</f>
        <v>d0188</v>
      </c>
      <c r="R1212" t="str">
        <f>CONCATENATE(G1212,"2")</f>
        <v>arwsBlockNames2</v>
      </c>
    </row>
    <row r="1213" spans="2:18" x14ac:dyDescent="0.25">
      <c r="B1213" t="str">
        <f t="shared" si="522"/>
        <v>Burn[1]</v>
      </c>
      <c r="G1213" t="s">
        <v>405</v>
      </c>
      <c r="H1213" t="str">
        <f t="shared" si="516"/>
        <v>arwsBlockNames</v>
      </c>
      <c r="I1213">
        <v>1</v>
      </c>
      <c r="K1213">
        <v>0</v>
      </c>
      <c r="M1213" t="str">
        <f>CONCATENATE(P1213,".",G1213,"[2]")</f>
        <v>ns=4;s=|var|PLC210 OPC-UA.Application.GVL.DataProg.Group[2].Burn[1].stBlocks.arwsBlockNames[2]</v>
      </c>
      <c r="N1213" t="s">
        <v>154</v>
      </c>
      <c r="O1213" t="s">
        <v>27</v>
      </c>
      <c r="P1213" t="str">
        <f t="shared" ref="P1213:P1218" si="523">P1212</f>
        <v>ns=4;s=|var|PLC210 OPC-UA.Application.GVL.DataProg.Group[2].Burn[1].stBlocks</v>
      </c>
      <c r="Q1213" t="str">
        <f t="shared" ref="Q1213:Q1219" si="524">Q1212</f>
        <v>d0188</v>
      </c>
      <c r="R1213" t="str">
        <f>CONCATENATE(G1213,"3")</f>
        <v>arwsBlockNames3</v>
      </c>
    </row>
    <row r="1214" spans="2:18" x14ac:dyDescent="0.25">
      <c r="B1214" t="str">
        <f t="shared" si="522"/>
        <v>Burn[1]</v>
      </c>
      <c r="G1214" t="s">
        <v>405</v>
      </c>
      <c r="H1214" t="str">
        <f t="shared" si="516"/>
        <v>arwsBlockNames</v>
      </c>
      <c r="I1214">
        <v>1</v>
      </c>
      <c r="K1214">
        <v>0</v>
      </c>
      <c r="M1214" t="str">
        <f>CONCATENATE(P1214,".",G1214,"[3]")</f>
        <v>ns=4;s=|var|PLC210 OPC-UA.Application.GVL.DataProg.Group[2].Burn[1].stBlocks.arwsBlockNames[3]</v>
      </c>
      <c r="N1214" t="s">
        <v>154</v>
      </c>
      <c r="O1214" t="s">
        <v>27</v>
      </c>
      <c r="P1214" t="str">
        <f t="shared" si="523"/>
        <v>ns=4;s=|var|PLC210 OPC-UA.Application.GVL.DataProg.Group[2].Burn[1].stBlocks</v>
      </c>
      <c r="Q1214" t="str">
        <f t="shared" si="524"/>
        <v>d0188</v>
      </c>
      <c r="R1214" t="str">
        <f>CONCATENATE(G1214,"4")</f>
        <v>arwsBlockNames4</v>
      </c>
    </row>
    <row r="1215" spans="2:18" x14ac:dyDescent="0.25">
      <c r="B1215" t="str">
        <f t="shared" si="522"/>
        <v>Burn[1]</v>
      </c>
      <c r="G1215" t="s">
        <v>405</v>
      </c>
      <c r="H1215" t="str">
        <f t="shared" si="516"/>
        <v>arwsBlockNames</v>
      </c>
      <c r="I1215">
        <v>1</v>
      </c>
      <c r="K1215">
        <v>0</v>
      </c>
      <c r="M1215" t="str">
        <f>CONCATENATE(P1215,".",G1215,"[4]")</f>
        <v>ns=4;s=|var|PLC210 OPC-UA.Application.GVL.DataProg.Group[2].Burn[1].stBlocks.arwsBlockNames[4]</v>
      </c>
      <c r="N1215" t="s">
        <v>154</v>
      </c>
      <c r="O1215" t="s">
        <v>27</v>
      </c>
      <c r="P1215" t="str">
        <f t="shared" si="523"/>
        <v>ns=4;s=|var|PLC210 OPC-UA.Application.GVL.DataProg.Group[2].Burn[1].stBlocks</v>
      </c>
      <c r="Q1215" t="str">
        <f t="shared" si="524"/>
        <v>d0188</v>
      </c>
      <c r="R1215" t="str">
        <f>CONCATENATE(G1215,"5")</f>
        <v>arwsBlockNames5</v>
      </c>
    </row>
    <row r="1216" spans="2:18" x14ac:dyDescent="0.25">
      <c r="B1216" t="str">
        <f t="shared" si="522"/>
        <v>Burn[1]</v>
      </c>
      <c r="G1216" t="s">
        <v>405</v>
      </c>
      <c r="H1216" t="str">
        <f t="shared" si="516"/>
        <v>arwsBlockNames</v>
      </c>
      <c r="I1216">
        <v>1</v>
      </c>
      <c r="K1216">
        <v>0</v>
      </c>
      <c r="M1216" t="str">
        <f>CONCATENATE(P1216,".",G1216,"[5]")</f>
        <v>ns=4;s=|var|PLC210 OPC-UA.Application.GVL.DataProg.Group[2].Burn[1].stBlocks.arwsBlockNames[5]</v>
      </c>
      <c r="N1216" t="s">
        <v>154</v>
      </c>
      <c r="O1216" t="s">
        <v>27</v>
      </c>
      <c r="P1216" t="str">
        <f t="shared" si="523"/>
        <v>ns=4;s=|var|PLC210 OPC-UA.Application.GVL.DataProg.Group[2].Burn[1].stBlocks</v>
      </c>
      <c r="Q1216" t="str">
        <f t="shared" si="524"/>
        <v>d0188</v>
      </c>
      <c r="R1216" t="str">
        <f>CONCATENATE(G1216,"6")</f>
        <v>arwsBlockNames6</v>
      </c>
    </row>
    <row r="1217" spans="1:22" x14ac:dyDescent="0.25">
      <c r="B1217" t="str">
        <f t="shared" si="522"/>
        <v>Burn[1]</v>
      </c>
      <c r="G1217" t="s">
        <v>405</v>
      </c>
      <c r="H1217" t="str">
        <f t="shared" si="516"/>
        <v>arwsBlockNames</v>
      </c>
      <c r="I1217">
        <v>1</v>
      </c>
      <c r="K1217">
        <v>0</v>
      </c>
      <c r="M1217" t="str">
        <f>CONCATENATE(P1217,".",G1217,"[6]")</f>
        <v>ns=4;s=|var|PLC210 OPC-UA.Application.GVL.DataProg.Group[2].Burn[1].stBlocks.arwsBlockNames[6]</v>
      </c>
      <c r="N1217" t="s">
        <v>154</v>
      </c>
      <c r="O1217" t="s">
        <v>27</v>
      </c>
      <c r="P1217" t="str">
        <f t="shared" si="523"/>
        <v>ns=4;s=|var|PLC210 OPC-UA.Application.GVL.DataProg.Group[2].Burn[1].stBlocks</v>
      </c>
      <c r="Q1217" t="str">
        <f t="shared" si="524"/>
        <v>d0188</v>
      </c>
      <c r="R1217" t="str">
        <f>CONCATENATE(G1217,"7")</f>
        <v>arwsBlockNames7</v>
      </c>
    </row>
    <row r="1218" spans="1:22" x14ac:dyDescent="0.25">
      <c r="B1218" t="str">
        <f t="shared" si="522"/>
        <v>Burn[1]</v>
      </c>
      <c r="G1218" t="s">
        <v>405</v>
      </c>
      <c r="H1218" t="str">
        <f t="shared" si="516"/>
        <v>arwsBlockNames</v>
      </c>
      <c r="I1218">
        <v>1</v>
      </c>
      <c r="K1218">
        <v>0</v>
      </c>
      <c r="M1218" t="str">
        <f>CONCATENATE(P1218,".",G1218,"[7]")</f>
        <v>ns=4;s=|var|PLC210 OPC-UA.Application.GVL.DataProg.Group[2].Burn[1].stBlocks.arwsBlockNames[7]</v>
      </c>
      <c r="N1218" t="s">
        <v>154</v>
      </c>
      <c r="O1218" t="s">
        <v>27</v>
      </c>
      <c r="P1218" t="str">
        <f t="shared" si="523"/>
        <v>ns=4;s=|var|PLC210 OPC-UA.Application.GVL.DataProg.Group[2].Burn[1].stBlocks</v>
      </c>
      <c r="Q1218" t="str">
        <f t="shared" si="524"/>
        <v>d0188</v>
      </c>
      <c r="R1218" t="str">
        <f>CONCATENATE(G1218,"8")</f>
        <v>arwsBlockNames8</v>
      </c>
    </row>
    <row r="1219" spans="1:22" x14ac:dyDescent="0.25">
      <c r="B1219" t="str">
        <f t="shared" si="522"/>
        <v>Burn[1]</v>
      </c>
      <c r="G1219" t="s">
        <v>410</v>
      </c>
      <c r="H1219" t="str">
        <f t="shared" si="516"/>
        <v>bSparkManual</v>
      </c>
      <c r="I1219">
        <v>1</v>
      </c>
      <c r="K1219">
        <v>1</v>
      </c>
      <c r="M1219" t="str">
        <f t="shared" ref="M1219" si="525">CONCATENATE(P1219,".",H1219)</f>
        <v>ns=4;s=|var|PLC210 OPC-UA.Application.GVL.DataProg.Group[2].Burn[1].bSparkManual</v>
      </c>
      <c r="N1219" t="s">
        <v>34</v>
      </c>
      <c r="O1219" t="s">
        <v>27</v>
      </c>
      <c r="P1219" t="str">
        <f>P1208</f>
        <v>ns=4;s=|var|PLC210 OPC-UA.Application.GVL.DataProg.Group[2].Burn[1]</v>
      </c>
      <c r="Q1219" t="str">
        <f t="shared" si="524"/>
        <v>d0188</v>
      </c>
      <c r="R1219" t="str">
        <f t="shared" ref="R1219" si="526">G1219</f>
        <v>bSparkManual</v>
      </c>
    </row>
    <row r="1220" spans="1:22" x14ac:dyDescent="0.25">
      <c r="A1220" t="s">
        <v>317</v>
      </c>
      <c r="B1220" t="str">
        <f>B1208</f>
        <v>Burn[1]</v>
      </c>
    </row>
    <row r="1221" spans="1:22" x14ac:dyDescent="0.25">
      <c r="B1221" t="str">
        <f>A1220</f>
        <v>Spark</v>
      </c>
      <c r="G1221" t="s">
        <v>52</v>
      </c>
      <c r="H1221" t="str">
        <f t="shared" ref="H1221" si="527">G1221</f>
        <v>bStart</v>
      </c>
      <c r="I1221">
        <v>1</v>
      </c>
      <c r="K1221">
        <v>0</v>
      </c>
      <c r="M1221" t="str">
        <f t="shared" ref="M1221:M1223" si="528">CONCATENATE(P1221,".",H1221)</f>
        <v>ns=4;s=|var|PLC210 OPC-UA.Application.GVL.DataProg.Group[2].Burn[1].Spark.bStart</v>
      </c>
      <c r="N1221" t="s">
        <v>34</v>
      </c>
      <c r="O1221" t="s">
        <v>27</v>
      </c>
      <c r="P1221" t="str">
        <f>CONCATENATE(W$2,"GVL.DataProg.",B1195,".",B1196,".",B1221)</f>
        <v>ns=4;s=|var|PLC210 OPC-UA.Application.GVL.DataProg.Group[2].Burn[1].Spark</v>
      </c>
      <c r="Q1221" t="str">
        <f t="shared" ref="Q1221" si="529">Q1208</f>
        <v>d0188</v>
      </c>
      <c r="R1221" t="s">
        <v>318</v>
      </c>
    </row>
    <row r="1222" spans="1:22" x14ac:dyDescent="0.25">
      <c r="B1222" t="str">
        <f>B1220</f>
        <v>Burn[1]</v>
      </c>
      <c r="G1222" t="s">
        <v>144</v>
      </c>
      <c r="H1222" t="str">
        <f>G1222</f>
        <v>bPgNorm</v>
      </c>
      <c r="I1222">
        <v>1</v>
      </c>
      <c r="K1222">
        <v>0</v>
      </c>
      <c r="M1222" t="str">
        <f t="shared" si="528"/>
        <v>ns=4;s=|var|PLC210 OPC-UA.Application.GVL.DataProg.Group[2].Burn[1].bPgNorm</v>
      </c>
      <c r="N1222" t="s">
        <v>34</v>
      </c>
      <c r="O1222" t="s">
        <v>27</v>
      </c>
      <c r="P1222" t="str">
        <f>CONCATENATE(W$2,"GVL.DataProg.",A1173,".",B1222)</f>
        <v>ns=4;s=|var|PLC210 OPC-UA.Application.GVL.DataProg.Group[2].Burn[1]</v>
      </c>
      <c r="Q1222" t="str">
        <f>V1222</f>
        <v>d1182</v>
      </c>
      <c r="R1222" t="s">
        <v>92</v>
      </c>
      <c r="V1222" t="s">
        <v>220</v>
      </c>
    </row>
    <row r="1223" spans="1:22" x14ac:dyDescent="0.25">
      <c r="B1223" t="str">
        <f>B1222</f>
        <v>Burn[1]</v>
      </c>
      <c r="G1223" t="s">
        <v>146</v>
      </c>
      <c r="H1223" t="str">
        <f>G1223</f>
        <v>bPaNorm</v>
      </c>
      <c r="I1223">
        <v>1</v>
      </c>
      <c r="K1223">
        <v>0</v>
      </c>
      <c r="M1223" t="str">
        <f t="shared" si="528"/>
        <v>ns=4;s=|var|PLC210 OPC-UA.Application.GVL.DataProg.Group[2].Burn[1].bPaNorm</v>
      </c>
      <c r="N1223" t="s">
        <v>34</v>
      </c>
      <c r="O1223" t="s">
        <v>27</v>
      </c>
      <c r="P1223" t="str">
        <f>CONCATENATE(W$2,"GVL.DataProg.",A1173,".",B1223)</f>
        <v>ns=4;s=|var|PLC210 OPC-UA.Application.GVL.DataProg.Group[2].Burn[1]</v>
      </c>
      <c r="Q1223" t="str">
        <f>V1223</f>
        <v>d1183</v>
      </c>
      <c r="R1223" t="s">
        <v>92</v>
      </c>
      <c r="V1223" t="s">
        <v>221</v>
      </c>
    </row>
    <row r="1224" spans="1:22" x14ac:dyDescent="0.25">
      <c r="A1224" t="s">
        <v>131</v>
      </c>
      <c r="B1224" t="s">
        <v>130</v>
      </c>
      <c r="V1224" t="s">
        <v>214</v>
      </c>
    </row>
    <row r="1225" spans="1:22" x14ac:dyDescent="0.25">
      <c r="B1225" t="str">
        <f>A1224</f>
        <v>DamperGas</v>
      </c>
      <c r="G1225" t="s">
        <v>33</v>
      </c>
      <c r="H1225" t="str">
        <f>G1225</f>
        <v>bH</v>
      </c>
      <c r="I1225">
        <v>1</v>
      </c>
      <c r="K1225">
        <v>0</v>
      </c>
      <c r="M1225" t="str">
        <f>CONCATENATE(P1225,".",G1225)</f>
        <v>ns=4;s=|var|PLC210 OPC-UA.Application.GVL.DataProg.Group[2].Burn[1].DamperGas.bH</v>
      </c>
      <c r="N1225" t="s">
        <v>34</v>
      </c>
      <c r="O1225" t="s">
        <v>27</v>
      </c>
      <c r="P1225" t="str">
        <f>CONCATENATE(W$2,"GVL.DataProg.Group[2].",B1224,".",B1225)</f>
        <v>ns=4;s=|var|PLC210 OPC-UA.Application.GVL.DataProg.Group[2].Burn[1].DamperGas</v>
      </c>
      <c r="Q1225" t="str">
        <f>V1224</f>
        <v>d0191</v>
      </c>
      <c r="R1225" t="str">
        <f>G1225</f>
        <v>bH</v>
      </c>
    </row>
    <row r="1226" spans="1:22" x14ac:dyDescent="0.25">
      <c r="B1226" t="str">
        <f>B1225</f>
        <v>DamperGas</v>
      </c>
      <c r="G1226" t="s">
        <v>36</v>
      </c>
      <c r="H1226" t="str">
        <f t="shared" ref="H1226:H1238" si="530">G1226</f>
        <v>bL</v>
      </c>
      <c r="I1226">
        <v>1</v>
      </c>
      <c r="K1226">
        <v>0</v>
      </c>
      <c r="M1226" t="str">
        <f t="shared" ref="M1226:M1238" si="531">CONCATENATE(P1226,".",G1226)</f>
        <v>ns=4;s=|var|PLC210 OPC-UA.Application.GVL.DataProg.Group[2].Burn[1].DamperGas.bL</v>
      </c>
      <c r="N1226" t="s">
        <v>34</v>
      </c>
      <c r="O1226" t="s">
        <v>27</v>
      </c>
      <c r="P1226" t="str">
        <f>CONCATENATE(W$2,"GVL.DataProg.Group[2].",B1224,".",B1226)</f>
        <v>ns=4;s=|var|PLC210 OPC-UA.Application.GVL.DataProg.Group[2].Burn[1].DamperGas</v>
      </c>
      <c r="Q1226" t="str">
        <f>Q1225</f>
        <v>d0191</v>
      </c>
      <c r="R1226" t="str">
        <f t="shared" ref="R1226:R1230" si="532">G1226</f>
        <v>bL</v>
      </c>
    </row>
    <row r="1227" spans="1:22" x14ac:dyDescent="0.25">
      <c r="B1227" t="str">
        <f t="shared" ref="B1227:B1234" si="533">B1226</f>
        <v>DamperGas</v>
      </c>
      <c r="G1227" t="s">
        <v>37</v>
      </c>
      <c r="H1227" t="str">
        <f t="shared" si="530"/>
        <v>bClose</v>
      </c>
      <c r="I1227">
        <v>1</v>
      </c>
      <c r="K1227">
        <v>0</v>
      </c>
      <c r="M1227" t="str">
        <f t="shared" si="531"/>
        <v>ns=4;s=|var|PLC210 OPC-UA.Application.GVL.DataProg.Group[2].Burn[1].DamperGas.bClose</v>
      </c>
      <c r="N1227" t="s">
        <v>34</v>
      </c>
      <c r="O1227" t="s">
        <v>27</v>
      </c>
      <c r="P1227" t="str">
        <f>CONCATENATE(W$2,"GVL.DataProg.Group[2].",B1224,".",B1227)</f>
        <v>ns=4;s=|var|PLC210 OPC-UA.Application.GVL.DataProg.Group[2].Burn[1].DamperGas</v>
      </c>
      <c r="Q1227" t="str">
        <f t="shared" ref="Q1227:Q1234" si="534">Q1226</f>
        <v>d0191</v>
      </c>
      <c r="R1227" t="str">
        <f t="shared" si="532"/>
        <v>bClose</v>
      </c>
    </row>
    <row r="1228" spans="1:22" x14ac:dyDescent="0.25">
      <c r="B1228" t="str">
        <f t="shared" si="533"/>
        <v>DamperGas</v>
      </c>
      <c r="G1228" t="s">
        <v>38</v>
      </c>
      <c r="H1228" t="str">
        <f t="shared" si="530"/>
        <v>bOpen</v>
      </c>
      <c r="I1228">
        <v>1</v>
      </c>
      <c r="K1228">
        <v>0</v>
      </c>
      <c r="M1228" t="str">
        <f t="shared" si="531"/>
        <v>ns=4;s=|var|PLC210 OPC-UA.Application.GVL.DataProg.Group[2].Burn[1].DamperGas.bOpen</v>
      </c>
      <c r="N1228" t="s">
        <v>34</v>
      </c>
      <c r="O1228" t="s">
        <v>27</v>
      </c>
      <c r="P1228" t="str">
        <f>CONCATENATE(W$2,"GVL.DataProg.Group[2].",B1224,".",B1228)</f>
        <v>ns=4;s=|var|PLC210 OPC-UA.Application.GVL.DataProg.Group[2].Burn[1].DamperGas</v>
      </c>
      <c r="Q1228" t="str">
        <f t="shared" si="534"/>
        <v>d0191</v>
      </c>
      <c r="R1228" t="str">
        <f t="shared" si="532"/>
        <v>bOpen</v>
      </c>
    </row>
    <row r="1229" spans="1:22" x14ac:dyDescent="0.25">
      <c r="B1229" t="str">
        <f t="shared" si="533"/>
        <v>DamperGas</v>
      </c>
      <c r="G1229" t="s">
        <v>39</v>
      </c>
      <c r="H1229" t="str">
        <f t="shared" si="530"/>
        <v>bOpenManual</v>
      </c>
      <c r="I1229">
        <v>1</v>
      </c>
      <c r="K1229">
        <v>1</v>
      </c>
      <c r="M1229" t="str">
        <f t="shared" si="531"/>
        <v>ns=4;s=|var|PLC210 OPC-UA.Application.GVL.DataProg.Group[2].Burn[1].DamperGas.bOpenManual</v>
      </c>
      <c r="N1229" t="s">
        <v>34</v>
      </c>
      <c r="O1229" t="s">
        <v>27</v>
      </c>
      <c r="P1229" t="str">
        <f>CONCATENATE(W$2,"GVL.DataProg.Group[2].",B1224,".",B1229)</f>
        <v>ns=4;s=|var|PLC210 OPC-UA.Application.GVL.DataProg.Group[2].Burn[1].DamperGas</v>
      </c>
      <c r="Q1229" t="str">
        <f t="shared" si="534"/>
        <v>d0191</v>
      </c>
      <c r="R1229" t="str">
        <f t="shared" si="532"/>
        <v>bOpenManual</v>
      </c>
    </row>
    <row r="1230" spans="1:22" x14ac:dyDescent="0.25">
      <c r="B1230" t="str">
        <f t="shared" si="533"/>
        <v>DamperGas</v>
      </c>
      <c r="G1230" t="s">
        <v>40</v>
      </c>
      <c r="H1230" t="str">
        <f t="shared" si="530"/>
        <v>bCloseManual</v>
      </c>
      <c r="I1230">
        <v>1</v>
      </c>
      <c r="K1230">
        <v>1</v>
      </c>
      <c r="M1230" t="str">
        <f t="shared" si="531"/>
        <v>ns=4;s=|var|PLC210 OPC-UA.Application.GVL.DataProg.Group[2].Burn[1].DamperGas.bCloseManual</v>
      </c>
      <c r="N1230" t="s">
        <v>34</v>
      </c>
      <c r="O1230" t="s">
        <v>27</v>
      </c>
      <c r="P1230" t="str">
        <f>CONCATENATE(W$2,"GVL.DataProg.Group[2].",B1224,".",B1230)</f>
        <v>ns=4;s=|var|PLC210 OPC-UA.Application.GVL.DataProg.Group[2].Burn[1].DamperGas</v>
      </c>
      <c r="Q1230" t="str">
        <f t="shared" si="534"/>
        <v>d0191</v>
      </c>
      <c r="R1230" t="str">
        <f t="shared" si="532"/>
        <v>bCloseManual</v>
      </c>
    </row>
    <row r="1231" spans="1:22" x14ac:dyDescent="0.25">
      <c r="B1231" t="str">
        <f t="shared" si="533"/>
        <v>DamperGas</v>
      </c>
      <c r="G1231" t="s">
        <v>41</v>
      </c>
      <c r="H1231" t="str">
        <f t="shared" si="530"/>
        <v>bAuto</v>
      </c>
      <c r="I1231">
        <v>1</v>
      </c>
      <c r="K1231">
        <v>1</v>
      </c>
      <c r="M1231" t="str">
        <f t="shared" si="531"/>
        <v>ns=4;s=|var|PLC210 OPC-UA.Application.GVL.DataProg.Group[2].Burn[1].DamperGas.bAuto</v>
      </c>
      <c r="N1231" t="s">
        <v>34</v>
      </c>
      <c r="O1231" t="s">
        <v>27</v>
      </c>
      <c r="P1231" t="str">
        <f>CONCATENATE(W$2,"GVL.DataProg.Group[2].",B1224,".",B1231)</f>
        <v>ns=4;s=|var|PLC210 OPC-UA.Application.GVL.DataProg.Group[2].Burn[1].DamperGas</v>
      </c>
      <c r="Q1231" t="str">
        <f t="shared" si="534"/>
        <v>d0191</v>
      </c>
      <c r="R1231" t="str">
        <f>G1231</f>
        <v>bAuto</v>
      </c>
    </row>
    <row r="1232" spans="1:22" x14ac:dyDescent="0.25">
      <c r="B1232" t="str">
        <f t="shared" si="533"/>
        <v>DamperGas</v>
      </c>
      <c r="G1232" t="s">
        <v>42</v>
      </c>
      <c r="H1232" t="str">
        <f t="shared" si="530"/>
        <v>bBlockOpenOut</v>
      </c>
      <c r="I1232">
        <v>1</v>
      </c>
      <c r="K1232">
        <v>0</v>
      </c>
      <c r="M1232" t="str">
        <f t="shared" si="531"/>
        <v>ns=4;s=|var|PLC210 OPC-UA.Application.GVL.DataProg.Group[2].Burn[1].DamperGas.bBlockOpenOut</v>
      </c>
      <c r="N1232" t="s">
        <v>34</v>
      </c>
      <c r="O1232" t="s">
        <v>27</v>
      </c>
      <c r="P1232" t="str">
        <f>CONCATENATE(W$2,"GVL.DataProg.Group[2].",B1224,".",B1232)</f>
        <v>ns=4;s=|var|PLC210 OPC-UA.Application.GVL.DataProg.Group[2].Burn[1].DamperGas</v>
      </c>
      <c r="Q1232" t="str">
        <f t="shared" si="534"/>
        <v>d0191</v>
      </c>
      <c r="R1232" t="str">
        <f t="shared" ref="R1232:R1236" si="535">G1232</f>
        <v>bBlockOpenOut</v>
      </c>
    </row>
    <row r="1233" spans="1:22" x14ac:dyDescent="0.25">
      <c r="B1233" t="str">
        <f t="shared" si="533"/>
        <v>DamperGas</v>
      </c>
      <c r="G1233" t="s">
        <v>43</v>
      </c>
      <c r="H1233" t="str">
        <f t="shared" si="530"/>
        <v>bBlockCloseOut</v>
      </c>
      <c r="I1233">
        <v>1</v>
      </c>
      <c r="K1233">
        <v>0</v>
      </c>
      <c r="M1233" t="str">
        <f t="shared" si="531"/>
        <v>ns=4;s=|var|PLC210 OPC-UA.Application.GVL.DataProg.Group[2].Burn[1].DamperGas.bBlockCloseOut</v>
      </c>
      <c r="N1233" t="s">
        <v>34</v>
      </c>
      <c r="O1233" t="s">
        <v>27</v>
      </c>
      <c r="P1233" t="str">
        <f>CONCATENATE(W$2,"GVL.DataProg.Group[2].",B1224,".",B1233)</f>
        <v>ns=4;s=|var|PLC210 OPC-UA.Application.GVL.DataProg.Group[2].Burn[1].DamperGas</v>
      </c>
      <c r="Q1233" t="str">
        <f t="shared" si="534"/>
        <v>d0191</v>
      </c>
      <c r="R1233" t="str">
        <f t="shared" si="535"/>
        <v>bBlockCloseOut</v>
      </c>
    </row>
    <row r="1234" spans="1:22" x14ac:dyDescent="0.25">
      <c r="B1234" t="str">
        <f t="shared" si="533"/>
        <v>DamperGas</v>
      </c>
      <c r="G1234" t="s">
        <v>383</v>
      </c>
      <c r="H1234" t="str">
        <f t="shared" si="530"/>
        <v>State</v>
      </c>
      <c r="I1234">
        <v>1</v>
      </c>
      <c r="K1234">
        <v>0</v>
      </c>
      <c r="M1234" t="str">
        <f t="shared" si="531"/>
        <v>ns=4;s=|var|PLC210 OPC-UA.Application.GVL.DataProg.Group[2].Burn[1].DamperGas.State</v>
      </c>
      <c r="N1234" t="s">
        <v>154</v>
      </c>
      <c r="O1234" t="s">
        <v>27</v>
      </c>
      <c r="P1234" t="str">
        <f>P1233</f>
        <v>ns=4;s=|var|PLC210 OPC-UA.Application.GVL.DataProg.Group[2].Burn[1].DamperGas</v>
      </c>
      <c r="Q1234" t="str">
        <f t="shared" si="534"/>
        <v>d0191</v>
      </c>
      <c r="R1234" t="str">
        <f t="shared" si="535"/>
        <v>State</v>
      </c>
    </row>
    <row r="1235" spans="1:22" x14ac:dyDescent="0.25">
      <c r="B1235" t="str">
        <f>B1234</f>
        <v>DamperGas</v>
      </c>
      <c r="G1235" t="s">
        <v>384</v>
      </c>
      <c r="H1235" t="str">
        <f t="shared" si="530"/>
        <v>bAutoCorrect</v>
      </c>
      <c r="I1235">
        <v>1</v>
      </c>
      <c r="K1235">
        <v>1</v>
      </c>
      <c r="M1235" t="str">
        <f t="shared" si="531"/>
        <v>ns=4;s=|var|PLC210 OPC-UA.Application.GVL.DataProg.Group[2].Burn[1].DamperGas.bAutoCorrect</v>
      </c>
      <c r="N1235" t="s">
        <v>34</v>
      </c>
      <c r="O1235" t="s">
        <v>27</v>
      </c>
      <c r="P1235" t="str">
        <f>P1234</f>
        <v>ns=4;s=|var|PLC210 OPC-UA.Application.GVL.DataProg.Group[2].Burn[1].DamperGas</v>
      </c>
      <c r="Q1235" t="str">
        <f>Q1234</f>
        <v>d0191</v>
      </c>
      <c r="R1235" t="str">
        <f t="shared" si="535"/>
        <v>bAutoCorrect</v>
      </c>
    </row>
    <row r="1236" spans="1:22" x14ac:dyDescent="0.25">
      <c r="B1236" t="str">
        <f>B1235</f>
        <v>DamperGas</v>
      </c>
      <c r="G1236" t="s">
        <v>385</v>
      </c>
      <c r="H1236" t="str">
        <f t="shared" si="530"/>
        <v>fMechTime</v>
      </c>
      <c r="I1236">
        <v>1</v>
      </c>
      <c r="K1236">
        <v>0</v>
      </c>
      <c r="M1236" t="str">
        <f t="shared" si="531"/>
        <v>ns=4;s=|var|PLC210 OPC-UA.Application.GVL.DataProg.Group[2].Burn[1].DamperGas.fMechTime</v>
      </c>
      <c r="N1236" t="s">
        <v>26</v>
      </c>
      <c r="O1236" t="s">
        <v>27</v>
      </c>
      <c r="P1236" t="str">
        <f>P1235</f>
        <v>ns=4;s=|var|PLC210 OPC-UA.Application.GVL.DataProg.Group[2].Burn[1].DamperGas</v>
      </c>
      <c r="Q1236" t="str">
        <f>Q1235</f>
        <v>d0191</v>
      </c>
      <c r="R1236" t="str">
        <f t="shared" si="535"/>
        <v>fMechTime</v>
      </c>
    </row>
    <row r="1237" spans="1:22" x14ac:dyDescent="0.25">
      <c r="B1237" t="str">
        <f>B1236</f>
        <v>DamperGas</v>
      </c>
      <c r="G1237" t="s">
        <v>402</v>
      </c>
      <c r="H1237" t="str">
        <f t="shared" si="530"/>
        <v>byBlock</v>
      </c>
      <c r="I1237">
        <v>1</v>
      </c>
      <c r="K1237">
        <v>0</v>
      </c>
      <c r="M1237" t="str">
        <f t="shared" si="531"/>
        <v>ns=4;s=|var|PLC210 OPC-UA.Application.GVL.DataProg.Group[2].Burn[1].DamperGas.stBlocksOpen.byBlock</v>
      </c>
      <c r="N1237" t="s">
        <v>403</v>
      </c>
      <c r="O1237" t="s">
        <v>27</v>
      </c>
      <c r="P1237" t="str">
        <f>CONCATENATE(P1236,".stBlocksOpen")</f>
        <v>ns=4;s=|var|PLC210 OPC-UA.Application.GVL.DataProg.Group[2].Burn[1].DamperGas.stBlocksOpen</v>
      </c>
      <c r="Q1237" t="str">
        <f>Q1236</f>
        <v>d0191</v>
      </c>
      <c r="R1237" t="str">
        <f>CONCATENATE(G1237,"Open")</f>
        <v>byBlockOpen</v>
      </c>
    </row>
    <row r="1238" spans="1:22" x14ac:dyDescent="0.25">
      <c r="B1238" t="str">
        <f>B1237</f>
        <v>DamperGas</v>
      </c>
      <c r="G1238" t="s">
        <v>402</v>
      </c>
      <c r="H1238" t="str">
        <f t="shared" si="530"/>
        <v>byBlock</v>
      </c>
      <c r="I1238">
        <v>1</v>
      </c>
      <c r="K1238">
        <v>0</v>
      </c>
      <c r="M1238" t="str">
        <f t="shared" si="531"/>
        <v>ns=4;s=|var|PLC210 OPC-UA.Application.GVL.DataProg.Group[2].Burn[1].DamperGas.stBlocksClose.byBlock</v>
      </c>
      <c r="N1238" t="s">
        <v>403</v>
      </c>
      <c r="O1238" t="s">
        <v>27</v>
      </c>
      <c r="P1238" t="str">
        <f>CONCATENATE(P1236,".stBlocksClose")</f>
        <v>ns=4;s=|var|PLC210 OPC-UA.Application.GVL.DataProg.Group[2].Burn[1].DamperGas.stBlocksClose</v>
      </c>
      <c r="Q1238" t="str">
        <f>Q1237</f>
        <v>d0191</v>
      </c>
      <c r="R1238" t="str">
        <f>CONCATENATE(G1238,"Close")</f>
        <v>byBlockClose</v>
      </c>
    </row>
    <row r="1239" spans="1:22" x14ac:dyDescent="0.25">
      <c r="A1239" t="s">
        <v>24</v>
      </c>
      <c r="B1239" t="str">
        <f>B1233</f>
        <v>DamperGas</v>
      </c>
      <c r="V1239" t="s">
        <v>213</v>
      </c>
    </row>
    <row r="1240" spans="1:22" x14ac:dyDescent="0.25">
      <c r="B1240" t="str">
        <f>A1239</f>
        <v>fPosition</v>
      </c>
      <c r="G1240" t="s">
        <v>31</v>
      </c>
      <c r="H1240" t="str">
        <f>G1240</f>
        <v>fNormValue</v>
      </c>
      <c r="I1240">
        <v>1</v>
      </c>
      <c r="K1240">
        <v>0</v>
      </c>
      <c r="M1240" t="str">
        <f>CONCATENATE(P1240,".",H1240)</f>
        <v>ns=4;s=|var|PLC210 OPC-UA.Application.GVL.DataProg.Group[2].Burn[1].DamperGas.fPosition.fNormValue</v>
      </c>
      <c r="N1240" t="s">
        <v>26</v>
      </c>
      <c r="O1240" t="s">
        <v>27</v>
      </c>
      <c r="P1240" t="str">
        <f>CONCATENATE(W$2,"GVL.DataProg.Group[2].",B1224,".",B1239,".",B1240)</f>
        <v>ns=4;s=|var|PLC210 OPC-UA.Application.GVL.DataProg.Group[2].Burn[1].DamperGas.fPosition</v>
      </c>
      <c r="Q1240" t="str">
        <f>V1239</f>
        <v>d0037</v>
      </c>
      <c r="R1240" t="str">
        <f>G1240</f>
        <v>fNormValue</v>
      </c>
    </row>
    <row r="1241" spans="1:22" x14ac:dyDescent="0.25">
      <c r="B1241" t="str">
        <f>B1240</f>
        <v>fPosition</v>
      </c>
      <c r="G1241" t="s">
        <v>32</v>
      </c>
      <c r="H1241" t="str">
        <f t="shared" ref="H1241:H1244" si="536">G1241</f>
        <v>fInValue</v>
      </c>
      <c r="I1241">
        <v>1</v>
      </c>
      <c r="K1241">
        <v>0</v>
      </c>
      <c r="M1241" t="str">
        <f>CONCATENATE(P1241,".",H1241)</f>
        <v>ns=4;s=|var|PLC210 OPC-UA.Application.GVL.DataProg.Group[2].Burn[1].DamperGas.fPosition.fInValue</v>
      </c>
      <c r="N1241" t="s">
        <v>26</v>
      </c>
      <c r="O1241" t="s">
        <v>27</v>
      </c>
      <c r="P1241" t="str">
        <f>CONCATENATE(W$2,"GVL.DataProg.Group[2].",B1224,".",B1239,".",B1241)</f>
        <v>ns=4;s=|var|PLC210 OPC-UA.Application.GVL.DataProg.Group[2].Burn[1].DamperGas.fPosition</v>
      </c>
      <c r="Q1241" t="str">
        <f>Q1240</f>
        <v>d0037</v>
      </c>
      <c r="R1241" t="str">
        <f t="shared" ref="R1241:R1244" si="537">G1241</f>
        <v>fInValue</v>
      </c>
    </row>
    <row r="1242" spans="1:22" x14ac:dyDescent="0.25">
      <c r="B1242" t="str">
        <f>B1241</f>
        <v>fPosition</v>
      </c>
      <c r="G1242" t="s">
        <v>30</v>
      </c>
      <c r="H1242" t="str">
        <f t="shared" si="536"/>
        <v>fNormL</v>
      </c>
      <c r="I1242">
        <v>1</v>
      </c>
      <c r="K1242">
        <v>1</v>
      </c>
      <c r="M1242" t="str">
        <f>CONCATENATE(P1242,".",G1242)</f>
        <v>ns=4;s=|var|PLC210 OPC-UA.Application.PersistentVars.stAllAiChannelParams.Group2_Burn1_DamperGas_fPosition.fNormL</v>
      </c>
      <c r="N1242" t="s">
        <v>26</v>
      </c>
      <c r="O1242" t="s">
        <v>27</v>
      </c>
      <c r="P1242" t="str">
        <f>CONCATENATE(W$2,"PersistentVars.stAllAiChannelParams.Group2_",SUBSTITUTE(SUBSTITUTE(B1224,"[",""),"]",""),"_",B1239,"_",B1242)</f>
        <v>ns=4;s=|var|PLC210 OPC-UA.Application.PersistentVars.stAllAiChannelParams.Group2_Burn1_DamperGas_fPosition</v>
      </c>
      <c r="Q1242" t="str">
        <f t="shared" ref="Q1242:Q1244" si="538">Q1241</f>
        <v>d0037</v>
      </c>
      <c r="R1242" t="str">
        <f t="shared" si="537"/>
        <v>fNormL</v>
      </c>
    </row>
    <row r="1243" spans="1:22" x14ac:dyDescent="0.25">
      <c r="B1243" t="str">
        <f t="shared" ref="B1243:B1244" si="539">B1242</f>
        <v>fPosition</v>
      </c>
      <c r="G1243" t="s">
        <v>29</v>
      </c>
      <c r="H1243" t="str">
        <f t="shared" si="536"/>
        <v>fNormH</v>
      </c>
      <c r="I1243">
        <v>1</v>
      </c>
      <c r="K1243">
        <v>1</v>
      </c>
      <c r="M1243" t="str">
        <f t="shared" ref="M1243:M1244" si="540">CONCATENATE(P1243,".",G1243)</f>
        <v>ns=4;s=|var|PLC210 OPC-UA.Application.PersistentVars.stAllAiChannelParams.Group2_Burn1_DamperGas_fPosition.fNormH</v>
      </c>
      <c r="N1243" t="s">
        <v>26</v>
      </c>
      <c r="O1243" t="s">
        <v>27</v>
      </c>
      <c r="P1243" t="str">
        <f>CONCATENATE(W$2,"PersistentVars.stAllAiChannelParams.Group2_",SUBSTITUTE(SUBSTITUTE(B1224,"[",""),"]",""),"_",B1239,"_",B1243)</f>
        <v>ns=4;s=|var|PLC210 OPC-UA.Application.PersistentVars.stAllAiChannelParams.Group2_Burn1_DamperGas_fPosition</v>
      </c>
      <c r="Q1243" t="str">
        <f t="shared" si="538"/>
        <v>d0037</v>
      </c>
      <c r="R1243" t="str">
        <f t="shared" si="537"/>
        <v>fNormH</v>
      </c>
    </row>
    <row r="1244" spans="1:22" x14ac:dyDescent="0.25">
      <c r="B1244" t="str">
        <f t="shared" si="539"/>
        <v>fPosition</v>
      </c>
      <c r="G1244" t="s">
        <v>25</v>
      </c>
      <c r="H1244" t="str">
        <f t="shared" si="536"/>
        <v>fTFilter</v>
      </c>
      <c r="I1244">
        <v>1</v>
      </c>
      <c r="K1244">
        <v>1</v>
      </c>
      <c r="M1244" t="str">
        <f t="shared" si="540"/>
        <v>ns=4;s=|var|PLC210 OPC-UA.Application.PersistentVars.stAllAiChannelParams.Group2_Burn1_DamperGas_fPosition.fTFilter</v>
      </c>
      <c r="N1244" t="s">
        <v>26</v>
      </c>
      <c r="O1244" t="s">
        <v>27</v>
      </c>
      <c r="P1244" t="str">
        <f>CONCATENATE(W$2,"PersistentVars.stAllAiChannelParams.Group2_",SUBSTITUTE(SUBSTITUTE(B1224,"[",""),"]",""),"_",B1239,"_",B1244)</f>
        <v>ns=4;s=|var|PLC210 OPC-UA.Application.PersistentVars.stAllAiChannelParams.Group2_Burn1_DamperGas_fPosition</v>
      </c>
      <c r="Q1244" t="str">
        <f t="shared" si="538"/>
        <v>d0037</v>
      </c>
      <c r="R1244" t="str">
        <f t="shared" si="537"/>
        <v>fTFilter</v>
      </c>
    </row>
    <row r="1245" spans="1:22" x14ac:dyDescent="0.25">
      <c r="A1245" t="s">
        <v>134</v>
      </c>
      <c r="B1245" t="s">
        <v>130</v>
      </c>
      <c r="V1245" t="s">
        <v>216</v>
      </c>
    </row>
    <row r="1246" spans="1:22" x14ac:dyDescent="0.25">
      <c r="B1246" t="str">
        <f>A1245</f>
        <v>DamperAir</v>
      </c>
      <c r="G1246" t="s">
        <v>33</v>
      </c>
      <c r="H1246" t="str">
        <f>G1246</f>
        <v>bH</v>
      </c>
      <c r="I1246">
        <v>1</v>
      </c>
      <c r="K1246">
        <v>0</v>
      </c>
      <c r="M1246" t="str">
        <f>CONCATENATE(P1246,".",G1246)</f>
        <v>ns=4;s=|var|PLC210 OPC-UA.Application.GVL.DataProg.Group[2].Burn[1].DamperAir.bH</v>
      </c>
      <c r="N1246" t="s">
        <v>34</v>
      </c>
      <c r="O1246" t="s">
        <v>27</v>
      </c>
      <c r="P1246" t="str">
        <f>CONCATENATE(W$2,"GVL.DataProg.Group[2].",B1245,".",B1246)</f>
        <v>ns=4;s=|var|PLC210 OPC-UA.Application.GVL.DataProg.Group[2].Burn[1].DamperAir</v>
      </c>
      <c r="Q1246" t="str">
        <f>V1245</f>
        <v>d0192</v>
      </c>
      <c r="R1246" t="str">
        <f>G1246</f>
        <v>bH</v>
      </c>
    </row>
    <row r="1247" spans="1:22" x14ac:dyDescent="0.25">
      <c r="B1247" t="str">
        <f>B1246</f>
        <v>DamperAir</v>
      </c>
      <c r="G1247" t="s">
        <v>36</v>
      </c>
      <c r="H1247" t="str">
        <f t="shared" ref="H1247:H1259" si="541">G1247</f>
        <v>bL</v>
      </c>
      <c r="I1247">
        <v>1</v>
      </c>
      <c r="K1247">
        <v>0</v>
      </c>
      <c r="M1247" t="str">
        <f t="shared" ref="M1247:M1259" si="542">CONCATENATE(P1247,".",G1247)</f>
        <v>ns=4;s=|var|PLC210 OPC-UA.Application.GVL.DataProg.Group[2].Burn[1].DamperAir.bL</v>
      </c>
      <c r="N1247" t="s">
        <v>34</v>
      </c>
      <c r="O1247" t="s">
        <v>27</v>
      </c>
      <c r="P1247" t="str">
        <f>CONCATENATE(W$2,"GVL.DataProg.Group[2].",B1245,".",B1247)</f>
        <v>ns=4;s=|var|PLC210 OPC-UA.Application.GVL.DataProg.Group[2].Burn[1].DamperAir</v>
      </c>
      <c r="Q1247" t="str">
        <f>Q1246</f>
        <v>d0192</v>
      </c>
      <c r="R1247" t="str">
        <f t="shared" ref="R1247:R1251" si="543">G1247</f>
        <v>bL</v>
      </c>
    </row>
    <row r="1248" spans="1:22" x14ac:dyDescent="0.25">
      <c r="B1248" t="str">
        <f t="shared" ref="B1248:B1255" si="544">B1247</f>
        <v>DamperAir</v>
      </c>
      <c r="G1248" t="s">
        <v>37</v>
      </c>
      <c r="H1248" t="str">
        <f t="shared" si="541"/>
        <v>bClose</v>
      </c>
      <c r="I1248">
        <v>1</v>
      </c>
      <c r="K1248">
        <v>0</v>
      </c>
      <c r="M1248" t="str">
        <f t="shared" si="542"/>
        <v>ns=4;s=|var|PLC210 OPC-UA.Application.GVL.DataProg.Group[2].Burn[1].DamperAir.bClose</v>
      </c>
      <c r="N1248" t="s">
        <v>34</v>
      </c>
      <c r="O1248" t="s">
        <v>27</v>
      </c>
      <c r="P1248" t="str">
        <f>CONCATENATE(W$2,"GVL.DataProg.Group[2].",B1245,".",B1248)</f>
        <v>ns=4;s=|var|PLC210 OPC-UA.Application.GVL.DataProg.Group[2].Burn[1].DamperAir</v>
      </c>
      <c r="Q1248" t="str">
        <f t="shared" ref="Q1248:Q1255" si="545">Q1247</f>
        <v>d0192</v>
      </c>
      <c r="R1248" t="str">
        <f t="shared" si="543"/>
        <v>bClose</v>
      </c>
    </row>
    <row r="1249" spans="1:22" x14ac:dyDescent="0.25">
      <c r="B1249" t="str">
        <f t="shared" si="544"/>
        <v>DamperAir</v>
      </c>
      <c r="G1249" t="s">
        <v>38</v>
      </c>
      <c r="H1249" t="str">
        <f t="shared" si="541"/>
        <v>bOpen</v>
      </c>
      <c r="I1249">
        <v>1</v>
      </c>
      <c r="K1249">
        <v>0</v>
      </c>
      <c r="M1249" t="str">
        <f t="shared" si="542"/>
        <v>ns=4;s=|var|PLC210 OPC-UA.Application.GVL.DataProg.Group[2].Burn[1].DamperAir.bOpen</v>
      </c>
      <c r="N1249" t="s">
        <v>34</v>
      </c>
      <c r="O1249" t="s">
        <v>27</v>
      </c>
      <c r="P1249" t="str">
        <f>CONCATENATE(W$2,"GVL.DataProg.Group[2].",B1245,".",B1249)</f>
        <v>ns=4;s=|var|PLC210 OPC-UA.Application.GVL.DataProg.Group[2].Burn[1].DamperAir</v>
      </c>
      <c r="Q1249" t="str">
        <f t="shared" si="545"/>
        <v>d0192</v>
      </c>
      <c r="R1249" t="str">
        <f t="shared" si="543"/>
        <v>bOpen</v>
      </c>
    </row>
    <row r="1250" spans="1:22" x14ac:dyDescent="0.25">
      <c r="B1250" t="str">
        <f t="shared" si="544"/>
        <v>DamperAir</v>
      </c>
      <c r="G1250" t="s">
        <v>39</v>
      </c>
      <c r="H1250" t="str">
        <f t="shared" si="541"/>
        <v>bOpenManual</v>
      </c>
      <c r="I1250">
        <v>1</v>
      </c>
      <c r="K1250">
        <v>1</v>
      </c>
      <c r="M1250" t="str">
        <f t="shared" si="542"/>
        <v>ns=4;s=|var|PLC210 OPC-UA.Application.GVL.DataProg.Group[2].Burn[1].DamperAir.bOpenManual</v>
      </c>
      <c r="N1250" t="s">
        <v>34</v>
      </c>
      <c r="O1250" t="s">
        <v>27</v>
      </c>
      <c r="P1250" t="str">
        <f>CONCATENATE(W$2,"GVL.DataProg.Group[2].",B1245,".",B1250)</f>
        <v>ns=4;s=|var|PLC210 OPC-UA.Application.GVL.DataProg.Group[2].Burn[1].DamperAir</v>
      </c>
      <c r="Q1250" t="str">
        <f t="shared" si="545"/>
        <v>d0192</v>
      </c>
      <c r="R1250" t="str">
        <f t="shared" si="543"/>
        <v>bOpenManual</v>
      </c>
    </row>
    <row r="1251" spans="1:22" x14ac:dyDescent="0.25">
      <c r="B1251" t="str">
        <f t="shared" si="544"/>
        <v>DamperAir</v>
      </c>
      <c r="G1251" t="s">
        <v>40</v>
      </c>
      <c r="H1251" t="str">
        <f t="shared" si="541"/>
        <v>bCloseManual</v>
      </c>
      <c r="I1251">
        <v>1</v>
      </c>
      <c r="K1251">
        <v>1</v>
      </c>
      <c r="M1251" t="str">
        <f t="shared" si="542"/>
        <v>ns=4;s=|var|PLC210 OPC-UA.Application.GVL.DataProg.Group[2].Burn[1].DamperAir.bCloseManual</v>
      </c>
      <c r="N1251" t="s">
        <v>34</v>
      </c>
      <c r="O1251" t="s">
        <v>27</v>
      </c>
      <c r="P1251" t="str">
        <f>CONCATENATE(W$2,"GVL.DataProg.Group[2].",B1245,".",B1251)</f>
        <v>ns=4;s=|var|PLC210 OPC-UA.Application.GVL.DataProg.Group[2].Burn[1].DamperAir</v>
      </c>
      <c r="Q1251" t="str">
        <f t="shared" si="545"/>
        <v>d0192</v>
      </c>
      <c r="R1251" t="str">
        <f t="shared" si="543"/>
        <v>bCloseManual</v>
      </c>
    </row>
    <row r="1252" spans="1:22" x14ac:dyDescent="0.25">
      <c r="B1252" t="str">
        <f t="shared" si="544"/>
        <v>DamperAir</v>
      </c>
      <c r="G1252" t="s">
        <v>41</v>
      </c>
      <c r="H1252" t="str">
        <f t="shared" si="541"/>
        <v>bAuto</v>
      </c>
      <c r="I1252">
        <v>1</v>
      </c>
      <c r="K1252">
        <v>1</v>
      </c>
      <c r="M1252" t="str">
        <f t="shared" si="542"/>
        <v>ns=4;s=|var|PLC210 OPC-UA.Application.GVL.DataProg.Group[2].Burn[1].DamperAir.bAuto</v>
      </c>
      <c r="N1252" t="s">
        <v>34</v>
      </c>
      <c r="O1252" t="s">
        <v>27</v>
      </c>
      <c r="P1252" t="str">
        <f>CONCATENATE(W$2,"GVL.DataProg.Group[2].",B1245,".",B1252)</f>
        <v>ns=4;s=|var|PLC210 OPC-UA.Application.GVL.DataProg.Group[2].Burn[1].DamperAir</v>
      </c>
      <c r="Q1252" t="str">
        <f t="shared" si="545"/>
        <v>d0192</v>
      </c>
      <c r="R1252" t="str">
        <f>G1252</f>
        <v>bAuto</v>
      </c>
    </row>
    <row r="1253" spans="1:22" x14ac:dyDescent="0.25">
      <c r="B1253" t="str">
        <f t="shared" si="544"/>
        <v>DamperAir</v>
      </c>
      <c r="G1253" t="s">
        <v>42</v>
      </c>
      <c r="H1253" t="str">
        <f t="shared" si="541"/>
        <v>bBlockOpenOut</v>
      </c>
      <c r="I1253">
        <v>1</v>
      </c>
      <c r="K1253">
        <v>0</v>
      </c>
      <c r="M1253" t="str">
        <f t="shared" si="542"/>
        <v>ns=4;s=|var|PLC210 OPC-UA.Application.GVL.DataProg.Group[2].Burn[1].DamperAir.bBlockOpenOut</v>
      </c>
      <c r="N1253" t="s">
        <v>34</v>
      </c>
      <c r="O1253" t="s">
        <v>27</v>
      </c>
      <c r="P1253" t="str">
        <f>CONCATENATE(W$2,"GVL.DataProg.Group[2].",B1245,".",B1253)</f>
        <v>ns=4;s=|var|PLC210 OPC-UA.Application.GVL.DataProg.Group[2].Burn[1].DamperAir</v>
      </c>
      <c r="Q1253" t="str">
        <f t="shared" si="545"/>
        <v>d0192</v>
      </c>
      <c r="R1253" t="str">
        <f t="shared" ref="R1253:R1257" si="546">G1253</f>
        <v>bBlockOpenOut</v>
      </c>
    </row>
    <row r="1254" spans="1:22" x14ac:dyDescent="0.25">
      <c r="B1254" t="str">
        <f t="shared" si="544"/>
        <v>DamperAir</v>
      </c>
      <c r="G1254" t="s">
        <v>43</v>
      </c>
      <c r="H1254" t="str">
        <f t="shared" si="541"/>
        <v>bBlockCloseOut</v>
      </c>
      <c r="I1254">
        <v>1</v>
      </c>
      <c r="K1254">
        <v>0</v>
      </c>
      <c r="M1254" t="str">
        <f t="shared" si="542"/>
        <v>ns=4;s=|var|PLC210 OPC-UA.Application.GVL.DataProg.Group[2].Burn[1].DamperAir.bBlockCloseOut</v>
      </c>
      <c r="N1254" t="s">
        <v>34</v>
      </c>
      <c r="O1254" t="s">
        <v>27</v>
      </c>
      <c r="P1254" t="str">
        <f>CONCATENATE(W$2,"GVL.DataProg.Group[2].",B1245,".",B1254)</f>
        <v>ns=4;s=|var|PLC210 OPC-UA.Application.GVL.DataProg.Group[2].Burn[1].DamperAir</v>
      </c>
      <c r="Q1254" t="str">
        <f t="shared" si="545"/>
        <v>d0192</v>
      </c>
      <c r="R1254" t="str">
        <f t="shared" si="546"/>
        <v>bBlockCloseOut</v>
      </c>
    </row>
    <row r="1255" spans="1:22" x14ac:dyDescent="0.25">
      <c r="B1255" t="str">
        <f t="shared" si="544"/>
        <v>DamperAir</v>
      </c>
      <c r="G1255" t="s">
        <v>383</v>
      </c>
      <c r="H1255" t="str">
        <f t="shared" si="541"/>
        <v>State</v>
      </c>
      <c r="I1255">
        <v>1</v>
      </c>
      <c r="K1255">
        <v>0</v>
      </c>
      <c r="M1255" t="str">
        <f t="shared" si="542"/>
        <v>ns=4;s=|var|PLC210 OPC-UA.Application.GVL.DataProg.Group[2].Burn[1].DamperAir.State</v>
      </c>
      <c r="N1255" t="s">
        <v>154</v>
      </c>
      <c r="O1255" t="s">
        <v>27</v>
      </c>
      <c r="P1255" t="str">
        <f>P1254</f>
        <v>ns=4;s=|var|PLC210 OPC-UA.Application.GVL.DataProg.Group[2].Burn[1].DamperAir</v>
      </c>
      <c r="Q1255" t="str">
        <f t="shared" si="545"/>
        <v>d0192</v>
      </c>
      <c r="R1255" t="str">
        <f t="shared" si="546"/>
        <v>State</v>
      </c>
    </row>
    <row r="1256" spans="1:22" x14ac:dyDescent="0.25">
      <c r="B1256" t="str">
        <f>B1255</f>
        <v>DamperAir</v>
      </c>
      <c r="G1256" t="s">
        <v>384</v>
      </c>
      <c r="H1256" t="str">
        <f t="shared" si="541"/>
        <v>bAutoCorrect</v>
      </c>
      <c r="I1256">
        <v>1</v>
      </c>
      <c r="K1256">
        <v>1</v>
      </c>
      <c r="M1256" t="str">
        <f t="shared" si="542"/>
        <v>ns=4;s=|var|PLC210 OPC-UA.Application.GVL.DataProg.Group[2].Burn[1].DamperAir.bAutoCorrect</v>
      </c>
      <c r="N1256" t="s">
        <v>34</v>
      </c>
      <c r="O1256" t="s">
        <v>27</v>
      </c>
      <c r="P1256" t="str">
        <f>P1255</f>
        <v>ns=4;s=|var|PLC210 OPC-UA.Application.GVL.DataProg.Group[2].Burn[1].DamperAir</v>
      </c>
      <c r="Q1256" t="str">
        <f>Q1255</f>
        <v>d0192</v>
      </c>
      <c r="R1256" t="str">
        <f t="shared" si="546"/>
        <v>bAutoCorrect</v>
      </c>
    </row>
    <row r="1257" spans="1:22" x14ac:dyDescent="0.25">
      <c r="B1257" t="str">
        <f>B1256</f>
        <v>DamperAir</v>
      </c>
      <c r="G1257" t="s">
        <v>385</v>
      </c>
      <c r="H1257" t="str">
        <f t="shared" si="541"/>
        <v>fMechTime</v>
      </c>
      <c r="I1257">
        <v>1</v>
      </c>
      <c r="K1257">
        <v>0</v>
      </c>
      <c r="M1257" t="str">
        <f t="shared" si="542"/>
        <v>ns=4;s=|var|PLC210 OPC-UA.Application.GVL.DataProg.Group[2].Burn[1].DamperAir.fMechTime</v>
      </c>
      <c r="N1257" t="s">
        <v>26</v>
      </c>
      <c r="O1257" t="s">
        <v>27</v>
      </c>
      <c r="P1257" t="str">
        <f>P1256</f>
        <v>ns=4;s=|var|PLC210 OPC-UA.Application.GVL.DataProg.Group[2].Burn[1].DamperAir</v>
      </c>
      <c r="Q1257" t="str">
        <f>Q1256</f>
        <v>d0192</v>
      </c>
      <c r="R1257" t="str">
        <f t="shared" si="546"/>
        <v>fMechTime</v>
      </c>
    </row>
    <row r="1258" spans="1:22" x14ac:dyDescent="0.25">
      <c r="B1258" t="str">
        <f>B1257</f>
        <v>DamperAir</v>
      </c>
      <c r="G1258" t="s">
        <v>402</v>
      </c>
      <c r="H1258" t="str">
        <f t="shared" si="541"/>
        <v>byBlock</v>
      </c>
      <c r="I1258">
        <v>1</v>
      </c>
      <c r="K1258">
        <v>0</v>
      </c>
      <c r="M1258" t="str">
        <f t="shared" si="542"/>
        <v>ns=4;s=|var|PLC210 OPC-UA.Application.GVL.DataProg.Group[2].Burn[1].DamperAir.stBlocksOpen.byBlock</v>
      </c>
      <c r="N1258" t="s">
        <v>403</v>
      </c>
      <c r="O1258" t="s">
        <v>27</v>
      </c>
      <c r="P1258" t="str">
        <f>CONCATENATE(P1257,".stBlocksOpen")</f>
        <v>ns=4;s=|var|PLC210 OPC-UA.Application.GVL.DataProg.Group[2].Burn[1].DamperAir.stBlocksOpen</v>
      </c>
      <c r="Q1258" t="str">
        <f>Q1257</f>
        <v>d0192</v>
      </c>
      <c r="R1258" t="str">
        <f>CONCATENATE(G1258,"Open")</f>
        <v>byBlockOpen</v>
      </c>
    </row>
    <row r="1259" spans="1:22" x14ac:dyDescent="0.25">
      <c r="B1259" t="str">
        <f>B1258</f>
        <v>DamperAir</v>
      </c>
      <c r="G1259" t="s">
        <v>402</v>
      </c>
      <c r="H1259" t="str">
        <f t="shared" si="541"/>
        <v>byBlock</v>
      </c>
      <c r="I1259">
        <v>1</v>
      </c>
      <c r="K1259">
        <v>0</v>
      </c>
      <c r="M1259" t="str">
        <f t="shared" si="542"/>
        <v>ns=4;s=|var|PLC210 OPC-UA.Application.GVL.DataProg.Group[2].Burn[1].DamperAir.stBlocksClose.byBlock</v>
      </c>
      <c r="N1259" t="s">
        <v>403</v>
      </c>
      <c r="O1259" t="s">
        <v>27</v>
      </c>
      <c r="P1259" t="str">
        <f>CONCATENATE(P1257,".stBlocksClose")</f>
        <v>ns=4;s=|var|PLC210 OPC-UA.Application.GVL.DataProg.Group[2].Burn[1].DamperAir.stBlocksClose</v>
      </c>
      <c r="Q1259" t="str">
        <f>Q1258</f>
        <v>d0192</v>
      </c>
      <c r="R1259" t="str">
        <f>CONCATENATE(G1259,"Close")</f>
        <v>byBlockClose</v>
      </c>
    </row>
    <row r="1260" spans="1:22" x14ac:dyDescent="0.25">
      <c r="A1260" t="s">
        <v>24</v>
      </c>
      <c r="B1260" t="str">
        <f>B1254</f>
        <v>DamperAir</v>
      </c>
      <c r="V1260" t="s">
        <v>215</v>
      </c>
    </row>
    <row r="1261" spans="1:22" x14ac:dyDescent="0.25">
      <c r="B1261" t="str">
        <f>A1260</f>
        <v>fPosition</v>
      </c>
      <c r="G1261" t="s">
        <v>31</v>
      </c>
      <c r="H1261" t="str">
        <f>G1261</f>
        <v>fNormValue</v>
      </c>
      <c r="I1261">
        <v>1</v>
      </c>
      <c r="K1261">
        <v>0</v>
      </c>
      <c r="M1261" t="str">
        <f>CONCATENATE(P1261,".",H1261)</f>
        <v>ns=4;s=|var|PLC210 OPC-UA.Application.GVL.DataProg.Group[2].Burn[1].DamperAir.fPosition.fNormValue</v>
      </c>
      <c r="N1261" t="s">
        <v>26</v>
      </c>
      <c r="O1261" t="s">
        <v>27</v>
      </c>
      <c r="P1261" t="str">
        <f>CONCATENATE(W$2,"GVL.DataProg.Group[2].",B1245,".",B1260,".",B1261)</f>
        <v>ns=4;s=|var|PLC210 OPC-UA.Application.GVL.DataProg.Group[2].Burn[1].DamperAir.fPosition</v>
      </c>
      <c r="Q1261" t="str">
        <f>V1260</f>
        <v>d0040</v>
      </c>
      <c r="R1261" t="str">
        <f>G1261</f>
        <v>fNormValue</v>
      </c>
    </row>
    <row r="1262" spans="1:22" x14ac:dyDescent="0.25">
      <c r="B1262" t="str">
        <f>B1261</f>
        <v>fPosition</v>
      </c>
      <c r="G1262" t="s">
        <v>32</v>
      </c>
      <c r="H1262" t="str">
        <f t="shared" ref="H1262:H1265" si="547">G1262</f>
        <v>fInValue</v>
      </c>
      <c r="I1262">
        <v>1</v>
      </c>
      <c r="K1262">
        <v>0</v>
      </c>
      <c r="M1262" t="str">
        <f>CONCATENATE(P1262,".",H1262)</f>
        <v>ns=4;s=|var|PLC210 OPC-UA.Application.GVL.DataProg.Group[2].Burn[1].DamperAir.fPosition.fInValue</v>
      </c>
      <c r="N1262" t="s">
        <v>26</v>
      </c>
      <c r="O1262" t="s">
        <v>27</v>
      </c>
      <c r="P1262" t="str">
        <f>CONCATENATE(W$2,"GVL.DataProg.Group[2].",B1245,".",B1260,".",B1262)</f>
        <v>ns=4;s=|var|PLC210 OPC-UA.Application.GVL.DataProg.Group[2].Burn[1].DamperAir.fPosition</v>
      </c>
      <c r="Q1262" t="str">
        <f>Q1261</f>
        <v>d0040</v>
      </c>
      <c r="R1262" t="str">
        <f t="shared" ref="R1262:R1265" si="548">G1262</f>
        <v>fInValue</v>
      </c>
    </row>
    <row r="1263" spans="1:22" x14ac:dyDescent="0.25">
      <c r="B1263" t="str">
        <f>B1262</f>
        <v>fPosition</v>
      </c>
      <c r="G1263" t="s">
        <v>30</v>
      </c>
      <c r="H1263" t="str">
        <f t="shared" si="547"/>
        <v>fNormL</v>
      </c>
      <c r="I1263">
        <v>1</v>
      </c>
      <c r="K1263">
        <v>1</v>
      </c>
      <c r="M1263" t="str">
        <f>CONCATENATE(P1263,".",G1263)</f>
        <v>ns=4;s=|var|PLC210 OPC-UA.Application.PersistentVars.stAllAiChannelParams.Group2_Burn1_DamperAir_fPosition.fNormL</v>
      </c>
      <c r="N1263" t="s">
        <v>26</v>
      </c>
      <c r="O1263" t="s">
        <v>27</v>
      </c>
      <c r="P1263" t="str">
        <f>CONCATENATE(W$2,"PersistentVars.stAllAiChannelParams.Group2_",SUBSTITUTE(SUBSTITUTE(B1245,"[",""),"]",""),"_",B1260,"_",B1263)</f>
        <v>ns=4;s=|var|PLC210 OPC-UA.Application.PersistentVars.stAllAiChannelParams.Group2_Burn1_DamperAir_fPosition</v>
      </c>
      <c r="Q1263" t="str">
        <f t="shared" ref="Q1263:Q1265" si="549">Q1262</f>
        <v>d0040</v>
      </c>
      <c r="R1263" t="str">
        <f t="shared" si="548"/>
        <v>fNormL</v>
      </c>
    </row>
    <row r="1264" spans="1:22" x14ac:dyDescent="0.25">
      <c r="B1264" t="str">
        <f t="shared" ref="B1264:B1265" si="550">B1263</f>
        <v>fPosition</v>
      </c>
      <c r="G1264" t="s">
        <v>29</v>
      </c>
      <c r="H1264" t="str">
        <f t="shared" si="547"/>
        <v>fNormH</v>
      </c>
      <c r="I1264">
        <v>1</v>
      </c>
      <c r="K1264">
        <v>1</v>
      </c>
      <c r="M1264" t="str">
        <f t="shared" ref="M1264:M1265" si="551">CONCATENATE(P1264,".",G1264)</f>
        <v>ns=4;s=|var|PLC210 OPC-UA.Application.PersistentVars.stAllAiChannelParams.Group2_Burn1_DamperAir_fPosition.fNormH</v>
      </c>
      <c r="N1264" t="s">
        <v>26</v>
      </c>
      <c r="O1264" t="s">
        <v>27</v>
      </c>
      <c r="P1264" t="str">
        <f>CONCATENATE(W$2,"PersistentVars.stAllAiChannelParams.Group2_",SUBSTITUTE(SUBSTITUTE(B1245,"[",""),"]",""),"_",B1260,"_",B1264)</f>
        <v>ns=4;s=|var|PLC210 OPC-UA.Application.PersistentVars.stAllAiChannelParams.Group2_Burn1_DamperAir_fPosition</v>
      </c>
      <c r="Q1264" t="str">
        <f t="shared" si="549"/>
        <v>d0040</v>
      </c>
      <c r="R1264" t="str">
        <f t="shared" si="548"/>
        <v>fNormH</v>
      </c>
    </row>
    <row r="1265" spans="1:22" x14ac:dyDescent="0.25">
      <c r="B1265" t="str">
        <f t="shared" si="550"/>
        <v>fPosition</v>
      </c>
      <c r="G1265" t="s">
        <v>25</v>
      </c>
      <c r="H1265" t="str">
        <f t="shared" si="547"/>
        <v>fTFilter</v>
      </c>
      <c r="I1265">
        <v>1</v>
      </c>
      <c r="K1265">
        <v>1</v>
      </c>
      <c r="M1265" t="str">
        <f t="shared" si="551"/>
        <v>ns=4;s=|var|PLC210 OPC-UA.Application.PersistentVars.stAllAiChannelParams.Group2_Burn1_DamperAir_fPosition.fTFilter</v>
      </c>
      <c r="N1265" t="s">
        <v>26</v>
      </c>
      <c r="O1265" t="s">
        <v>27</v>
      </c>
      <c r="P1265" t="str">
        <f>CONCATENATE(W$2,"PersistentVars.stAllAiChannelParams.Group2_",SUBSTITUTE(SUBSTITUTE(B1245,"[",""),"]",""),"_",B1260,"_",B1265)</f>
        <v>ns=4;s=|var|PLC210 OPC-UA.Application.PersistentVars.stAllAiChannelParams.Group2_Burn1_DamperAir_fPosition</v>
      </c>
      <c r="Q1265" t="str">
        <f t="shared" si="549"/>
        <v>d0040</v>
      </c>
      <c r="R1265" t="str">
        <f t="shared" si="548"/>
        <v>fTFilter</v>
      </c>
    </row>
    <row r="1266" spans="1:22" x14ac:dyDescent="0.25">
      <c r="A1266" t="s">
        <v>137</v>
      </c>
      <c r="B1266" t="s">
        <v>130</v>
      </c>
      <c r="V1266" t="s">
        <v>217</v>
      </c>
    </row>
    <row r="1267" spans="1:22" x14ac:dyDescent="0.25">
      <c r="B1267" t="str">
        <f>A1266</f>
        <v>Valve2</v>
      </c>
      <c r="G1267" t="s">
        <v>33</v>
      </c>
      <c r="H1267" t="str">
        <f>G1267</f>
        <v>bH</v>
      </c>
      <c r="I1267">
        <v>1</v>
      </c>
      <c r="K1267">
        <v>0</v>
      </c>
      <c r="M1267" t="str">
        <f t="shared" ref="M1267:M1278" si="552">CONCATENATE(P1267,".",G1267)</f>
        <v>ns=4;s=|var|PLC210 OPC-UA.Application.GVL.DataProg.Group[2].Burn[1].Valve2.bH</v>
      </c>
      <c r="N1267" t="s">
        <v>34</v>
      </c>
      <c r="O1267" t="s">
        <v>27</v>
      </c>
      <c r="P1267" t="str">
        <f>CONCATENATE(W$2,"GVL.DataProg.",A$1173,".",B1266,".",B1267)</f>
        <v>ns=4;s=|var|PLC210 OPC-UA.Application.GVL.DataProg.Group[2].Burn[1].Valve2</v>
      </c>
      <c r="Q1267" t="str">
        <f>V1266</f>
        <v>d0190</v>
      </c>
      <c r="R1267" t="str">
        <f>G1267</f>
        <v>bH</v>
      </c>
    </row>
    <row r="1268" spans="1:22" x14ac:dyDescent="0.25">
      <c r="B1268" t="str">
        <f>B1267</f>
        <v>Valve2</v>
      </c>
      <c r="G1268" t="s">
        <v>36</v>
      </c>
      <c r="H1268" t="str">
        <f t="shared" ref="H1268:H1294" si="553">G1268</f>
        <v>bL</v>
      </c>
      <c r="I1268">
        <v>1</v>
      </c>
      <c r="K1268">
        <v>0</v>
      </c>
      <c r="M1268" t="str">
        <f t="shared" si="552"/>
        <v>ns=4;s=|var|PLC210 OPC-UA.Application.GVL.DataProg.Group[2].Burn[1].Valve2.bL</v>
      </c>
      <c r="N1268" t="s">
        <v>34</v>
      </c>
      <c r="O1268" t="s">
        <v>27</v>
      </c>
      <c r="P1268" t="str">
        <f>CONCATENATE(W$2,"GVL.DataProg.",A$1173,".",B1266,".",B1268)</f>
        <v>ns=4;s=|var|PLC210 OPC-UA.Application.GVL.DataProg.Group[2].Burn[1].Valve2</v>
      </c>
      <c r="Q1268" t="str">
        <f>Q1267</f>
        <v>d0190</v>
      </c>
      <c r="R1268" t="str">
        <f t="shared" ref="R1268:R1274" si="554">G1268</f>
        <v>bL</v>
      </c>
    </row>
    <row r="1269" spans="1:22" x14ac:dyDescent="0.25">
      <c r="B1269" t="str">
        <f t="shared" ref="B1269:B1274" si="555">B1268</f>
        <v>Valve2</v>
      </c>
      <c r="G1269" t="s">
        <v>83</v>
      </c>
      <c r="H1269" t="str">
        <f t="shared" si="553"/>
        <v>bCtrl</v>
      </c>
      <c r="I1269">
        <v>1</v>
      </c>
      <c r="K1269">
        <v>0</v>
      </c>
      <c r="M1269" t="str">
        <f t="shared" si="552"/>
        <v>ns=4;s=|var|PLC210 OPC-UA.Application.GVL.DataProg.Group[2].Burn[1].Valve2.bCtrl</v>
      </c>
      <c r="N1269" t="s">
        <v>34</v>
      </c>
      <c r="O1269" t="s">
        <v>27</v>
      </c>
      <c r="P1269" t="str">
        <f>CONCATENATE(W$2,"GVL.DataProg.",A$1173,".",B1266,".",B1269)</f>
        <v>ns=4;s=|var|PLC210 OPC-UA.Application.GVL.DataProg.Group[2].Burn[1].Valve2</v>
      </c>
      <c r="Q1269" t="str">
        <f t="shared" ref="Q1269:Q1274" si="556">Q1268</f>
        <v>d0190</v>
      </c>
      <c r="R1269" t="str">
        <f t="shared" si="554"/>
        <v>bCtrl</v>
      </c>
    </row>
    <row r="1270" spans="1:22" x14ac:dyDescent="0.25">
      <c r="B1270" t="str">
        <f t="shared" si="555"/>
        <v>Valve2</v>
      </c>
      <c r="G1270" t="s">
        <v>39</v>
      </c>
      <c r="H1270" t="str">
        <f t="shared" si="553"/>
        <v>bOpenManual</v>
      </c>
      <c r="I1270">
        <v>1</v>
      </c>
      <c r="K1270">
        <v>1</v>
      </c>
      <c r="M1270" t="str">
        <f t="shared" si="552"/>
        <v>ns=4;s=|var|PLC210 OPC-UA.Application.GVL.DataProg.Group[2].Burn[1].Valve2.bOpenManual</v>
      </c>
      <c r="N1270" t="s">
        <v>34</v>
      </c>
      <c r="O1270" t="s">
        <v>27</v>
      </c>
      <c r="P1270" t="str">
        <f>CONCATENATE(W$2,"GVL.DataProg.",A$1173,".",B1266,".",B1270)</f>
        <v>ns=4;s=|var|PLC210 OPC-UA.Application.GVL.DataProg.Group[2].Burn[1].Valve2</v>
      </c>
      <c r="Q1270" t="str">
        <f t="shared" si="556"/>
        <v>d0190</v>
      </c>
      <c r="R1270" t="str">
        <f t="shared" si="554"/>
        <v>bOpenManual</v>
      </c>
    </row>
    <row r="1271" spans="1:22" x14ac:dyDescent="0.25">
      <c r="B1271" t="str">
        <f t="shared" si="555"/>
        <v>Valve2</v>
      </c>
      <c r="G1271" t="s">
        <v>40</v>
      </c>
      <c r="H1271" t="str">
        <f t="shared" si="553"/>
        <v>bCloseManual</v>
      </c>
      <c r="I1271">
        <v>1</v>
      </c>
      <c r="K1271">
        <v>1</v>
      </c>
      <c r="M1271" t="str">
        <f t="shared" si="552"/>
        <v>ns=4;s=|var|PLC210 OPC-UA.Application.GVL.DataProg.Group[2].Burn[1].Valve2.bCloseManual</v>
      </c>
      <c r="N1271" t="s">
        <v>34</v>
      </c>
      <c r="O1271" t="s">
        <v>27</v>
      </c>
      <c r="P1271" t="str">
        <f>CONCATENATE(W$2,"GVL.DataProg.",A$1173,".",B1266,".",B1271)</f>
        <v>ns=4;s=|var|PLC210 OPC-UA.Application.GVL.DataProg.Group[2].Burn[1].Valve2</v>
      </c>
      <c r="Q1271" t="str">
        <f t="shared" si="556"/>
        <v>d0190</v>
      </c>
      <c r="R1271" t="str">
        <f t="shared" si="554"/>
        <v>bCloseManual</v>
      </c>
    </row>
    <row r="1272" spans="1:22" x14ac:dyDescent="0.25">
      <c r="B1272" t="str">
        <f t="shared" si="555"/>
        <v>Valve2</v>
      </c>
      <c r="G1272" t="s">
        <v>41</v>
      </c>
      <c r="H1272" t="str">
        <f t="shared" si="553"/>
        <v>bAuto</v>
      </c>
      <c r="I1272">
        <v>1</v>
      </c>
      <c r="K1272">
        <v>1</v>
      </c>
      <c r="M1272" t="str">
        <f t="shared" si="552"/>
        <v>ns=4;s=|var|PLC210 OPC-UA.Application.GVL.DataProg.Group[2].Burn[1].Valve2.bAuto</v>
      </c>
      <c r="N1272" t="s">
        <v>34</v>
      </c>
      <c r="O1272" t="s">
        <v>27</v>
      </c>
      <c r="P1272" t="str">
        <f>CONCATENATE(W$2,"GVL.DataProg.",A$1173,".",B1266,".",B1272)</f>
        <v>ns=4;s=|var|PLC210 OPC-UA.Application.GVL.DataProg.Group[2].Burn[1].Valve2</v>
      </c>
      <c r="Q1272" t="str">
        <f t="shared" si="556"/>
        <v>d0190</v>
      </c>
      <c r="R1272" t="str">
        <f t="shared" si="554"/>
        <v>bAuto</v>
      </c>
    </row>
    <row r="1273" spans="1:22" x14ac:dyDescent="0.25">
      <c r="B1273" t="str">
        <f t="shared" si="555"/>
        <v>Valve2</v>
      </c>
      <c r="G1273" t="s">
        <v>42</v>
      </c>
      <c r="H1273" t="str">
        <f t="shared" si="553"/>
        <v>bBlockOpenOut</v>
      </c>
      <c r="I1273">
        <v>1</v>
      </c>
      <c r="K1273">
        <v>0</v>
      </c>
      <c r="M1273" t="str">
        <f t="shared" si="552"/>
        <v>ns=4;s=|var|PLC210 OPC-UA.Application.GVL.DataProg.Group[2].Burn[1].Valve2.bBlockOpenOut</v>
      </c>
      <c r="N1273" t="s">
        <v>34</v>
      </c>
      <c r="O1273" t="s">
        <v>27</v>
      </c>
      <c r="P1273" t="str">
        <f>CONCATENATE(W$2,"GVL.DataProg.",A$1173,".",B1266,".",B1273)</f>
        <v>ns=4;s=|var|PLC210 OPC-UA.Application.GVL.DataProg.Group[2].Burn[1].Valve2</v>
      </c>
      <c r="Q1273" t="str">
        <f t="shared" si="556"/>
        <v>d0190</v>
      </c>
      <c r="R1273" t="str">
        <f t="shared" si="554"/>
        <v>bBlockOpenOut</v>
      </c>
    </row>
    <row r="1274" spans="1:22" x14ac:dyDescent="0.25">
      <c r="B1274" t="str">
        <f t="shared" si="555"/>
        <v>Valve2</v>
      </c>
      <c r="G1274" t="s">
        <v>43</v>
      </c>
      <c r="H1274" t="str">
        <f t="shared" si="553"/>
        <v>bBlockCloseOut</v>
      </c>
      <c r="I1274">
        <v>1</v>
      </c>
      <c r="K1274">
        <v>0</v>
      </c>
      <c r="M1274" t="str">
        <f t="shared" si="552"/>
        <v>ns=4;s=|var|PLC210 OPC-UA.Application.GVL.DataProg.Group[2].Burn[1].Valve2.bBlockCloseOut</v>
      </c>
      <c r="N1274" t="s">
        <v>34</v>
      </c>
      <c r="O1274" t="s">
        <v>27</v>
      </c>
      <c r="P1274" t="str">
        <f>CONCATENATE(W$2,"GVL.DataProg.",A$1173,".",B1266,".",B1274)</f>
        <v>ns=4;s=|var|PLC210 OPC-UA.Application.GVL.DataProg.Group[2].Burn[1].Valve2</v>
      </c>
      <c r="Q1274" t="str">
        <f t="shared" si="556"/>
        <v>d0190</v>
      </c>
      <c r="R1274" t="str">
        <f t="shared" si="554"/>
        <v>bBlockCloseOut</v>
      </c>
    </row>
    <row r="1275" spans="1:22" x14ac:dyDescent="0.25">
      <c r="B1275" t="str">
        <f>B1274</f>
        <v>Valve2</v>
      </c>
      <c r="G1275" t="s">
        <v>402</v>
      </c>
      <c r="H1275" t="str">
        <f t="shared" si="553"/>
        <v>byBlock</v>
      </c>
      <c r="I1275">
        <v>1</v>
      </c>
      <c r="K1275">
        <v>0</v>
      </c>
      <c r="M1275" t="str">
        <f t="shared" si="552"/>
        <v>ns=4;s=|var|PLC210 OPC-UA.Application.GVL.DataProg.Group[2].Burn[1].Valve2.stBlocksOpen.byBlock</v>
      </c>
      <c r="N1275" t="s">
        <v>403</v>
      </c>
      <c r="O1275" t="s">
        <v>27</v>
      </c>
      <c r="P1275" t="str">
        <f>CONCATENATE(P1274,".stBlocksOpen")</f>
        <v>ns=4;s=|var|PLC210 OPC-UA.Application.GVL.DataProg.Group[2].Burn[1].Valve2.stBlocksOpen</v>
      </c>
      <c r="Q1275" t="str">
        <f>Q1274</f>
        <v>d0190</v>
      </c>
      <c r="R1275" t="str">
        <f>CONCATENATE(G1275,"Open")</f>
        <v>byBlockOpen</v>
      </c>
    </row>
    <row r="1276" spans="1:22" x14ac:dyDescent="0.25">
      <c r="B1276" t="str">
        <f>B1275</f>
        <v>Valve2</v>
      </c>
      <c r="G1276" t="s">
        <v>402</v>
      </c>
      <c r="H1276" t="str">
        <f t="shared" si="553"/>
        <v>byBlock</v>
      </c>
      <c r="I1276">
        <v>1</v>
      </c>
      <c r="K1276">
        <v>0</v>
      </c>
      <c r="M1276" t="str">
        <f t="shared" si="552"/>
        <v>ns=4;s=|var|PLC210 OPC-UA.Application.GVL.DataProg.Group[2].Burn[1].Valve2.stBlocksClose.byBlock</v>
      </c>
      <c r="N1276" t="s">
        <v>403</v>
      </c>
      <c r="O1276" t="s">
        <v>27</v>
      </c>
      <c r="P1276" t="str">
        <f>CONCATENATE(P1274,".stBlocksClose")</f>
        <v>ns=4;s=|var|PLC210 OPC-UA.Application.GVL.DataProg.Group[2].Burn[1].Valve2.stBlocksClose</v>
      </c>
      <c r="Q1276" t="str">
        <f>Q1275</f>
        <v>d0190</v>
      </c>
      <c r="R1276" t="str">
        <f>CONCATENATE(G1276,"Close")</f>
        <v>byBlockClose</v>
      </c>
    </row>
    <row r="1277" spans="1:22" x14ac:dyDescent="0.25">
      <c r="B1277" t="str">
        <f>B1276</f>
        <v>Valve2</v>
      </c>
      <c r="G1277" t="s">
        <v>404</v>
      </c>
      <c r="H1277" t="str">
        <f t="shared" si="553"/>
        <v>byBlockWork</v>
      </c>
      <c r="I1277">
        <v>1</v>
      </c>
      <c r="K1277">
        <v>1</v>
      </c>
      <c r="M1277" t="str">
        <f t="shared" si="552"/>
        <v>ns=4;s=|var|PLC210 OPC-UA.Application.GVL.DataProg.Group[2].Burn[1].Valve2.stBlocksOpen.byBlockWork</v>
      </c>
      <c r="N1277" t="s">
        <v>403</v>
      </c>
      <c r="O1277" t="s">
        <v>27</v>
      </c>
      <c r="P1277" t="str">
        <f>P1275</f>
        <v>ns=4;s=|var|PLC210 OPC-UA.Application.GVL.DataProg.Group[2].Burn[1].Valve2.stBlocksOpen</v>
      </c>
      <c r="Q1277" t="str">
        <f>Q1276</f>
        <v>d0190</v>
      </c>
      <c r="R1277" t="str">
        <f>CONCATENATE(G1277,"Open")</f>
        <v>byBlockWorkOpen</v>
      </c>
    </row>
    <row r="1278" spans="1:22" x14ac:dyDescent="0.25">
      <c r="B1278" t="str">
        <f>B1277</f>
        <v>Valve2</v>
      </c>
      <c r="G1278" t="s">
        <v>404</v>
      </c>
      <c r="H1278" t="str">
        <f t="shared" si="553"/>
        <v>byBlockWork</v>
      </c>
      <c r="I1278">
        <v>1</v>
      </c>
      <c r="K1278">
        <v>1</v>
      </c>
      <c r="M1278" t="str">
        <f t="shared" si="552"/>
        <v>ns=4;s=|var|PLC210 OPC-UA.Application.GVL.DataProg.Group[2].Burn[1].Valve2.stBlocksClose.byBlockWork</v>
      </c>
      <c r="N1278" t="s">
        <v>403</v>
      </c>
      <c r="O1278" t="s">
        <v>27</v>
      </c>
      <c r="P1278" t="str">
        <f>P1276</f>
        <v>ns=4;s=|var|PLC210 OPC-UA.Application.GVL.DataProg.Group[2].Burn[1].Valve2.stBlocksClose</v>
      </c>
      <c r="Q1278" t="str">
        <f>Q1277</f>
        <v>d0190</v>
      </c>
      <c r="R1278" t="str">
        <f>CONCATENATE(G1278,"Close")</f>
        <v>byBlockWorkClose</v>
      </c>
    </row>
    <row r="1279" spans="1:22" x14ac:dyDescent="0.25">
      <c r="B1279" t="str">
        <f>B1274</f>
        <v>Valve2</v>
      </c>
      <c r="G1279" t="s">
        <v>405</v>
      </c>
      <c r="H1279" t="str">
        <f t="shared" si="553"/>
        <v>arwsBlockNames</v>
      </c>
      <c r="I1279">
        <v>1</v>
      </c>
      <c r="K1279">
        <v>0</v>
      </c>
      <c r="M1279" t="str">
        <f>CONCATENATE(P1279,".",G1279,"[0]")</f>
        <v>ns=4;s=|var|PLC210 OPC-UA.Application.GVL.DataProg.Group[2].Burn[1].Valve2.stBlocksOpen.arwsBlockNames[0]</v>
      </c>
      <c r="N1279" t="s">
        <v>154</v>
      </c>
      <c r="O1279" t="s">
        <v>27</v>
      </c>
      <c r="P1279" t="str">
        <f>P1275</f>
        <v>ns=4;s=|var|PLC210 OPC-UA.Application.GVL.DataProg.Group[2].Burn[1].Valve2.stBlocksOpen</v>
      </c>
      <c r="Q1279" t="str">
        <f>Q1274</f>
        <v>d0190</v>
      </c>
      <c r="R1279" t="str">
        <f>CONCATENATE(G1279,"Open1")</f>
        <v>arwsBlockNamesOpen1</v>
      </c>
    </row>
    <row r="1280" spans="1:22" x14ac:dyDescent="0.25">
      <c r="B1280" t="str">
        <f>B1279</f>
        <v>Valve2</v>
      </c>
      <c r="G1280" t="s">
        <v>405</v>
      </c>
      <c r="H1280" t="str">
        <f t="shared" si="553"/>
        <v>arwsBlockNames</v>
      </c>
      <c r="I1280">
        <v>1</v>
      </c>
      <c r="K1280">
        <v>0</v>
      </c>
      <c r="M1280" t="str">
        <f>CONCATENATE(P1280,".",G1280,"[1]")</f>
        <v>ns=4;s=|var|PLC210 OPC-UA.Application.GVL.DataProg.Group[2].Burn[1].Valve2.stBlocksOpen.arwsBlockNames[1]</v>
      </c>
      <c r="N1280" t="s">
        <v>154</v>
      </c>
      <c r="O1280" t="s">
        <v>27</v>
      </c>
      <c r="P1280" t="str">
        <f>P1279</f>
        <v>ns=4;s=|var|PLC210 OPC-UA.Application.GVL.DataProg.Group[2].Burn[1].Valve2.stBlocksOpen</v>
      </c>
      <c r="Q1280" t="str">
        <f>Q1279</f>
        <v>d0190</v>
      </c>
      <c r="R1280" t="str">
        <f>CONCATENATE(G1280,"Open2")</f>
        <v>arwsBlockNamesOpen2</v>
      </c>
    </row>
    <row r="1281" spans="1:22" x14ac:dyDescent="0.25">
      <c r="B1281" t="str">
        <f>B1280</f>
        <v>Valve2</v>
      </c>
      <c r="G1281" t="s">
        <v>405</v>
      </c>
      <c r="H1281" t="str">
        <f t="shared" si="553"/>
        <v>arwsBlockNames</v>
      </c>
      <c r="I1281">
        <v>1</v>
      </c>
      <c r="K1281">
        <v>0</v>
      </c>
      <c r="M1281" t="str">
        <f>CONCATENATE(P1281,".",G1281,"[2]")</f>
        <v>ns=4;s=|var|PLC210 OPC-UA.Application.GVL.DataProg.Group[2].Burn[1].Valve2.stBlocksOpen.arwsBlockNames[2]</v>
      </c>
      <c r="N1281" t="s">
        <v>154</v>
      </c>
      <c r="O1281" t="s">
        <v>27</v>
      </c>
      <c r="P1281" t="str">
        <f t="shared" ref="P1281:P1286" si="557">P1280</f>
        <v>ns=4;s=|var|PLC210 OPC-UA.Application.GVL.DataProg.Group[2].Burn[1].Valve2.stBlocksOpen</v>
      </c>
      <c r="Q1281" t="str">
        <f>Q1280</f>
        <v>d0190</v>
      </c>
      <c r="R1281" t="str">
        <f>CONCATENATE(G1281,"Open3")</f>
        <v>arwsBlockNamesOpen3</v>
      </c>
    </row>
    <row r="1282" spans="1:22" x14ac:dyDescent="0.25">
      <c r="B1282" t="str">
        <f>B1281</f>
        <v>Valve2</v>
      </c>
      <c r="G1282" t="s">
        <v>405</v>
      </c>
      <c r="H1282" t="str">
        <f t="shared" si="553"/>
        <v>arwsBlockNames</v>
      </c>
      <c r="I1282">
        <v>1</v>
      </c>
      <c r="K1282">
        <v>0</v>
      </c>
      <c r="M1282" t="str">
        <f>CONCATENATE(P1282,".",G1282,"[3]")</f>
        <v>ns=4;s=|var|PLC210 OPC-UA.Application.GVL.DataProg.Group[2].Burn[1].Valve2.stBlocksOpen.arwsBlockNames[3]</v>
      </c>
      <c r="N1282" t="s">
        <v>154</v>
      </c>
      <c r="O1282" t="s">
        <v>27</v>
      </c>
      <c r="P1282" t="str">
        <f t="shared" si="557"/>
        <v>ns=4;s=|var|PLC210 OPC-UA.Application.GVL.DataProg.Group[2].Burn[1].Valve2.stBlocksOpen</v>
      </c>
      <c r="Q1282" t="str">
        <f>Q1281</f>
        <v>d0190</v>
      </c>
      <c r="R1282" t="str">
        <f>CONCATENATE(G1282,"Open4")</f>
        <v>arwsBlockNamesOpen4</v>
      </c>
    </row>
    <row r="1283" spans="1:22" x14ac:dyDescent="0.25">
      <c r="B1283" t="str">
        <f>B1278</f>
        <v>Valve2</v>
      </c>
      <c r="G1283" t="s">
        <v>405</v>
      </c>
      <c r="H1283" t="str">
        <f t="shared" si="553"/>
        <v>arwsBlockNames</v>
      </c>
      <c r="I1283">
        <v>1</v>
      </c>
      <c r="K1283">
        <v>0</v>
      </c>
      <c r="M1283" t="str">
        <f>CONCATENATE(P1283,".",G1283,"[4]")</f>
        <v>ns=4;s=|var|PLC210 OPC-UA.Application.GVL.DataProg.Group[2].Burn[1].Valve2.stBlocksOpen.arwsBlockNames[4]</v>
      </c>
      <c r="N1283" t="s">
        <v>154</v>
      </c>
      <c r="O1283" t="s">
        <v>27</v>
      </c>
      <c r="P1283" t="str">
        <f t="shared" si="557"/>
        <v>ns=4;s=|var|PLC210 OPC-UA.Application.GVL.DataProg.Group[2].Burn[1].Valve2.stBlocksOpen</v>
      </c>
      <c r="Q1283" t="str">
        <f>Q1278</f>
        <v>d0190</v>
      </c>
      <c r="R1283" t="str">
        <f>CONCATENATE(G1283,"Open5")</f>
        <v>arwsBlockNamesOpen5</v>
      </c>
    </row>
    <row r="1284" spans="1:22" x14ac:dyDescent="0.25">
      <c r="B1284" t="str">
        <f>B1283</f>
        <v>Valve2</v>
      </c>
      <c r="G1284" t="s">
        <v>405</v>
      </c>
      <c r="H1284" t="str">
        <f t="shared" si="553"/>
        <v>arwsBlockNames</v>
      </c>
      <c r="I1284">
        <v>1</v>
      </c>
      <c r="K1284">
        <v>0</v>
      </c>
      <c r="M1284" t="str">
        <f>CONCATENATE(P1284,".",G1284,"[5]")</f>
        <v>ns=4;s=|var|PLC210 OPC-UA.Application.GVL.DataProg.Group[2].Burn[1].Valve2.stBlocksOpen.arwsBlockNames[5]</v>
      </c>
      <c r="N1284" t="s">
        <v>154</v>
      </c>
      <c r="O1284" t="s">
        <v>27</v>
      </c>
      <c r="P1284" t="str">
        <f t="shared" si="557"/>
        <v>ns=4;s=|var|PLC210 OPC-UA.Application.GVL.DataProg.Group[2].Burn[1].Valve2.stBlocksOpen</v>
      </c>
      <c r="Q1284" t="str">
        <f>Q1283</f>
        <v>d0190</v>
      </c>
      <c r="R1284" t="str">
        <f>CONCATENATE(G1284,"Open6")</f>
        <v>arwsBlockNamesOpen6</v>
      </c>
    </row>
    <row r="1285" spans="1:22" x14ac:dyDescent="0.25">
      <c r="B1285" t="str">
        <f>B1284</f>
        <v>Valve2</v>
      </c>
      <c r="G1285" t="s">
        <v>405</v>
      </c>
      <c r="H1285" t="str">
        <f t="shared" si="553"/>
        <v>arwsBlockNames</v>
      </c>
      <c r="I1285">
        <v>1</v>
      </c>
      <c r="K1285">
        <v>0</v>
      </c>
      <c r="M1285" t="str">
        <f>CONCATENATE(P1285,".",G1285,"[6]")</f>
        <v>ns=4;s=|var|PLC210 OPC-UA.Application.GVL.DataProg.Group[2].Burn[1].Valve2.stBlocksOpen.arwsBlockNames[6]</v>
      </c>
      <c r="N1285" t="s">
        <v>154</v>
      </c>
      <c r="O1285" t="s">
        <v>27</v>
      </c>
      <c r="P1285" t="str">
        <f t="shared" si="557"/>
        <v>ns=4;s=|var|PLC210 OPC-UA.Application.GVL.DataProg.Group[2].Burn[1].Valve2.stBlocksOpen</v>
      </c>
      <c r="Q1285" t="str">
        <f>Q1284</f>
        <v>d0190</v>
      </c>
      <c r="R1285" t="str">
        <f>CONCATENATE(G1285,"Open7")</f>
        <v>arwsBlockNamesOpen7</v>
      </c>
    </row>
    <row r="1286" spans="1:22" x14ac:dyDescent="0.25">
      <c r="B1286" t="str">
        <f>B1285</f>
        <v>Valve2</v>
      </c>
      <c r="G1286" t="s">
        <v>405</v>
      </c>
      <c r="H1286" t="str">
        <f t="shared" si="553"/>
        <v>arwsBlockNames</v>
      </c>
      <c r="I1286">
        <v>1</v>
      </c>
      <c r="K1286">
        <v>0</v>
      </c>
      <c r="M1286" t="str">
        <f>CONCATENATE(P1286,".",G1286,"[7]")</f>
        <v>ns=4;s=|var|PLC210 OPC-UA.Application.GVL.DataProg.Group[2].Burn[1].Valve2.stBlocksOpen.arwsBlockNames[7]</v>
      </c>
      <c r="N1286" t="s">
        <v>154</v>
      </c>
      <c r="O1286" t="s">
        <v>27</v>
      </c>
      <c r="P1286" t="str">
        <f t="shared" si="557"/>
        <v>ns=4;s=|var|PLC210 OPC-UA.Application.GVL.DataProg.Group[2].Burn[1].Valve2.stBlocksOpen</v>
      </c>
      <c r="Q1286" t="str">
        <f>Q1285</f>
        <v>d0190</v>
      </c>
      <c r="R1286" t="str">
        <f>CONCATENATE(G1286,"Open8")</f>
        <v>arwsBlockNamesOpen8</v>
      </c>
    </row>
    <row r="1287" spans="1:22" x14ac:dyDescent="0.25">
      <c r="B1287" t="str">
        <f>B1282</f>
        <v>Valve2</v>
      </c>
      <c r="G1287" t="s">
        <v>405</v>
      </c>
      <c r="H1287" t="str">
        <f t="shared" si="553"/>
        <v>arwsBlockNames</v>
      </c>
      <c r="I1287">
        <v>1</v>
      </c>
      <c r="K1287">
        <v>0</v>
      </c>
      <c r="M1287" t="str">
        <f>CONCATENATE(P1287,".",G1287,"[0]")</f>
        <v>ns=4;s=|var|PLC210 OPC-UA.Application.GVL.DataProg.Group[2].Burn[1].Valve2.stBlocksClose.arwsBlockNames[0]</v>
      </c>
      <c r="N1287" t="s">
        <v>154</v>
      </c>
      <c r="O1287" t="s">
        <v>27</v>
      </c>
      <c r="P1287" t="str">
        <f>P1276</f>
        <v>ns=4;s=|var|PLC210 OPC-UA.Application.GVL.DataProg.Group[2].Burn[1].Valve2.stBlocksClose</v>
      </c>
      <c r="Q1287" t="str">
        <f>Q1282</f>
        <v>d0190</v>
      </c>
      <c r="R1287" t="str">
        <f>CONCATENATE(G1287,"Close1")</f>
        <v>arwsBlockNamesClose1</v>
      </c>
    </row>
    <row r="1288" spans="1:22" x14ac:dyDescent="0.25">
      <c r="B1288" t="str">
        <f>B1287</f>
        <v>Valve2</v>
      </c>
      <c r="G1288" t="s">
        <v>405</v>
      </c>
      <c r="H1288" t="str">
        <f t="shared" si="553"/>
        <v>arwsBlockNames</v>
      </c>
      <c r="I1288">
        <v>1</v>
      </c>
      <c r="K1288">
        <v>0</v>
      </c>
      <c r="M1288" t="str">
        <f>CONCATENATE(P1288,".",G1288,"[1]")</f>
        <v>ns=4;s=|var|PLC210 OPC-UA.Application.GVL.DataProg.Group[2].Burn[1].Valve2.stBlocksClose.arwsBlockNames[1]</v>
      </c>
      <c r="N1288" t="s">
        <v>154</v>
      </c>
      <c r="O1288" t="s">
        <v>27</v>
      </c>
      <c r="P1288" t="str">
        <f>P1287</f>
        <v>ns=4;s=|var|PLC210 OPC-UA.Application.GVL.DataProg.Group[2].Burn[1].Valve2.stBlocksClose</v>
      </c>
      <c r="Q1288" t="str">
        <f>Q1287</f>
        <v>d0190</v>
      </c>
      <c r="R1288" t="str">
        <f>CONCATENATE(G1288,"Close2")</f>
        <v>arwsBlockNamesClose2</v>
      </c>
    </row>
    <row r="1289" spans="1:22" x14ac:dyDescent="0.25">
      <c r="B1289" t="str">
        <f>B1288</f>
        <v>Valve2</v>
      </c>
      <c r="G1289" t="s">
        <v>405</v>
      </c>
      <c r="H1289" t="str">
        <f t="shared" si="553"/>
        <v>arwsBlockNames</v>
      </c>
      <c r="I1289">
        <v>1</v>
      </c>
      <c r="K1289">
        <v>0</v>
      </c>
      <c r="M1289" t="str">
        <f>CONCATENATE(P1289,".",G1289,"[2]")</f>
        <v>ns=4;s=|var|PLC210 OPC-UA.Application.GVL.DataProg.Group[2].Burn[1].Valve2.stBlocksClose.arwsBlockNames[2]</v>
      </c>
      <c r="N1289" t="s">
        <v>154</v>
      </c>
      <c r="O1289" t="s">
        <v>27</v>
      </c>
      <c r="P1289" t="str">
        <f t="shared" ref="P1289:P1294" si="558">P1288</f>
        <v>ns=4;s=|var|PLC210 OPC-UA.Application.GVL.DataProg.Group[2].Burn[1].Valve2.stBlocksClose</v>
      </c>
      <c r="Q1289" t="str">
        <f>Q1288</f>
        <v>d0190</v>
      </c>
      <c r="R1289" t="str">
        <f>CONCATENATE(G1289,"Close3")</f>
        <v>arwsBlockNamesClose3</v>
      </c>
    </row>
    <row r="1290" spans="1:22" x14ac:dyDescent="0.25">
      <c r="B1290" t="str">
        <f>B1289</f>
        <v>Valve2</v>
      </c>
      <c r="G1290" t="s">
        <v>405</v>
      </c>
      <c r="H1290" t="str">
        <f t="shared" si="553"/>
        <v>arwsBlockNames</v>
      </c>
      <c r="I1290">
        <v>1</v>
      </c>
      <c r="K1290">
        <v>0</v>
      </c>
      <c r="M1290" t="str">
        <f>CONCATENATE(P1290,".",G1290,"[3]")</f>
        <v>ns=4;s=|var|PLC210 OPC-UA.Application.GVL.DataProg.Group[2].Burn[1].Valve2.stBlocksClose.arwsBlockNames[3]</v>
      </c>
      <c r="N1290" t="s">
        <v>154</v>
      </c>
      <c r="O1290" t="s">
        <v>27</v>
      </c>
      <c r="P1290" t="str">
        <f t="shared" si="558"/>
        <v>ns=4;s=|var|PLC210 OPC-UA.Application.GVL.DataProg.Group[2].Burn[1].Valve2.stBlocksClose</v>
      </c>
      <c r="Q1290" t="str">
        <f>Q1289</f>
        <v>d0190</v>
      </c>
      <c r="R1290" t="str">
        <f>CONCATENATE(G1290,"Close4")</f>
        <v>arwsBlockNamesClose4</v>
      </c>
    </row>
    <row r="1291" spans="1:22" x14ac:dyDescent="0.25">
      <c r="B1291" t="str">
        <f>B1286</f>
        <v>Valve2</v>
      </c>
      <c r="G1291" t="s">
        <v>405</v>
      </c>
      <c r="H1291" t="str">
        <f t="shared" si="553"/>
        <v>arwsBlockNames</v>
      </c>
      <c r="I1291">
        <v>1</v>
      </c>
      <c r="K1291">
        <v>0</v>
      </c>
      <c r="M1291" t="str">
        <f>CONCATENATE(P1291,".",G1291,"[4]")</f>
        <v>ns=4;s=|var|PLC210 OPC-UA.Application.GVL.DataProg.Group[2].Burn[1].Valve2.stBlocksClose.arwsBlockNames[4]</v>
      </c>
      <c r="N1291" t="s">
        <v>154</v>
      </c>
      <c r="O1291" t="s">
        <v>27</v>
      </c>
      <c r="P1291" t="str">
        <f t="shared" si="558"/>
        <v>ns=4;s=|var|PLC210 OPC-UA.Application.GVL.DataProg.Group[2].Burn[1].Valve2.stBlocksClose</v>
      </c>
      <c r="Q1291" t="str">
        <f>Q1286</f>
        <v>d0190</v>
      </c>
      <c r="R1291" t="str">
        <f>CONCATENATE(G1291,"Close5")</f>
        <v>arwsBlockNamesClose5</v>
      </c>
    </row>
    <row r="1292" spans="1:22" x14ac:dyDescent="0.25">
      <c r="B1292" t="str">
        <f>B1291</f>
        <v>Valve2</v>
      </c>
      <c r="G1292" t="s">
        <v>405</v>
      </c>
      <c r="H1292" t="str">
        <f t="shared" si="553"/>
        <v>arwsBlockNames</v>
      </c>
      <c r="I1292">
        <v>1</v>
      </c>
      <c r="K1292">
        <v>0</v>
      </c>
      <c r="M1292" t="str">
        <f>CONCATENATE(P1292,".",G1292,"[5]")</f>
        <v>ns=4;s=|var|PLC210 OPC-UA.Application.GVL.DataProg.Group[2].Burn[1].Valve2.stBlocksClose.arwsBlockNames[5]</v>
      </c>
      <c r="N1292" t="s">
        <v>154</v>
      </c>
      <c r="O1292" t="s">
        <v>27</v>
      </c>
      <c r="P1292" t="str">
        <f t="shared" si="558"/>
        <v>ns=4;s=|var|PLC210 OPC-UA.Application.GVL.DataProg.Group[2].Burn[1].Valve2.stBlocksClose</v>
      </c>
      <c r="Q1292" t="str">
        <f>Q1291</f>
        <v>d0190</v>
      </c>
      <c r="R1292" t="str">
        <f>CONCATENATE(G1292,"Close6")</f>
        <v>arwsBlockNamesClose6</v>
      </c>
    </row>
    <row r="1293" spans="1:22" x14ac:dyDescent="0.25">
      <c r="B1293" t="str">
        <f>B1292</f>
        <v>Valve2</v>
      </c>
      <c r="G1293" t="s">
        <v>405</v>
      </c>
      <c r="H1293" t="str">
        <f t="shared" si="553"/>
        <v>arwsBlockNames</v>
      </c>
      <c r="I1293">
        <v>1</v>
      </c>
      <c r="K1293">
        <v>0</v>
      </c>
      <c r="M1293" t="str">
        <f>CONCATENATE(P1293,".",G1293,"[6]")</f>
        <v>ns=4;s=|var|PLC210 OPC-UA.Application.GVL.DataProg.Group[2].Burn[1].Valve2.stBlocksClose.arwsBlockNames[6]</v>
      </c>
      <c r="N1293" t="s">
        <v>154</v>
      </c>
      <c r="O1293" t="s">
        <v>27</v>
      </c>
      <c r="P1293" t="str">
        <f t="shared" si="558"/>
        <v>ns=4;s=|var|PLC210 OPC-UA.Application.GVL.DataProg.Group[2].Burn[1].Valve2.stBlocksClose</v>
      </c>
      <c r="Q1293" t="str">
        <f>Q1292</f>
        <v>d0190</v>
      </c>
      <c r="R1293" t="str">
        <f>CONCATENATE(G1293,"Close7")</f>
        <v>arwsBlockNamesClose7</v>
      </c>
    </row>
    <row r="1294" spans="1:22" x14ac:dyDescent="0.25">
      <c r="B1294" t="str">
        <f>B1293</f>
        <v>Valve2</v>
      </c>
      <c r="G1294" t="s">
        <v>405</v>
      </c>
      <c r="H1294" t="str">
        <f t="shared" si="553"/>
        <v>arwsBlockNames</v>
      </c>
      <c r="I1294">
        <v>1</v>
      </c>
      <c r="K1294">
        <v>0</v>
      </c>
      <c r="M1294" t="str">
        <f>CONCATENATE(P1294,".",G1294,"[7]")</f>
        <v>ns=4;s=|var|PLC210 OPC-UA.Application.GVL.DataProg.Group[2].Burn[1].Valve2.stBlocksClose.arwsBlockNames[7]</v>
      </c>
      <c r="N1294" t="s">
        <v>154</v>
      </c>
      <c r="O1294" t="s">
        <v>27</v>
      </c>
      <c r="P1294" t="str">
        <f t="shared" si="558"/>
        <v>ns=4;s=|var|PLC210 OPC-UA.Application.GVL.DataProg.Group[2].Burn[1].Valve2.stBlocksClose</v>
      </c>
      <c r="Q1294" t="str">
        <f>Q1293</f>
        <v>d0190</v>
      </c>
      <c r="R1294" t="str">
        <f>CONCATENATE(G1294,"Close8")</f>
        <v>arwsBlockNamesClose8</v>
      </c>
    </row>
    <row r="1295" spans="1:22" x14ac:dyDescent="0.25">
      <c r="A1295" t="s">
        <v>139</v>
      </c>
      <c r="B1295" t="s">
        <v>130</v>
      </c>
      <c r="V1295" t="s">
        <v>218</v>
      </c>
    </row>
    <row r="1296" spans="1:22" x14ac:dyDescent="0.25">
      <c r="B1296" t="str">
        <f>A1295</f>
        <v>ValveIgn</v>
      </c>
      <c r="G1296" t="s">
        <v>33</v>
      </c>
      <c r="H1296" t="str">
        <f>G1296</f>
        <v>bH</v>
      </c>
      <c r="I1296">
        <v>1</v>
      </c>
      <c r="K1296">
        <v>0</v>
      </c>
      <c r="M1296" t="str">
        <f t="shared" ref="M1296:M1307" si="559">CONCATENATE(P1296,".",G1296)</f>
        <v>ns=4;s=|var|PLC210 OPC-UA.Application.GVL.DataProg.Group[2].Burn[1].ValveIgn.bH</v>
      </c>
      <c r="N1296" t="s">
        <v>34</v>
      </c>
      <c r="O1296" t="s">
        <v>27</v>
      </c>
      <c r="P1296" t="str">
        <f>CONCATENATE(W$2,"GVL.DataProg.",A$1173,".",B1295,".",B1296)</f>
        <v>ns=4;s=|var|PLC210 OPC-UA.Application.GVL.DataProg.Group[2].Burn[1].ValveIgn</v>
      </c>
      <c r="Q1296" t="str">
        <f>V1295</f>
        <v>d0189</v>
      </c>
      <c r="R1296" t="str">
        <f>G1296</f>
        <v>bH</v>
      </c>
    </row>
    <row r="1297" spans="2:18" x14ac:dyDescent="0.25">
      <c r="B1297" t="str">
        <f>B1296</f>
        <v>ValveIgn</v>
      </c>
      <c r="G1297" t="s">
        <v>36</v>
      </c>
      <c r="H1297" t="str">
        <f t="shared" ref="H1297:H1323" si="560">G1297</f>
        <v>bL</v>
      </c>
      <c r="I1297">
        <v>1</v>
      </c>
      <c r="K1297">
        <v>0</v>
      </c>
      <c r="M1297" t="str">
        <f t="shared" si="559"/>
        <v>ns=4;s=|var|PLC210 OPC-UA.Application.GVL.DataProg.Group[2].Burn[1].ValveIgn.bL</v>
      </c>
      <c r="N1297" t="s">
        <v>34</v>
      </c>
      <c r="O1297" t="s">
        <v>27</v>
      </c>
      <c r="P1297" t="str">
        <f>CONCATENATE(W$2,"GVL.DataProg.",A$1173,".",B1295,".",B1297)</f>
        <v>ns=4;s=|var|PLC210 OPC-UA.Application.GVL.DataProg.Group[2].Burn[1].ValveIgn</v>
      </c>
      <c r="Q1297" t="str">
        <f>Q1296</f>
        <v>d0189</v>
      </c>
      <c r="R1297" t="str">
        <f t="shared" ref="R1297:R1303" si="561">G1297</f>
        <v>bL</v>
      </c>
    </row>
    <row r="1298" spans="2:18" x14ac:dyDescent="0.25">
      <c r="B1298" t="str">
        <f t="shared" ref="B1298:B1303" si="562">B1297</f>
        <v>ValveIgn</v>
      </c>
      <c r="G1298" t="s">
        <v>83</v>
      </c>
      <c r="H1298" t="str">
        <f t="shared" si="560"/>
        <v>bCtrl</v>
      </c>
      <c r="I1298">
        <v>1</v>
      </c>
      <c r="K1298">
        <v>0</v>
      </c>
      <c r="M1298" t="str">
        <f t="shared" si="559"/>
        <v>ns=4;s=|var|PLC210 OPC-UA.Application.GVL.DataProg.Group[2].Burn[1].ValveIgn.bCtrl</v>
      </c>
      <c r="N1298" t="s">
        <v>34</v>
      </c>
      <c r="O1298" t="s">
        <v>27</v>
      </c>
      <c r="P1298" t="str">
        <f>CONCATENATE(W$2,"GVL.DataProg.",A$1173,".",B1295,".",B1298)</f>
        <v>ns=4;s=|var|PLC210 OPC-UA.Application.GVL.DataProg.Group[2].Burn[1].ValveIgn</v>
      </c>
      <c r="Q1298" t="str">
        <f t="shared" ref="Q1298:Q1303" si="563">Q1297</f>
        <v>d0189</v>
      </c>
      <c r="R1298" t="str">
        <f t="shared" si="561"/>
        <v>bCtrl</v>
      </c>
    </row>
    <row r="1299" spans="2:18" x14ac:dyDescent="0.25">
      <c r="B1299" t="str">
        <f t="shared" si="562"/>
        <v>ValveIgn</v>
      </c>
      <c r="G1299" t="s">
        <v>39</v>
      </c>
      <c r="H1299" t="str">
        <f t="shared" si="560"/>
        <v>bOpenManual</v>
      </c>
      <c r="I1299">
        <v>1</v>
      </c>
      <c r="K1299">
        <v>1</v>
      </c>
      <c r="M1299" t="str">
        <f t="shared" si="559"/>
        <v>ns=4;s=|var|PLC210 OPC-UA.Application.GVL.DataProg.Group[2].Burn[1].ValveIgn.bOpenManual</v>
      </c>
      <c r="N1299" t="s">
        <v>34</v>
      </c>
      <c r="O1299" t="s">
        <v>27</v>
      </c>
      <c r="P1299" t="str">
        <f>CONCATENATE(W$2,"GVL.DataProg.",A$1173,".",B1295,".",B1299)</f>
        <v>ns=4;s=|var|PLC210 OPC-UA.Application.GVL.DataProg.Group[2].Burn[1].ValveIgn</v>
      </c>
      <c r="Q1299" t="str">
        <f t="shared" si="563"/>
        <v>d0189</v>
      </c>
      <c r="R1299" t="str">
        <f t="shared" si="561"/>
        <v>bOpenManual</v>
      </c>
    </row>
    <row r="1300" spans="2:18" x14ac:dyDescent="0.25">
      <c r="B1300" t="str">
        <f t="shared" si="562"/>
        <v>ValveIgn</v>
      </c>
      <c r="G1300" t="s">
        <v>40</v>
      </c>
      <c r="H1300" t="str">
        <f t="shared" si="560"/>
        <v>bCloseManual</v>
      </c>
      <c r="I1300">
        <v>1</v>
      </c>
      <c r="K1300">
        <v>1</v>
      </c>
      <c r="M1300" t="str">
        <f t="shared" si="559"/>
        <v>ns=4;s=|var|PLC210 OPC-UA.Application.GVL.DataProg.Group[2].Burn[1].ValveIgn.bCloseManual</v>
      </c>
      <c r="N1300" t="s">
        <v>34</v>
      </c>
      <c r="O1300" t="s">
        <v>27</v>
      </c>
      <c r="P1300" t="str">
        <f>CONCATENATE(W$2,"GVL.DataProg.",A$1173,".",B1295,".",B1300)</f>
        <v>ns=4;s=|var|PLC210 OPC-UA.Application.GVL.DataProg.Group[2].Burn[1].ValveIgn</v>
      </c>
      <c r="Q1300" t="str">
        <f t="shared" si="563"/>
        <v>d0189</v>
      </c>
      <c r="R1300" t="str">
        <f t="shared" si="561"/>
        <v>bCloseManual</v>
      </c>
    </row>
    <row r="1301" spans="2:18" x14ac:dyDescent="0.25">
      <c r="B1301" t="str">
        <f t="shared" si="562"/>
        <v>ValveIgn</v>
      </c>
      <c r="G1301" t="s">
        <v>41</v>
      </c>
      <c r="H1301" t="str">
        <f t="shared" si="560"/>
        <v>bAuto</v>
      </c>
      <c r="I1301">
        <v>1</v>
      </c>
      <c r="K1301">
        <v>1</v>
      </c>
      <c r="M1301" t="str">
        <f t="shared" si="559"/>
        <v>ns=4;s=|var|PLC210 OPC-UA.Application.GVL.DataProg.Group[2].Burn[1].ValveIgn.bAuto</v>
      </c>
      <c r="N1301" t="s">
        <v>34</v>
      </c>
      <c r="O1301" t="s">
        <v>27</v>
      </c>
      <c r="P1301" t="str">
        <f>CONCATENATE(W$2,"GVL.DataProg.",A$1173,".",B1295,".",B1301)</f>
        <v>ns=4;s=|var|PLC210 OPC-UA.Application.GVL.DataProg.Group[2].Burn[1].ValveIgn</v>
      </c>
      <c r="Q1301" t="str">
        <f t="shared" si="563"/>
        <v>d0189</v>
      </c>
      <c r="R1301" t="str">
        <f t="shared" si="561"/>
        <v>bAuto</v>
      </c>
    </row>
    <row r="1302" spans="2:18" x14ac:dyDescent="0.25">
      <c r="B1302" t="str">
        <f t="shared" si="562"/>
        <v>ValveIgn</v>
      </c>
      <c r="G1302" t="s">
        <v>42</v>
      </c>
      <c r="H1302" t="str">
        <f t="shared" si="560"/>
        <v>bBlockOpenOut</v>
      </c>
      <c r="I1302">
        <v>1</v>
      </c>
      <c r="K1302">
        <v>0</v>
      </c>
      <c r="M1302" t="str">
        <f t="shared" si="559"/>
        <v>ns=4;s=|var|PLC210 OPC-UA.Application.GVL.DataProg.Group[2].Burn[1].ValveIgn.bBlockOpenOut</v>
      </c>
      <c r="N1302" t="s">
        <v>34</v>
      </c>
      <c r="O1302" t="s">
        <v>27</v>
      </c>
      <c r="P1302" t="str">
        <f>CONCATENATE(W$2,"GVL.DataProg.",A$1173,".",B1295,".",B1302)</f>
        <v>ns=4;s=|var|PLC210 OPC-UA.Application.GVL.DataProg.Group[2].Burn[1].ValveIgn</v>
      </c>
      <c r="Q1302" t="str">
        <f t="shared" si="563"/>
        <v>d0189</v>
      </c>
      <c r="R1302" t="str">
        <f t="shared" si="561"/>
        <v>bBlockOpenOut</v>
      </c>
    </row>
    <row r="1303" spans="2:18" x14ac:dyDescent="0.25">
      <c r="B1303" t="str">
        <f t="shared" si="562"/>
        <v>ValveIgn</v>
      </c>
      <c r="G1303" t="s">
        <v>43</v>
      </c>
      <c r="H1303" t="str">
        <f t="shared" si="560"/>
        <v>bBlockCloseOut</v>
      </c>
      <c r="I1303">
        <v>1</v>
      </c>
      <c r="K1303">
        <v>0</v>
      </c>
      <c r="M1303" t="str">
        <f t="shared" si="559"/>
        <v>ns=4;s=|var|PLC210 OPC-UA.Application.GVL.DataProg.Group[2].Burn[1].ValveIgn.bBlockCloseOut</v>
      </c>
      <c r="N1303" t="s">
        <v>34</v>
      </c>
      <c r="O1303" t="s">
        <v>27</v>
      </c>
      <c r="P1303" t="str">
        <f>CONCATENATE(W$2,"GVL.DataProg.",A$1173,".",B1295,".",B1303)</f>
        <v>ns=4;s=|var|PLC210 OPC-UA.Application.GVL.DataProg.Group[2].Burn[1].ValveIgn</v>
      </c>
      <c r="Q1303" t="str">
        <f t="shared" si="563"/>
        <v>d0189</v>
      </c>
      <c r="R1303" t="str">
        <f t="shared" si="561"/>
        <v>bBlockCloseOut</v>
      </c>
    </row>
    <row r="1304" spans="2:18" x14ac:dyDescent="0.25">
      <c r="B1304" t="str">
        <f>B1303</f>
        <v>ValveIgn</v>
      </c>
      <c r="G1304" t="s">
        <v>402</v>
      </c>
      <c r="H1304" t="str">
        <f t="shared" si="560"/>
        <v>byBlock</v>
      </c>
      <c r="I1304">
        <v>1</v>
      </c>
      <c r="K1304">
        <v>0</v>
      </c>
      <c r="M1304" t="str">
        <f t="shared" si="559"/>
        <v>ns=4;s=|var|PLC210 OPC-UA.Application.GVL.DataProg.Group[2].Burn[1].ValveIgn.stBlocksOpen.byBlock</v>
      </c>
      <c r="N1304" t="s">
        <v>403</v>
      </c>
      <c r="O1304" t="s">
        <v>27</v>
      </c>
      <c r="P1304" t="str">
        <f>CONCATENATE(P1303,".stBlocksOpen")</f>
        <v>ns=4;s=|var|PLC210 OPC-UA.Application.GVL.DataProg.Group[2].Burn[1].ValveIgn.stBlocksOpen</v>
      </c>
      <c r="Q1304" t="str">
        <f>Q1303</f>
        <v>d0189</v>
      </c>
      <c r="R1304" t="str">
        <f>CONCATENATE(G1304,"Open")</f>
        <v>byBlockOpen</v>
      </c>
    </row>
    <row r="1305" spans="2:18" x14ac:dyDescent="0.25">
      <c r="B1305" t="str">
        <f>B1304</f>
        <v>ValveIgn</v>
      </c>
      <c r="G1305" t="s">
        <v>402</v>
      </c>
      <c r="H1305" t="str">
        <f t="shared" si="560"/>
        <v>byBlock</v>
      </c>
      <c r="I1305">
        <v>1</v>
      </c>
      <c r="K1305">
        <v>0</v>
      </c>
      <c r="M1305" t="str">
        <f t="shared" si="559"/>
        <v>ns=4;s=|var|PLC210 OPC-UA.Application.GVL.DataProg.Group[2].Burn[1].ValveIgn.stBlocksClose.byBlock</v>
      </c>
      <c r="N1305" t="s">
        <v>403</v>
      </c>
      <c r="O1305" t="s">
        <v>27</v>
      </c>
      <c r="P1305" t="str">
        <f>CONCATENATE(P1303,".stBlocksClose")</f>
        <v>ns=4;s=|var|PLC210 OPC-UA.Application.GVL.DataProg.Group[2].Burn[1].ValveIgn.stBlocksClose</v>
      </c>
      <c r="Q1305" t="str">
        <f>Q1304</f>
        <v>d0189</v>
      </c>
      <c r="R1305" t="str">
        <f>CONCATENATE(G1305,"Close")</f>
        <v>byBlockClose</v>
      </c>
    </row>
    <row r="1306" spans="2:18" x14ac:dyDescent="0.25">
      <c r="B1306" t="str">
        <f>B1305</f>
        <v>ValveIgn</v>
      </c>
      <c r="G1306" t="s">
        <v>404</v>
      </c>
      <c r="H1306" t="str">
        <f t="shared" si="560"/>
        <v>byBlockWork</v>
      </c>
      <c r="I1306">
        <v>1</v>
      </c>
      <c r="K1306">
        <v>1</v>
      </c>
      <c r="M1306" t="str">
        <f t="shared" si="559"/>
        <v>ns=4;s=|var|PLC210 OPC-UA.Application.GVL.DataProg.Group[2].Burn[1].ValveIgn.stBlocksOpen.byBlockWork</v>
      </c>
      <c r="N1306" t="s">
        <v>403</v>
      </c>
      <c r="O1306" t="s">
        <v>27</v>
      </c>
      <c r="P1306" t="str">
        <f>P1304</f>
        <v>ns=4;s=|var|PLC210 OPC-UA.Application.GVL.DataProg.Group[2].Burn[1].ValveIgn.stBlocksOpen</v>
      </c>
      <c r="Q1306" t="str">
        <f>Q1305</f>
        <v>d0189</v>
      </c>
      <c r="R1306" t="str">
        <f>CONCATENATE(G1306,"Open")</f>
        <v>byBlockWorkOpen</v>
      </c>
    </row>
    <row r="1307" spans="2:18" x14ac:dyDescent="0.25">
      <c r="B1307" t="str">
        <f>B1306</f>
        <v>ValveIgn</v>
      </c>
      <c r="G1307" t="s">
        <v>404</v>
      </c>
      <c r="H1307" t="str">
        <f t="shared" si="560"/>
        <v>byBlockWork</v>
      </c>
      <c r="I1307">
        <v>1</v>
      </c>
      <c r="K1307">
        <v>1</v>
      </c>
      <c r="M1307" t="str">
        <f t="shared" si="559"/>
        <v>ns=4;s=|var|PLC210 OPC-UA.Application.GVL.DataProg.Group[2].Burn[1].ValveIgn.stBlocksClose.byBlockWork</v>
      </c>
      <c r="N1307" t="s">
        <v>403</v>
      </c>
      <c r="O1307" t="s">
        <v>27</v>
      </c>
      <c r="P1307" t="str">
        <f>P1305</f>
        <v>ns=4;s=|var|PLC210 OPC-UA.Application.GVL.DataProg.Group[2].Burn[1].ValveIgn.stBlocksClose</v>
      </c>
      <c r="Q1307" t="str">
        <f>Q1306</f>
        <v>d0189</v>
      </c>
      <c r="R1307" t="str">
        <f>CONCATENATE(G1307,"Close")</f>
        <v>byBlockWorkClose</v>
      </c>
    </row>
    <row r="1308" spans="2:18" x14ac:dyDescent="0.25">
      <c r="B1308" t="str">
        <f>B1303</f>
        <v>ValveIgn</v>
      </c>
      <c r="G1308" t="s">
        <v>405</v>
      </c>
      <c r="H1308" t="str">
        <f t="shared" si="560"/>
        <v>arwsBlockNames</v>
      </c>
      <c r="I1308">
        <v>1</v>
      </c>
      <c r="K1308">
        <v>0</v>
      </c>
      <c r="M1308" t="str">
        <f>CONCATENATE(P1308,".",G1308,"[0]")</f>
        <v>ns=4;s=|var|PLC210 OPC-UA.Application.GVL.DataProg.Group[2].Burn[1].ValveIgn.stBlocksOpen.arwsBlockNames[0]</v>
      </c>
      <c r="N1308" t="s">
        <v>154</v>
      </c>
      <c r="O1308" t="s">
        <v>27</v>
      </c>
      <c r="P1308" t="str">
        <f>P1304</f>
        <v>ns=4;s=|var|PLC210 OPC-UA.Application.GVL.DataProg.Group[2].Burn[1].ValveIgn.stBlocksOpen</v>
      </c>
      <c r="Q1308" t="str">
        <f>Q1303</f>
        <v>d0189</v>
      </c>
      <c r="R1308" t="str">
        <f>CONCATENATE(G1308,"Open1")</f>
        <v>arwsBlockNamesOpen1</v>
      </c>
    </row>
    <row r="1309" spans="2:18" x14ac:dyDescent="0.25">
      <c r="B1309" t="str">
        <f>B1308</f>
        <v>ValveIgn</v>
      </c>
      <c r="G1309" t="s">
        <v>405</v>
      </c>
      <c r="H1309" t="str">
        <f t="shared" si="560"/>
        <v>arwsBlockNames</v>
      </c>
      <c r="I1309">
        <v>1</v>
      </c>
      <c r="K1309">
        <v>0</v>
      </c>
      <c r="M1309" t="str">
        <f>CONCATENATE(P1309,".",G1309,"[1]")</f>
        <v>ns=4;s=|var|PLC210 OPC-UA.Application.GVL.DataProg.Group[2].Burn[1].ValveIgn.stBlocksOpen.arwsBlockNames[1]</v>
      </c>
      <c r="N1309" t="s">
        <v>154</v>
      </c>
      <c r="O1309" t="s">
        <v>27</v>
      </c>
      <c r="P1309" t="str">
        <f>P1308</f>
        <v>ns=4;s=|var|PLC210 OPC-UA.Application.GVL.DataProg.Group[2].Burn[1].ValveIgn.stBlocksOpen</v>
      </c>
      <c r="Q1309" t="str">
        <f>Q1308</f>
        <v>d0189</v>
      </c>
      <c r="R1309" t="str">
        <f>CONCATENATE(G1309,"Open2")</f>
        <v>arwsBlockNamesOpen2</v>
      </c>
    </row>
    <row r="1310" spans="2:18" x14ac:dyDescent="0.25">
      <c r="B1310" t="str">
        <f>B1309</f>
        <v>ValveIgn</v>
      </c>
      <c r="G1310" t="s">
        <v>405</v>
      </c>
      <c r="H1310" t="str">
        <f t="shared" si="560"/>
        <v>arwsBlockNames</v>
      </c>
      <c r="I1310">
        <v>1</v>
      </c>
      <c r="K1310">
        <v>0</v>
      </c>
      <c r="M1310" t="str">
        <f>CONCATENATE(P1310,".",G1310,"[2]")</f>
        <v>ns=4;s=|var|PLC210 OPC-UA.Application.GVL.DataProg.Group[2].Burn[1].ValveIgn.stBlocksOpen.arwsBlockNames[2]</v>
      </c>
      <c r="N1310" t="s">
        <v>154</v>
      </c>
      <c r="O1310" t="s">
        <v>27</v>
      </c>
      <c r="P1310" t="str">
        <f t="shared" ref="P1310:P1315" si="564">P1309</f>
        <v>ns=4;s=|var|PLC210 OPC-UA.Application.GVL.DataProg.Group[2].Burn[1].ValveIgn.stBlocksOpen</v>
      </c>
      <c r="Q1310" t="str">
        <f>Q1309</f>
        <v>d0189</v>
      </c>
      <c r="R1310" t="str">
        <f>CONCATENATE(G1310,"Open3")</f>
        <v>arwsBlockNamesOpen3</v>
      </c>
    </row>
    <row r="1311" spans="2:18" x14ac:dyDescent="0.25">
      <c r="B1311" t="str">
        <f>B1310</f>
        <v>ValveIgn</v>
      </c>
      <c r="G1311" t="s">
        <v>405</v>
      </c>
      <c r="H1311" t="str">
        <f t="shared" si="560"/>
        <v>arwsBlockNames</v>
      </c>
      <c r="I1311">
        <v>1</v>
      </c>
      <c r="K1311">
        <v>0</v>
      </c>
      <c r="M1311" t="str">
        <f>CONCATENATE(P1311,".",G1311,"[3]")</f>
        <v>ns=4;s=|var|PLC210 OPC-UA.Application.GVL.DataProg.Group[2].Burn[1].ValveIgn.stBlocksOpen.arwsBlockNames[3]</v>
      </c>
      <c r="N1311" t="s">
        <v>154</v>
      </c>
      <c r="O1311" t="s">
        <v>27</v>
      </c>
      <c r="P1311" t="str">
        <f t="shared" si="564"/>
        <v>ns=4;s=|var|PLC210 OPC-UA.Application.GVL.DataProg.Group[2].Burn[1].ValveIgn.stBlocksOpen</v>
      </c>
      <c r="Q1311" t="str">
        <f>Q1310</f>
        <v>d0189</v>
      </c>
      <c r="R1311" t="str">
        <f>CONCATENATE(G1311,"Open4")</f>
        <v>arwsBlockNamesOpen4</v>
      </c>
    </row>
    <row r="1312" spans="2:18" x14ac:dyDescent="0.25">
      <c r="B1312" t="str">
        <f>B1307</f>
        <v>ValveIgn</v>
      </c>
      <c r="G1312" t="s">
        <v>405</v>
      </c>
      <c r="H1312" t="str">
        <f t="shared" si="560"/>
        <v>arwsBlockNames</v>
      </c>
      <c r="I1312">
        <v>1</v>
      </c>
      <c r="K1312">
        <v>0</v>
      </c>
      <c r="M1312" t="str">
        <f>CONCATENATE(P1312,".",G1312,"[4]")</f>
        <v>ns=4;s=|var|PLC210 OPC-UA.Application.GVL.DataProg.Group[2].Burn[1].ValveIgn.stBlocksOpen.arwsBlockNames[4]</v>
      </c>
      <c r="N1312" t="s">
        <v>154</v>
      </c>
      <c r="O1312" t="s">
        <v>27</v>
      </c>
      <c r="P1312" t="str">
        <f t="shared" si="564"/>
        <v>ns=4;s=|var|PLC210 OPC-UA.Application.GVL.DataProg.Group[2].Burn[1].ValveIgn.stBlocksOpen</v>
      </c>
      <c r="Q1312" t="str">
        <f>Q1307</f>
        <v>d0189</v>
      </c>
      <c r="R1312" t="str">
        <f>CONCATENATE(G1312,"Open5")</f>
        <v>arwsBlockNamesOpen5</v>
      </c>
    </row>
    <row r="1313" spans="1:22" x14ac:dyDescent="0.25">
      <c r="B1313" t="str">
        <f>B1312</f>
        <v>ValveIgn</v>
      </c>
      <c r="G1313" t="s">
        <v>405</v>
      </c>
      <c r="H1313" t="str">
        <f t="shared" si="560"/>
        <v>arwsBlockNames</v>
      </c>
      <c r="I1313">
        <v>1</v>
      </c>
      <c r="K1313">
        <v>0</v>
      </c>
      <c r="M1313" t="str">
        <f>CONCATENATE(P1313,".",G1313,"[5]")</f>
        <v>ns=4;s=|var|PLC210 OPC-UA.Application.GVL.DataProg.Group[2].Burn[1].ValveIgn.stBlocksOpen.arwsBlockNames[5]</v>
      </c>
      <c r="N1313" t="s">
        <v>154</v>
      </c>
      <c r="O1313" t="s">
        <v>27</v>
      </c>
      <c r="P1313" t="str">
        <f t="shared" si="564"/>
        <v>ns=4;s=|var|PLC210 OPC-UA.Application.GVL.DataProg.Group[2].Burn[1].ValveIgn.stBlocksOpen</v>
      </c>
      <c r="Q1313" t="str">
        <f>Q1312</f>
        <v>d0189</v>
      </c>
      <c r="R1313" t="str">
        <f>CONCATENATE(G1313,"Open6")</f>
        <v>arwsBlockNamesOpen6</v>
      </c>
    </row>
    <row r="1314" spans="1:22" x14ac:dyDescent="0.25">
      <c r="B1314" t="str">
        <f>B1313</f>
        <v>ValveIgn</v>
      </c>
      <c r="G1314" t="s">
        <v>405</v>
      </c>
      <c r="H1314" t="str">
        <f t="shared" si="560"/>
        <v>arwsBlockNames</v>
      </c>
      <c r="I1314">
        <v>1</v>
      </c>
      <c r="K1314">
        <v>0</v>
      </c>
      <c r="M1314" t="str">
        <f>CONCATENATE(P1314,".",G1314,"[6]")</f>
        <v>ns=4;s=|var|PLC210 OPC-UA.Application.GVL.DataProg.Group[2].Burn[1].ValveIgn.stBlocksOpen.arwsBlockNames[6]</v>
      </c>
      <c r="N1314" t="s">
        <v>154</v>
      </c>
      <c r="O1314" t="s">
        <v>27</v>
      </c>
      <c r="P1314" t="str">
        <f t="shared" si="564"/>
        <v>ns=4;s=|var|PLC210 OPC-UA.Application.GVL.DataProg.Group[2].Burn[1].ValveIgn.stBlocksOpen</v>
      </c>
      <c r="Q1314" t="str">
        <f>Q1313</f>
        <v>d0189</v>
      </c>
      <c r="R1314" t="str">
        <f>CONCATENATE(G1314,"Open7")</f>
        <v>arwsBlockNamesOpen7</v>
      </c>
    </row>
    <row r="1315" spans="1:22" x14ac:dyDescent="0.25">
      <c r="B1315" t="str">
        <f>B1314</f>
        <v>ValveIgn</v>
      </c>
      <c r="G1315" t="s">
        <v>405</v>
      </c>
      <c r="H1315" t="str">
        <f t="shared" si="560"/>
        <v>arwsBlockNames</v>
      </c>
      <c r="I1315">
        <v>1</v>
      </c>
      <c r="K1315">
        <v>0</v>
      </c>
      <c r="M1315" t="str">
        <f>CONCATENATE(P1315,".",G1315,"[7]")</f>
        <v>ns=4;s=|var|PLC210 OPC-UA.Application.GVL.DataProg.Group[2].Burn[1].ValveIgn.stBlocksOpen.arwsBlockNames[7]</v>
      </c>
      <c r="N1315" t="s">
        <v>154</v>
      </c>
      <c r="O1315" t="s">
        <v>27</v>
      </c>
      <c r="P1315" t="str">
        <f t="shared" si="564"/>
        <v>ns=4;s=|var|PLC210 OPC-UA.Application.GVL.DataProg.Group[2].Burn[1].ValveIgn.stBlocksOpen</v>
      </c>
      <c r="Q1315" t="str">
        <f>Q1314</f>
        <v>d0189</v>
      </c>
      <c r="R1315" t="str">
        <f>CONCATENATE(G1315,"Open8")</f>
        <v>arwsBlockNamesOpen8</v>
      </c>
    </row>
    <row r="1316" spans="1:22" x14ac:dyDescent="0.25">
      <c r="B1316" t="str">
        <f>B1311</f>
        <v>ValveIgn</v>
      </c>
      <c r="G1316" t="s">
        <v>405</v>
      </c>
      <c r="H1316" t="str">
        <f t="shared" si="560"/>
        <v>arwsBlockNames</v>
      </c>
      <c r="I1316">
        <v>1</v>
      </c>
      <c r="K1316">
        <v>0</v>
      </c>
      <c r="M1316" t="str">
        <f>CONCATENATE(P1316,".",G1316,"[0]")</f>
        <v>ns=4;s=|var|PLC210 OPC-UA.Application.GVL.DataProg.Group[2].Burn[1].ValveIgn.stBlocksClose.arwsBlockNames[0]</v>
      </c>
      <c r="N1316" t="s">
        <v>154</v>
      </c>
      <c r="O1316" t="s">
        <v>27</v>
      </c>
      <c r="P1316" t="str">
        <f>P1305</f>
        <v>ns=4;s=|var|PLC210 OPC-UA.Application.GVL.DataProg.Group[2].Burn[1].ValveIgn.stBlocksClose</v>
      </c>
      <c r="Q1316" t="str">
        <f>Q1311</f>
        <v>d0189</v>
      </c>
      <c r="R1316" t="str">
        <f>CONCATENATE(G1316,"Close1")</f>
        <v>arwsBlockNamesClose1</v>
      </c>
    </row>
    <row r="1317" spans="1:22" x14ac:dyDescent="0.25">
      <c r="B1317" t="str">
        <f>B1316</f>
        <v>ValveIgn</v>
      </c>
      <c r="G1317" t="s">
        <v>405</v>
      </c>
      <c r="H1317" t="str">
        <f t="shared" si="560"/>
        <v>arwsBlockNames</v>
      </c>
      <c r="I1317">
        <v>1</v>
      </c>
      <c r="K1317">
        <v>0</v>
      </c>
      <c r="M1317" t="str">
        <f>CONCATENATE(P1317,".",G1317,"[1]")</f>
        <v>ns=4;s=|var|PLC210 OPC-UA.Application.GVL.DataProg.Group[2].Burn[1].ValveIgn.stBlocksClose.arwsBlockNames[1]</v>
      </c>
      <c r="N1317" t="s">
        <v>154</v>
      </c>
      <c r="O1317" t="s">
        <v>27</v>
      </c>
      <c r="P1317" t="str">
        <f>P1316</f>
        <v>ns=4;s=|var|PLC210 OPC-UA.Application.GVL.DataProg.Group[2].Burn[1].ValveIgn.stBlocksClose</v>
      </c>
      <c r="Q1317" t="str">
        <f>Q1316</f>
        <v>d0189</v>
      </c>
      <c r="R1317" t="str">
        <f>CONCATENATE(G1317,"Close2")</f>
        <v>arwsBlockNamesClose2</v>
      </c>
    </row>
    <row r="1318" spans="1:22" x14ac:dyDescent="0.25">
      <c r="B1318" t="str">
        <f>B1317</f>
        <v>ValveIgn</v>
      </c>
      <c r="G1318" t="s">
        <v>405</v>
      </c>
      <c r="H1318" t="str">
        <f t="shared" si="560"/>
        <v>arwsBlockNames</v>
      </c>
      <c r="I1318">
        <v>1</v>
      </c>
      <c r="K1318">
        <v>0</v>
      </c>
      <c r="M1318" t="str">
        <f>CONCATENATE(P1318,".",G1318,"[2]")</f>
        <v>ns=4;s=|var|PLC210 OPC-UA.Application.GVL.DataProg.Group[2].Burn[1].ValveIgn.stBlocksClose.arwsBlockNames[2]</v>
      </c>
      <c r="N1318" t="s">
        <v>154</v>
      </c>
      <c r="O1318" t="s">
        <v>27</v>
      </c>
      <c r="P1318" t="str">
        <f t="shared" ref="P1318:P1323" si="565">P1317</f>
        <v>ns=4;s=|var|PLC210 OPC-UA.Application.GVL.DataProg.Group[2].Burn[1].ValveIgn.stBlocksClose</v>
      </c>
      <c r="Q1318" t="str">
        <f>Q1317</f>
        <v>d0189</v>
      </c>
      <c r="R1318" t="str">
        <f>CONCATENATE(G1318,"Close3")</f>
        <v>arwsBlockNamesClose3</v>
      </c>
    </row>
    <row r="1319" spans="1:22" x14ac:dyDescent="0.25">
      <c r="B1319" t="str">
        <f>B1318</f>
        <v>ValveIgn</v>
      </c>
      <c r="G1319" t="s">
        <v>405</v>
      </c>
      <c r="H1319" t="str">
        <f t="shared" si="560"/>
        <v>arwsBlockNames</v>
      </c>
      <c r="I1319">
        <v>1</v>
      </c>
      <c r="K1319">
        <v>0</v>
      </c>
      <c r="M1319" t="str">
        <f>CONCATENATE(P1319,".",G1319,"[3]")</f>
        <v>ns=4;s=|var|PLC210 OPC-UA.Application.GVL.DataProg.Group[2].Burn[1].ValveIgn.stBlocksClose.arwsBlockNames[3]</v>
      </c>
      <c r="N1319" t="s">
        <v>154</v>
      </c>
      <c r="O1319" t="s">
        <v>27</v>
      </c>
      <c r="P1319" t="str">
        <f t="shared" si="565"/>
        <v>ns=4;s=|var|PLC210 OPC-UA.Application.GVL.DataProg.Group[2].Burn[1].ValveIgn.stBlocksClose</v>
      </c>
      <c r="Q1319" t="str">
        <f>Q1318</f>
        <v>d0189</v>
      </c>
      <c r="R1319" t="str">
        <f>CONCATENATE(G1319,"Close4")</f>
        <v>arwsBlockNamesClose4</v>
      </c>
    </row>
    <row r="1320" spans="1:22" x14ac:dyDescent="0.25">
      <c r="B1320" t="str">
        <f>B1315</f>
        <v>ValveIgn</v>
      </c>
      <c r="G1320" t="s">
        <v>405</v>
      </c>
      <c r="H1320" t="str">
        <f t="shared" si="560"/>
        <v>arwsBlockNames</v>
      </c>
      <c r="I1320">
        <v>1</v>
      </c>
      <c r="K1320">
        <v>0</v>
      </c>
      <c r="M1320" t="str">
        <f>CONCATENATE(P1320,".",G1320,"[4]")</f>
        <v>ns=4;s=|var|PLC210 OPC-UA.Application.GVL.DataProg.Group[2].Burn[1].ValveIgn.stBlocksClose.arwsBlockNames[4]</v>
      </c>
      <c r="N1320" t="s">
        <v>154</v>
      </c>
      <c r="O1320" t="s">
        <v>27</v>
      </c>
      <c r="P1320" t="str">
        <f t="shared" si="565"/>
        <v>ns=4;s=|var|PLC210 OPC-UA.Application.GVL.DataProg.Group[2].Burn[1].ValveIgn.stBlocksClose</v>
      </c>
      <c r="Q1320" t="str">
        <f>Q1315</f>
        <v>d0189</v>
      </c>
      <c r="R1320" t="str">
        <f>CONCATENATE(G1320,"Close5")</f>
        <v>arwsBlockNamesClose5</v>
      </c>
    </row>
    <row r="1321" spans="1:22" x14ac:dyDescent="0.25">
      <c r="B1321" t="str">
        <f>B1320</f>
        <v>ValveIgn</v>
      </c>
      <c r="G1321" t="s">
        <v>405</v>
      </c>
      <c r="H1321" t="str">
        <f t="shared" si="560"/>
        <v>arwsBlockNames</v>
      </c>
      <c r="I1321">
        <v>1</v>
      </c>
      <c r="K1321">
        <v>0</v>
      </c>
      <c r="M1321" t="str">
        <f>CONCATENATE(P1321,".",G1321,"[5]")</f>
        <v>ns=4;s=|var|PLC210 OPC-UA.Application.GVL.DataProg.Group[2].Burn[1].ValveIgn.stBlocksClose.arwsBlockNames[5]</v>
      </c>
      <c r="N1321" t="s">
        <v>154</v>
      </c>
      <c r="O1321" t="s">
        <v>27</v>
      </c>
      <c r="P1321" t="str">
        <f t="shared" si="565"/>
        <v>ns=4;s=|var|PLC210 OPC-UA.Application.GVL.DataProg.Group[2].Burn[1].ValveIgn.stBlocksClose</v>
      </c>
      <c r="Q1321" t="str">
        <f>Q1320</f>
        <v>d0189</v>
      </c>
      <c r="R1321" t="str">
        <f>CONCATENATE(G1321,"Close6")</f>
        <v>arwsBlockNamesClose6</v>
      </c>
    </row>
    <row r="1322" spans="1:22" x14ac:dyDescent="0.25">
      <c r="B1322" t="str">
        <f>B1321</f>
        <v>ValveIgn</v>
      </c>
      <c r="G1322" t="s">
        <v>405</v>
      </c>
      <c r="H1322" t="str">
        <f t="shared" si="560"/>
        <v>arwsBlockNames</v>
      </c>
      <c r="I1322">
        <v>1</v>
      </c>
      <c r="K1322">
        <v>0</v>
      </c>
      <c r="M1322" t="str">
        <f>CONCATENATE(P1322,".",G1322,"[6]")</f>
        <v>ns=4;s=|var|PLC210 OPC-UA.Application.GVL.DataProg.Group[2].Burn[1].ValveIgn.stBlocksClose.arwsBlockNames[6]</v>
      </c>
      <c r="N1322" t="s">
        <v>154</v>
      </c>
      <c r="O1322" t="s">
        <v>27</v>
      </c>
      <c r="P1322" t="str">
        <f t="shared" si="565"/>
        <v>ns=4;s=|var|PLC210 OPC-UA.Application.GVL.DataProg.Group[2].Burn[1].ValveIgn.stBlocksClose</v>
      </c>
      <c r="Q1322" t="str">
        <f>Q1321</f>
        <v>d0189</v>
      </c>
      <c r="R1322" t="str">
        <f>CONCATENATE(G1322,"Close7")</f>
        <v>arwsBlockNamesClose7</v>
      </c>
    </row>
    <row r="1323" spans="1:22" x14ac:dyDescent="0.25">
      <c r="B1323" t="str">
        <f>B1322</f>
        <v>ValveIgn</v>
      </c>
      <c r="G1323" t="s">
        <v>405</v>
      </c>
      <c r="H1323" t="str">
        <f t="shared" si="560"/>
        <v>arwsBlockNames</v>
      </c>
      <c r="I1323">
        <v>1</v>
      </c>
      <c r="K1323">
        <v>0</v>
      </c>
      <c r="M1323" t="str">
        <f>CONCATENATE(P1323,".",G1323,"[7]")</f>
        <v>ns=4;s=|var|PLC210 OPC-UA.Application.GVL.DataProg.Group[2].Burn[1].ValveIgn.stBlocksClose.arwsBlockNames[7]</v>
      </c>
      <c r="N1323" t="s">
        <v>154</v>
      </c>
      <c r="O1323" t="s">
        <v>27</v>
      </c>
      <c r="P1323" t="str">
        <f t="shared" si="565"/>
        <v>ns=4;s=|var|PLC210 OPC-UA.Application.GVL.DataProg.Group[2].Burn[1].ValveIgn.stBlocksClose</v>
      </c>
      <c r="Q1323" t="str">
        <f>Q1322</f>
        <v>d0189</v>
      </c>
      <c r="R1323" t="str">
        <f>CONCATENATE(G1323,"Close8")</f>
        <v>arwsBlockNamesClose8</v>
      </c>
    </row>
    <row r="1324" spans="1:22" x14ac:dyDescent="0.25">
      <c r="A1324" t="s">
        <v>161</v>
      </c>
      <c r="B1324" t="s">
        <v>130</v>
      </c>
    </row>
    <row r="1325" spans="1:22" x14ac:dyDescent="0.25">
      <c r="A1325" t="s">
        <v>162</v>
      </c>
      <c r="B1325" t="s">
        <v>161</v>
      </c>
      <c r="V1325" t="s">
        <v>222</v>
      </c>
    </row>
    <row r="1326" spans="1:22" x14ac:dyDescent="0.25">
      <c r="B1326" t="str">
        <f>A1325</f>
        <v>FireIgnOff</v>
      </c>
      <c r="G1326" t="s">
        <v>163</v>
      </c>
      <c r="H1326" t="str">
        <f>G1326</f>
        <v>bSoundOn</v>
      </c>
      <c r="I1326">
        <v>1</v>
      </c>
      <c r="K1326">
        <v>1</v>
      </c>
      <c r="M1326" t="str">
        <f>CONCATENATE(P1326,".",H1326)</f>
        <v>ns=4;s=|var|PLC210 OPC-UA.Application.GVL.DataProg.Group[2].Burn[1].stBurnProts.FireIgnOff.bSoundOn</v>
      </c>
      <c r="N1326" t="str">
        <f>(IF(LEFT(G1326,1)="b","Boolean","Float"))</f>
        <v>Boolean</v>
      </c>
      <c r="O1326" t="s">
        <v>27</v>
      </c>
      <c r="P1326" t="str">
        <f>CONCATENATE(W$2,"GVL.DataProg.Group[2].Burn[1].",B1325,".",B1326)</f>
        <v>ns=4;s=|var|PLC210 OPC-UA.Application.GVL.DataProg.Group[2].Burn[1].stBurnProts.FireIgnOff</v>
      </c>
      <c r="Q1326" t="str">
        <f>V1325</f>
        <v>d0196</v>
      </c>
      <c r="R1326" t="str">
        <f>G1326</f>
        <v>bSoundOn</v>
      </c>
    </row>
    <row r="1327" spans="1:22" x14ac:dyDescent="0.25">
      <c r="B1327" t="str">
        <f>B1326</f>
        <v>FireIgnOff</v>
      </c>
      <c r="G1327" t="s">
        <v>166</v>
      </c>
      <c r="H1327" t="str">
        <f t="shared" ref="H1327:H1334" si="566">G1327</f>
        <v>bCtrlOn</v>
      </c>
      <c r="I1327">
        <v>1</v>
      </c>
      <c r="K1327">
        <v>1</v>
      </c>
      <c r="M1327" t="str">
        <f t="shared" ref="M1327:M1334" si="567">CONCATENATE(P1327,".",H1327)</f>
        <v>ns=4;s=|var|PLC210 OPC-UA.Application.GVL.DataProg.Group[2].Burn[1].stBurnProts.FireIgnOff.bCtrlOn</v>
      </c>
      <c r="N1327" t="str">
        <f t="shared" ref="N1327:N1334" si="568">(IF(LEFT(G1327,1)="b","Boolean","Float"))</f>
        <v>Boolean</v>
      </c>
      <c r="O1327" t="s">
        <v>27</v>
      </c>
      <c r="P1327" t="str">
        <f>CONCATENATE(W$2,"GVL.DataProg.Group[2].Burn[1].",B1325,".",B1327)</f>
        <v>ns=4;s=|var|PLC210 OPC-UA.Application.GVL.DataProg.Group[2].Burn[1].stBurnProts.FireIgnOff</v>
      </c>
      <c r="Q1327" t="str">
        <f>Q1326</f>
        <v>d0196</v>
      </c>
      <c r="R1327" t="str">
        <f t="shared" ref="R1327:R1334" si="569">G1327</f>
        <v>bCtrlOn</v>
      </c>
    </row>
    <row r="1328" spans="1:22" x14ac:dyDescent="0.25">
      <c r="B1328" t="str">
        <f t="shared" ref="B1328:B1334" si="570">B1327</f>
        <v>FireIgnOff</v>
      </c>
      <c r="G1328" t="s">
        <v>168</v>
      </c>
      <c r="H1328" t="str">
        <f t="shared" si="566"/>
        <v>bCheck</v>
      </c>
      <c r="I1328">
        <v>1</v>
      </c>
      <c r="K1328">
        <v>1</v>
      </c>
      <c r="M1328" t="str">
        <f t="shared" si="567"/>
        <v>ns=4;s=|var|PLC210 OPC-UA.Application.GVL.DataProg.Group[2].Burn[1].stBurnProts.FireIgnOff.bCheck</v>
      </c>
      <c r="N1328" t="str">
        <f t="shared" si="568"/>
        <v>Boolean</v>
      </c>
      <c r="O1328" t="s">
        <v>27</v>
      </c>
      <c r="P1328" t="str">
        <f>CONCATENATE(W$2,"GVL.DataProg.Group[2].Burn[1].",B1325,".",B1328)</f>
        <v>ns=4;s=|var|PLC210 OPC-UA.Application.GVL.DataProg.Group[2].Burn[1].stBurnProts.FireIgnOff</v>
      </c>
      <c r="Q1328" t="str">
        <f t="shared" ref="Q1328:Q1334" si="571">Q1327</f>
        <v>d0196</v>
      </c>
      <c r="R1328" t="str">
        <f t="shared" si="569"/>
        <v>bCheck</v>
      </c>
    </row>
    <row r="1329" spans="1:22" x14ac:dyDescent="0.25">
      <c r="B1329" t="str">
        <f t="shared" si="570"/>
        <v>FireIgnOff</v>
      </c>
      <c r="G1329" t="s">
        <v>167</v>
      </c>
      <c r="H1329" t="str">
        <f t="shared" si="566"/>
        <v>bOff</v>
      </c>
      <c r="I1329">
        <v>1</v>
      </c>
      <c r="K1329">
        <v>1</v>
      </c>
      <c r="M1329" t="str">
        <f t="shared" si="567"/>
        <v>ns=4;s=|var|PLC210 OPC-UA.Application.GVL.DataProg.Group[2].Burn[1].stBurnProts.FireIgnOff.bOff</v>
      </c>
      <c r="N1329" t="str">
        <f t="shared" si="568"/>
        <v>Boolean</v>
      </c>
      <c r="O1329" t="s">
        <v>27</v>
      </c>
      <c r="P1329" t="str">
        <f>CONCATENATE(W$2,"GVL.DataProg.Group[2].Burn[1].",B1325,".",B1329)</f>
        <v>ns=4;s=|var|PLC210 OPC-UA.Application.GVL.DataProg.Group[2].Burn[1].stBurnProts.FireIgnOff</v>
      </c>
      <c r="Q1329" t="str">
        <f t="shared" si="571"/>
        <v>d0196</v>
      </c>
      <c r="R1329" t="str">
        <f t="shared" si="569"/>
        <v>bOff</v>
      </c>
    </row>
    <row r="1330" spans="1:22" x14ac:dyDescent="0.25">
      <c r="B1330" t="str">
        <f t="shared" si="570"/>
        <v>FireIgnOff</v>
      </c>
      <c r="G1330" t="s">
        <v>165</v>
      </c>
      <c r="H1330" t="str">
        <f t="shared" si="566"/>
        <v>bTriggered</v>
      </c>
      <c r="I1330">
        <v>1</v>
      </c>
      <c r="K1330">
        <v>0</v>
      </c>
      <c r="M1330" t="str">
        <f t="shared" si="567"/>
        <v>ns=4;s=|var|PLC210 OPC-UA.Application.GVL.DataProg.Group[2].Burn[1].stBurnProts.FireIgnOff.bTriggered</v>
      </c>
      <c r="N1330" t="str">
        <f t="shared" si="568"/>
        <v>Boolean</v>
      </c>
      <c r="O1330" t="s">
        <v>27</v>
      </c>
      <c r="P1330" t="str">
        <f>CONCATENATE(W$2,"GVL.DataProg.Group[2].Burn[1].",B1325,".",B1330)</f>
        <v>ns=4;s=|var|PLC210 OPC-UA.Application.GVL.DataProg.Group[2].Burn[1].stBurnProts.FireIgnOff</v>
      </c>
      <c r="Q1330" t="str">
        <f t="shared" si="571"/>
        <v>d0196</v>
      </c>
      <c r="R1330" t="str">
        <f t="shared" si="569"/>
        <v>bTriggered</v>
      </c>
    </row>
    <row r="1331" spans="1:22" x14ac:dyDescent="0.25">
      <c r="B1331" t="str">
        <f t="shared" si="570"/>
        <v>FireIgnOff</v>
      </c>
      <c r="G1331" t="s">
        <v>83</v>
      </c>
      <c r="H1331" t="str">
        <f t="shared" si="566"/>
        <v>bCtrl</v>
      </c>
      <c r="I1331">
        <v>1</v>
      </c>
      <c r="K1331">
        <v>0</v>
      </c>
      <c r="M1331" t="str">
        <f t="shared" si="567"/>
        <v>ns=4;s=|var|PLC210 OPC-UA.Application.GVL.DataProg.Group[2].Burn[1].stBurnProts.FireIgnOff.bCtrl</v>
      </c>
      <c r="N1331" t="str">
        <f t="shared" si="568"/>
        <v>Boolean</v>
      </c>
      <c r="O1331" t="s">
        <v>27</v>
      </c>
      <c r="P1331" t="str">
        <f>CONCATENATE(W$2,"GVL.DataProg.Group[2].Burn[1].",B1325,".",B1331)</f>
        <v>ns=4;s=|var|PLC210 OPC-UA.Application.GVL.DataProg.Group[2].Burn[1].stBurnProts.FireIgnOff</v>
      </c>
      <c r="Q1331" t="str">
        <f t="shared" si="571"/>
        <v>d0196</v>
      </c>
      <c r="R1331" t="str">
        <f t="shared" si="569"/>
        <v>bCtrl</v>
      </c>
    </row>
    <row r="1332" spans="1:22" x14ac:dyDescent="0.25">
      <c r="B1332" t="str">
        <f t="shared" si="570"/>
        <v>FireIgnOff</v>
      </c>
      <c r="G1332" t="s">
        <v>169</v>
      </c>
      <c r="H1332" t="str">
        <f t="shared" si="566"/>
        <v>bInWork</v>
      </c>
      <c r="I1332">
        <v>1</v>
      </c>
      <c r="K1332">
        <v>0</v>
      </c>
      <c r="M1332" t="str">
        <f t="shared" si="567"/>
        <v>ns=4;s=|var|PLC210 OPC-UA.Application.GVL.DataProg.Group[2].Burn[1].stBurnProts.FireIgnOff.bInWork</v>
      </c>
      <c r="N1332" t="str">
        <f t="shared" si="568"/>
        <v>Boolean</v>
      </c>
      <c r="O1332" t="s">
        <v>27</v>
      </c>
      <c r="P1332" t="str">
        <f>CONCATENATE(W$2,"GVL.DataProg.Group[2].Burn[1].",B1325,".",B1332)</f>
        <v>ns=4;s=|var|PLC210 OPC-UA.Application.GVL.DataProg.Group[2].Burn[1].stBurnProts.FireIgnOff</v>
      </c>
      <c r="Q1332" t="str">
        <f t="shared" si="571"/>
        <v>d0196</v>
      </c>
      <c r="R1332" t="str">
        <f t="shared" si="569"/>
        <v>bInWork</v>
      </c>
    </row>
    <row r="1333" spans="1:22" x14ac:dyDescent="0.25">
      <c r="B1333" t="str">
        <f t="shared" si="570"/>
        <v>FireIgnOff</v>
      </c>
      <c r="G1333" t="s">
        <v>289</v>
      </c>
      <c r="H1333" t="str">
        <f t="shared" si="566"/>
        <v>fValue</v>
      </c>
      <c r="I1333">
        <v>1</v>
      </c>
      <c r="K1333">
        <v>1</v>
      </c>
      <c r="M1333" t="str">
        <f t="shared" si="567"/>
        <v>ns=4;s=|var|PLC210 OPC-UA.Application.PersistentVars.stProtectionList.BurnProtectionList.FireIgnOff.fValue</v>
      </c>
      <c r="N1333" t="str">
        <f t="shared" si="568"/>
        <v>Float</v>
      </c>
      <c r="O1333" t="s">
        <v>27</v>
      </c>
      <c r="P1333" t="str">
        <f>CONCATENATE(W$2,"PersistentVars.stProtectionList.BurnProtectionList.",B1333)</f>
        <v>ns=4;s=|var|PLC210 OPC-UA.Application.PersistentVars.stProtectionList.BurnProtectionList.FireIgnOff</v>
      </c>
      <c r="Q1333" t="str">
        <f t="shared" si="571"/>
        <v>d0196</v>
      </c>
      <c r="R1333" t="str">
        <f t="shared" si="569"/>
        <v>fValue</v>
      </c>
    </row>
    <row r="1334" spans="1:22" x14ac:dyDescent="0.25">
      <c r="B1334" t="str">
        <f t="shared" si="570"/>
        <v>FireIgnOff</v>
      </c>
      <c r="G1334" t="s">
        <v>290</v>
      </c>
      <c r="H1334" t="str">
        <f t="shared" si="566"/>
        <v>fResponseTime</v>
      </c>
      <c r="I1334">
        <v>1</v>
      </c>
      <c r="K1334">
        <v>1</v>
      </c>
      <c r="M1334" t="str">
        <f t="shared" si="567"/>
        <v>ns=4;s=|var|PLC210 OPC-UA.Application.PersistentVars.stProtectionList.BurnProtectionList.FireIgnOff.fResponseTime</v>
      </c>
      <c r="N1334" t="str">
        <f t="shared" si="568"/>
        <v>Float</v>
      </c>
      <c r="O1334" t="s">
        <v>27</v>
      </c>
      <c r="P1334" t="str">
        <f>CONCATENATE(W$2,"PersistentVars.stProtectionList.BurnProtectionList.",B1334)</f>
        <v>ns=4;s=|var|PLC210 OPC-UA.Application.PersistentVars.stProtectionList.BurnProtectionList.FireIgnOff</v>
      </c>
      <c r="Q1334" t="str">
        <f t="shared" si="571"/>
        <v>d0196</v>
      </c>
      <c r="R1334" t="str">
        <f t="shared" si="569"/>
        <v>fResponseTime</v>
      </c>
    </row>
    <row r="1335" spans="1:22" x14ac:dyDescent="0.25">
      <c r="A1335" t="s">
        <v>170</v>
      </c>
      <c r="B1335" t="s">
        <v>161</v>
      </c>
      <c r="V1335" t="s">
        <v>223</v>
      </c>
    </row>
    <row r="1336" spans="1:22" x14ac:dyDescent="0.25">
      <c r="B1336" t="str">
        <f>A1335</f>
        <v>FireBurnOff</v>
      </c>
      <c r="G1336" t="s">
        <v>163</v>
      </c>
      <c r="H1336" t="str">
        <f>G1336</f>
        <v>bSoundOn</v>
      </c>
      <c r="I1336">
        <v>1</v>
      </c>
      <c r="K1336">
        <v>1</v>
      </c>
      <c r="M1336" t="str">
        <f>CONCATENATE(P1336,".",H1336)</f>
        <v>ns=4;s=|var|PLC210 OPC-UA.Application.GVL.DataProg.Group[2].Burn[1].stBurnProts.FireBurnOff.bSoundOn</v>
      </c>
      <c r="N1336" t="str">
        <f>(IF(LEFT(G1336,1)="b","Boolean","Float"))</f>
        <v>Boolean</v>
      </c>
      <c r="O1336" t="s">
        <v>27</v>
      </c>
      <c r="P1336" t="str">
        <f>CONCATENATE(W$2,"GVL.DataProg.Group[2].Burn[1].",B1335,".",B1336)</f>
        <v>ns=4;s=|var|PLC210 OPC-UA.Application.GVL.DataProg.Group[2].Burn[1].stBurnProts.FireBurnOff</v>
      </c>
      <c r="Q1336" t="str">
        <f>V1335</f>
        <v>d0193</v>
      </c>
      <c r="R1336" t="str">
        <f>G1336</f>
        <v>bSoundOn</v>
      </c>
    </row>
    <row r="1337" spans="1:22" x14ac:dyDescent="0.25">
      <c r="B1337" t="str">
        <f>B1336</f>
        <v>FireBurnOff</v>
      </c>
      <c r="G1337" t="s">
        <v>166</v>
      </c>
      <c r="H1337" t="str">
        <f t="shared" ref="H1337:H1344" si="572">G1337</f>
        <v>bCtrlOn</v>
      </c>
      <c r="I1337">
        <v>1</v>
      </c>
      <c r="K1337">
        <v>1</v>
      </c>
      <c r="M1337" t="str">
        <f t="shared" ref="M1337:M1344" si="573">CONCATENATE(P1337,".",H1337)</f>
        <v>ns=4;s=|var|PLC210 OPC-UA.Application.GVL.DataProg.Group[2].Burn[1].stBurnProts.FireBurnOff.bCtrlOn</v>
      </c>
      <c r="N1337" t="str">
        <f t="shared" ref="N1337:N1344" si="574">(IF(LEFT(G1337,1)="b","Boolean","Float"))</f>
        <v>Boolean</v>
      </c>
      <c r="O1337" t="s">
        <v>27</v>
      </c>
      <c r="P1337" t="str">
        <f>CONCATENATE(W$2,"GVL.DataProg.Group[2].Burn[1].",B1335,".",B1337)</f>
        <v>ns=4;s=|var|PLC210 OPC-UA.Application.GVL.DataProg.Group[2].Burn[1].stBurnProts.FireBurnOff</v>
      </c>
      <c r="Q1337" t="str">
        <f>Q1336</f>
        <v>d0193</v>
      </c>
      <c r="R1337" t="str">
        <f t="shared" ref="R1337:R1344" si="575">G1337</f>
        <v>bCtrlOn</v>
      </c>
    </row>
    <row r="1338" spans="1:22" x14ac:dyDescent="0.25">
      <c r="B1338" t="str">
        <f t="shared" ref="B1338:B1344" si="576">B1337</f>
        <v>FireBurnOff</v>
      </c>
      <c r="G1338" t="s">
        <v>168</v>
      </c>
      <c r="H1338" t="str">
        <f t="shared" si="572"/>
        <v>bCheck</v>
      </c>
      <c r="I1338">
        <v>1</v>
      </c>
      <c r="K1338">
        <v>1</v>
      </c>
      <c r="M1338" t="str">
        <f t="shared" si="573"/>
        <v>ns=4;s=|var|PLC210 OPC-UA.Application.GVL.DataProg.Group[2].Burn[1].stBurnProts.FireBurnOff.bCheck</v>
      </c>
      <c r="N1338" t="str">
        <f t="shared" si="574"/>
        <v>Boolean</v>
      </c>
      <c r="O1338" t="s">
        <v>27</v>
      </c>
      <c r="P1338" t="str">
        <f>CONCATENATE(W$2,"GVL.DataProg.Group[2].Burn[1].",B1335,".",B1338)</f>
        <v>ns=4;s=|var|PLC210 OPC-UA.Application.GVL.DataProg.Group[2].Burn[1].stBurnProts.FireBurnOff</v>
      </c>
      <c r="Q1338" t="str">
        <f t="shared" ref="Q1338:Q1344" si="577">Q1337</f>
        <v>d0193</v>
      </c>
      <c r="R1338" t="str">
        <f t="shared" si="575"/>
        <v>bCheck</v>
      </c>
    </row>
    <row r="1339" spans="1:22" x14ac:dyDescent="0.25">
      <c r="B1339" t="str">
        <f t="shared" si="576"/>
        <v>FireBurnOff</v>
      </c>
      <c r="G1339" t="s">
        <v>167</v>
      </c>
      <c r="H1339" t="str">
        <f t="shared" si="572"/>
        <v>bOff</v>
      </c>
      <c r="I1339">
        <v>1</v>
      </c>
      <c r="K1339">
        <v>1</v>
      </c>
      <c r="M1339" t="str">
        <f t="shared" si="573"/>
        <v>ns=4;s=|var|PLC210 OPC-UA.Application.GVL.DataProg.Group[2].Burn[1].stBurnProts.FireBurnOff.bOff</v>
      </c>
      <c r="N1339" t="str">
        <f t="shared" si="574"/>
        <v>Boolean</v>
      </c>
      <c r="O1339" t="s">
        <v>27</v>
      </c>
      <c r="P1339" t="str">
        <f>CONCATENATE(W$2,"GVL.DataProg.Group[2].Burn[1].",B1335,".",B1339)</f>
        <v>ns=4;s=|var|PLC210 OPC-UA.Application.GVL.DataProg.Group[2].Burn[1].stBurnProts.FireBurnOff</v>
      </c>
      <c r="Q1339" t="str">
        <f t="shared" si="577"/>
        <v>d0193</v>
      </c>
      <c r="R1339" t="str">
        <f t="shared" si="575"/>
        <v>bOff</v>
      </c>
    </row>
    <row r="1340" spans="1:22" x14ac:dyDescent="0.25">
      <c r="B1340" t="str">
        <f t="shared" si="576"/>
        <v>FireBurnOff</v>
      </c>
      <c r="G1340" t="s">
        <v>165</v>
      </c>
      <c r="H1340" t="str">
        <f t="shared" si="572"/>
        <v>bTriggered</v>
      </c>
      <c r="I1340">
        <v>1</v>
      </c>
      <c r="K1340">
        <v>0</v>
      </c>
      <c r="M1340" t="str">
        <f t="shared" si="573"/>
        <v>ns=4;s=|var|PLC210 OPC-UA.Application.GVL.DataProg.Group[2].Burn[1].stBurnProts.FireBurnOff.bTriggered</v>
      </c>
      <c r="N1340" t="str">
        <f t="shared" si="574"/>
        <v>Boolean</v>
      </c>
      <c r="O1340" t="s">
        <v>27</v>
      </c>
      <c r="P1340" t="str">
        <f>CONCATENATE(W$2,"GVL.DataProg.Group[2].Burn[1].",B1335,".",B1340)</f>
        <v>ns=4;s=|var|PLC210 OPC-UA.Application.GVL.DataProg.Group[2].Burn[1].stBurnProts.FireBurnOff</v>
      </c>
      <c r="Q1340" t="str">
        <f t="shared" si="577"/>
        <v>d0193</v>
      </c>
      <c r="R1340" t="str">
        <f t="shared" si="575"/>
        <v>bTriggered</v>
      </c>
    </row>
    <row r="1341" spans="1:22" x14ac:dyDescent="0.25">
      <c r="B1341" t="str">
        <f t="shared" si="576"/>
        <v>FireBurnOff</v>
      </c>
      <c r="G1341" t="s">
        <v>83</v>
      </c>
      <c r="H1341" t="str">
        <f t="shared" si="572"/>
        <v>bCtrl</v>
      </c>
      <c r="I1341">
        <v>1</v>
      </c>
      <c r="K1341">
        <v>0</v>
      </c>
      <c r="M1341" t="str">
        <f t="shared" si="573"/>
        <v>ns=4;s=|var|PLC210 OPC-UA.Application.GVL.DataProg.Group[2].Burn[1].stBurnProts.FireBurnOff.bCtrl</v>
      </c>
      <c r="N1341" t="str">
        <f t="shared" si="574"/>
        <v>Boolean</v>
      </c>
      <c r="O1341" t="s">
        <v>27</v>
      </c>
      <c r="P1341" t="str">
        <f>CONCATENATE(W$2,"GVL.DataProg.Group[2].Burn[1].",B1335,".",B1341)</f>
        <v>ns=4;s=|var|PLC210 OPC-UA.Application.GVL.DataProg.Group[2].Burn[1].stBurnProts.FireBurnOff</v>
      </c>
      <c r="Q1341" t="str">
        <f t="shared" si="577"/>
        <v>d0193</v>
      </c>
      <c r="R1341" t="str">
        <f t="shared" si="575"/>
        <v>bCtrl</v>
      </c>
    </row>
    <row r="1342" spans="1:22" x14ac:dyDescent="0.25">
      <c r="B1342" t="str">
        <f t="shared" si="576"/>
        <v>FireBurnOff</v>
      </c>
      <c r="G1342" t="s">
        <v>169</v>
      </c>
      <c r="H1342" t="str">
        <f t="shared" si="572"/>
        <v>bInWork</v>
      </c>
      <c r="I1342">
        <v>1</v>
      </c>
      <c r="K1342">
        <v>0</v>
      </c>
      <c r="M1342" t="str">
        <f t="shared" si="573"/>
        <v>ns=4;s=|var|PLC210 OPC-UA.Application.GVL.DataProg.Group[2].Burn[1].stBurnProts.FireBurnOff.bInWork</v>
      </c>
      <c r="N1342" t="str">
        <f t="shared" si="574"/>
        <v>Boolean</v>
      </c>
      <c r="O1342" t="s">
        <v>27</v>
      </c>
      <c r="P1342" t="str">
        <f>CONCATENATE(W$2,"GVL.DataProg.Group[2].Burn[1].",B1335,".",B1342)</f>
        <v>ns=4;s=|var|PLC210 OPC-UA.Application.GVL.DataProg.Group[2].Burn[1].stBurnProts.FireBurnOff</v>
      </c>
      <c r="Q1342" t="str">
        <f t="shared" si="577"/>
        <v>d0193</v>
      </c>
      <c r="R1342" t="str">
        <f t="shared" si="575"/>
        <v>bInWork</v>
      </c>
    </row>
    <row r="1343" spans="1:22" x14ac:dyDescent="0.25">
      <c r="B1343" t="str">
        <f t="shared" si="576"/>
        <v>FireBurnOff</v>
      </c>
      <c r="G1343" t="s">
        <v>289</v>
      </c>
      <c r="H1343" t="str">
        <f t="shared" si="572"/>
        <v>fValue</v>
      </c>
      <c r="I1343">
        <v>1</v>
      </c>
      <c r="K1343">
        <v>1</v>
      </c>
      <c r="M1343" t="str">
        <f t="shared" si="573"/>
        <v>ns=4;s=|var|PLC210 OPC-UA.Application.PersistentVars.stProtectionList.BurnProtectionList.FireBurnOff.fValue</v>
      </c>
      <c r="N1343" t="str">
        <f t="shared" si="574"/>
        <v>Float</v>
      </c>
      <c r="O1343" t="s">
        <v>27</v>
      </c>
      <c r="P1343" t="str">
        <f>CONCATENATE(W$2,"PersistentVars.stProtectionList.BurnProtectionList.",B1343)</f>
        <v>ns=4;s=|var|PLC210 OPC-UA.Application.PersistentVars.stProtectionList.BurnProtectionList.FireBurnOff</v>
      </c>
      <c r="Q1343" t="str">
        <f t="shared" si="577"/>
        <v>d0193</v>
      </c>
      <c r="R1343" t="str">
        <f t="shared" si="575"/>
        <v>fValue</v>
      </c>
    </row>
    <row r="1344" spans="1:22" x14ac:dyDescent="0.25">
      <c r="B1344" t="str">
        <f t="shared" si="576"/>
        <v>FireBurnOff</v>
      </c>
      <c r="G1344" t="s">
        <v>290</v>
      </c>
      <c r="H1344" t="str">
        <f t="shared" si="572"/>
        <v>fResponseTime</v>
      </c>
      <c r="I1344">
        <v>1</v>
      </c>
      <c r="K1344">
        <v>1</v>
      </c>
      <c r="M1344" t="str">
        <f t="shared" si="573"/>
        <v>ns=4;s=|var|PLC210 OPC-UA.Application.PersistentVars.stProtectionList.BurnProtectionList.FireBurnOff.fResponseTime</v>
      </c>
      <c r="N1344" t="str">
        <f t="shared" si="574"/>
        <v>Float</v>
      </c>
      <c r="O1344" t="s">
        <v>27</v>
      </c>
      <c r="P1344" t="str">
        <f>CONCATENATE(W$2,"PersistentVars.stProtectionList.BurnProtectionList.",B1344)</f>
        <v>ns=4;s=|var|PLC210 OPC-UA.Application.PersistentVars.stProtectionList.BurnProtectionList.FireBurnOff</v>
      </c>
      <c r="Q1344" t="str">
        <f t="shared" si="577"/>
        <v>d0193</v>
      </c>
      <c r="R1344" t="str">
        <f t="shared" si="575"/>
        <v>fResponseTime</v>
      </c>
    </row>
    <row r="1345" spans="1:22" x14ac:dyDescent="0.25">
      <c r="A1345" t="s">
        <v>172</v>
      </c>
      <c r="B1345" t="s">
        <v>161</v>
      </c>
      <c r="V1345" t="s">
        <v>224</v>
      </c>
    </row>
    <row r="1346" spans="1:22" x14ac:dyDescent="0.25">
      <c r="B1346" t="str">
        <f>A1345</f>
        <v>PGasL</v>
      </c>
      <c r="G1346" t="s">
        <v>163</v>
      </c>
      <c r="H1346" t="str">
        <f>G1346</f>
        <v>bSoundOn</v>
      </c>
      <c r="I1346">
        <v>1</v>
      </c>
      <c r="K1346">
        <v>1</v>
      </c>
      <c r="M1346" t="str">
        <f>CONCATENATE(P1346,".",H1346)</f>
        <v>ns=4;s=|var|PLC210 OPC-UA.Application.GVL.DataProg.Group[2].Burn[1].stBurnProts.PGasL.bSoundOn</v>
      </c>
      <c r="N1346" t="str">
        <f>(IF(LEFT(G1346,1)="b","Boolean","Float"))</f>
        <v>Boolean</v>
      </c>
      <c r="O1346" t="s">
        <v>27</v>
      </c>
      <c r="P1346" t="str">
        <f>CONCATENATE(W$2,"GVL.DataProg.Group[2].Burn[1].",B1345,".",B1346)</f>
        <v>ns=4;s=|var|PLC210 OPC-UA.Application.GVL.DataProg.Group[2].Burn[1].stBurnProts.PGasL</v>
      </c>
      <c r="Q1346" t="str">
        <f>V1345</f>
        <v>d0195</v>
      </c>
      <c r="R1346" t="str">
        <f>G1346</f>
        <v>bSoundOn</v>
      </c>
    </row>
    <row r="1347" spans="1:22" x14ac:dyDescent="0.25">
      <c r="B1347" t="str">
        <f>B1346</f>
        <v>PGasL</v>
      </c>
      <c r="G1347" t="s">
        <v>166</v>
      </c>
      <c r="H1347" t="str">
        <f t="shared" ref="H1347:H1354" si="578">G1347</f>
        <v>bCtrlOn</v>
      </c>
      <c r="I1347">
        <v>1</v>
      </c>
      <c r="K1347">
        <v>1</v>
      </c>
      <c r="M1347" t="str">
        <f t="shared" ref="M1347:M1354" si="579">CONCATENATE(P1347,".",H1347)</f>
        <v>ns=4;s=|var|PLC210 OPC-UA.Application.GVL.DataProg.Group[2].Burn[1].stBurnProts.PGasL.bCtrlOn</v>
      </c>
      <c r="N1347" t="str">
        <f t="shared" ref="N1347:N1354" si="580">(IF(LEFT(G1347,1)="b","Boolean","Float"))</f>
        <v>Boolean</v>
      </c>
      <c r="O1347" t="s">
        <v>27</v>
      </c>
      <c r="P1347" t="str">
        <f>CONCATENATE(W$2,"GVL.DataProg.Group[2].Burn[1].",B1345,".",B1347)</f>
        <v>ns=4;s=|var|PLC210 OPC-UA.Application.GVL.DataProg.Group[2].Burn[1].stBurnProts.PGasL</v>
      </c>
      <c r="Q1347" t="str">
        <f>Q1346</f>
        <v>d0195</v>
      </c>
      <c r="R1347" t="str">
        <f t="shared" ref="R1347:R1354" si="581">G1347</f>
        <v>bCtrlOn</v>
      </c>
    </row>
    <row r="1348" spans="1:22" x14ac:dyDescent="0.25">
      <c r="B1348" t="str">
        <f t="shared" ref="B1348:B1354" si="582">B1347</f>
        <v>PGasL</v>
      </c>
      <c r="G1348" t="s">
        <v>168</v>
      </c>
      <c r="H1348" t="str">
        <f t="shared" si="578"/>
        <v>bCheck</v>
      </c>
      <c r="I1348">
        <v>1</v>
      </c>
      <c r="K1348">
        <v>1</v>
      </c>
      <c r="M1348" t="str">
        <f t="shared" si="579"/>
        <v>ns=4;s=|var|PLC210 OPC-UA.Application.GVL.DataProg.Group[2].Burn[1].stBurnProts.PGasL.bCheck</v>
      </c>
      <c r="N1348" t="str">
        <f t="shared" si="580"/>
        <v>Boolean</v>
      </c>
      <c r="O1348" t="s">
        <v>27</v>
      </c>
      <c r="P1348" t="str">
        <f>CONCATENATE(W$2,"GVL.DataProg.Group[2].Burn[1].",B1345,".",B1348)</f>
        <v>ns=4;s=|var|PLC210 OPC-UA.Application.GVL.DataProg.Group[2].Burn[1].stBurnProts.PGasL</v>
      </c>
      <c r="Q1348" t="str">
        <f t="shared" ref="Q1348:Q1354" si="583">Q1347</f>
        <v>d0195</v>
      </c>
      <c r="R1348" t="str">
        <f t="shared" si="581"/>
        <v>bCheck</v>
      </c>
    </row>
    <row r="1349" spans="1:22" x14ac:dyDescent="0.25">
      <c r="B1349" t="str">
        <f t="shared" si="582"/>
        <v>PGasL</v>
      </c>
      <c r="G1349" t="s">
        <v>167</v>
      </c>
      <c r="H1349" t="str">
        <f t="shared" si="578"/>
        <v>bOff</v>
      </c>
      <c r="I1349">
        <v>1</v>
      </c>
      <c r="K1349">
        <v>1</v>
      </c>
      <c r="M1349" t="str">
        <f t="shared" si="579"/>
        <v>ns=4;s=|var|PLC210 OPC-UA.Application.GVL.DataProg.Group[2].Burn[1].stBurnProts.PGasL.bOff</v>
      </c>
      <c r="N1349" t="str">
        <f t="shared" si="580"/>
        <v>Boolean</v>
      </c>
      <c r="O1349" t="s">
        <v>27</v>
      </c>
      <c r="P1349" t="str">
        <f>CONCATENATE(W$2,"GVL.DataProg.Group[2].Burn[1].",B1345,".",B1349)</f>
        <v>ns=4;s=|var|PLC210 OPC-UA.Application.GVL.DataProg.Group[2].Burn[1].stBurnProts.PGasL</v>
      </c>
      <c r="Q1349" t="str">
        <f t="shared" si="583"/>
        <v>d0195</v>
      </c>
      <c r="R1349" t="str">
        <f t="shared" si="581"/>
        <v>bOff</v>
      </c>
    </row>
    <row r="1350" spans="1:22" x14ac:dyDescent="0.25">
      <c r="B1350" t="str">
        <f t="shared" si="582"/>
        <v>PGasL</v>
      </c>
      <c r="G1350" t="s">
        <v>165</v>
      </c>
      <c r="H1350" t="str">
        <f t="shared" si="578"/>
        <v>bTriggered</v>
      </c>
      <c r="I1350">
        <v>1</v>
      </c>
      <c r="K1350">
        <v>0</v>
      </c>
      <c r="M1350" t="str">
        <f t="shared" si="579"/>
        <v>ns=4;s=|var|PLC210 OPC-UA.Application.GVL.DataProg.Group[2].Burn[1].stBurnProts.PGasL.bTriggered</v>
      </c>
      <c r="N1350" t="str">
        <f t="shared" si="580"/>
        <v>Boolean</v>
      </c>
      <c r="O1350" t="s">
        <v>27</v>
      </c>
      <c r="P1350" t="str">
        <f>CONCATENATE(W$2,"GVL.DataProg.Group[2].Burn[1].",B1345,".",B1350)</f>
        <v>ns=4;s=|var|PLC210 OPC-UA.Application.GVL.DataProg.Group[2].Burn[1].stBurnProts.PGasL</v>
      </c>
      <c r="Q1350" t="str">
        <f t="shared" si="583"/>
        <v>d0195</v>
      </c>
      <c r="R1350" t="str">
        <f t="shared" si="581"/>
        <v>bTriggered</v>
      </c>
    </row>
    <row r="1351" spans="1:22" x14ac:dyDescent="0.25">
      <c r="B1351" t="str">
        <f t="shared" si="582"/>
        <v>PGasL</v>
      </c>
      <c r="G1351" t="s">
        <v>83</v>
      </c>
      <c r="H1351" t="str">
        <f t="shared" si="578"/>
        <v>bCtrl</v>
      </c>
      <c r="I1351">
        <v>1</v>
      </c>
      <c r="K1351">
        <v>0</v>
      </c>
      <c r="M1351" t="str">
        <f t="shared" si="579"/>
        <v>ns=4;s=|var|PLC210 OPC-UA.Application.GVL.DataProg.Group[2].Burn[1].stBurnProts.PGasL.bCtrl</v>
      </c>
      <c r="N1351" t="str">
        <f t="shared" si="580"/>
        <v>Boolean</v>
      </c>
      <c r="O1351" t="s">
        <v>27</v>
      </c>
      <c r="P1351" t="str">
        <f>CONCATENATE(W$2,"GVL.DataProg.Group[2].Burn[1].",B1345,".",B1351)</f>
        <v>ns=4;s=|var|PLC210 OPC-UA.Application.GVL.DataProg.Group[2].Burn[1].stBurnProts.PGasL</v>
      </c>
      <c r="Q1351" t="str">
        <f t="shared" si="583"/>
        <v>d0195</v>
      </c>
      <c r="R1351" t="str">
        <f t="shared" si="581"/>
        <v>bCtrl</v>
      </c>
    </row>
    <row r="1352" spans="1:22" x14ac:dyDescent="0.25">
      <c r="B1352" t="str">
        <f t="shared" si="582"/>
        <v>PGasL</v>
      </c>
      <c r="G1352" t="s">
        <v>169</v>
      </c>
      <c r="H1352" t="str">
        <f t="shared" si="578"/>
        <v>bInWork</v>
      </c>
      <c r="I1352">
        <v>1</v>
      </c>
      <c r="K1352">
        <v>0</v>
      </c>
      <c r="M1352" t="str">
        <f t="shared" si="579"/>
        <v>ns=4;s=|var|PLC210 OPC-UA.Application.GVL.DataProg.Group[2].Burn[1].stBurnProts.PGasL.bInWork</v>
      </c>
      <c r="N1352" t="str">
        <f t="shared" si="580"/>
        <v>Boolean</v>
      </c>
      <c r="O1352" t="s">
        <v>27</v>
      </c>
      <c r="P1352" t="str">
        <f>CONCATENATE(W$2,"GVL.DataProg.Group[2].Burn[1].",B1345,".",B1352)</f>
        <v>ns=4;s=|var|PLC210 OPC-UA.Application.GVL.DataProg.Group[2].Burn[1].stBurnProts.PGasL</v>
      </c>
      <c r="Q1352" t="str">
        <f t="shared" si="583"/>
        <v>d0195</v>
      </c>
      <c r="R1352" t="str">
        <f t="shared" si="581"/>
        <v>bInWork</v>
      </c>
    </row>
    <row r="1353" spans="1:22" x14ac:dyDescent="0.25">
      <c r="B1353" t="str">
        <f t="shared" si="582"/>
        <v>PGasL</v>
      </c>
      <c r="G1353" t="s">
        <v>289</v>
      </c>
      <c r="H1353" t="str">
        <f t="shared" si="578"/>
        <v>fValue</v>
      </c>
      <c r="I1353">
        <v>1</v>
      </c>
      <c r="K1353">
        <v>1</v>
      </c>
      <c r="M1353" t="str">
        <f t="shared" si="579"/>
        <v>ns=4;s=|var|PLC210 OPC-UA.Application.PersistentVars.stProtectionList.BurnProtectionList.PGasL.fValue</v>
      </c>
      <c r="N1353" t="str">
        <f t="shared" si="580"/>
        <v>Float</v>
      </c>
      <c r="O1353" t="s">
        <v>27</v>
      </c>
      <c r="P1353" t="str">
        <f>CONCATENATE(W$2,"PersistentVars.stProtectionList.BurnProtectionList.",B1353)</f>
        <v>ns=4;s=|var|PLC210 OPC-UA.Application.PersistentVars.stProtectionList.BurnProtectionList.PGasL</v>
      </c>
      <c r="Q1353" t="str">
        <f t="shared" si="583"/>
        <v>d0195</v>
      </c>
      <c r="R1353" t="str">
        <f t="shared" si="581"/>
        <v>fValue</v>
      </c>
    </row>
    <row r="1354" spans="1:22" x14ac:dyDescent="0.25">
      <c r="B1354" t="str">
        <f t="shared" si="582"/>
        <v>PGasL</v>
      </c>
      <c r="G1354" t="s">
        <v>290</v>
      </c>
      <c r="H1354" t="str">
        <f t="shared" si="578"/>
        <v>fResponseTime</v>
      </c>
      <c r="I1354">
        <v>1</v>
      </c>
      <c r="K1354">
        <v>1</v>
      </c>
      <c r="M1354" t="str">
        <f t="shared" si="579"/>
        <v>ns=4;s=|var|PLC210 OPC-UA.Application.PersistentVars.stProtectionList.BurnProtectionList.PGasL.fResponseTime</v>
      </c>
      <c r="N1354" t="str">
        <f t="shared" si="580"/>
        <v>Float</v>
      </c>
      <c r="O1354" t="s">
        <v>27</v>
      </c>
      <c r="P1354" t="str">
        <f>CONCATENATE(W$2,"PersistentVars.stProtectionList.BurnProtectionList.",B1354)</f>
        <v>ns=4;s=|var|PLC210 OPC-UA.Application.PersistentVars.stProtectionList.BurnProtectionList.PGasL</v>
      </c>
      <c r="Q1354" t="str">
        <f t="shared" si="583"/>
        <v>d0195</v>
      </c>
      <c r="R1354" t="str">
        <f t="shared" si="581"/>
        <v>fResponseTime</v>
      </c>
    </row>
    <row r="1355" spans="1:22" x14ac:dyDescent="0.25">
      <c r="A1355" t="s">
        <v>174</v>
      </c>
      <c r="B1355" t="s">
        <v>161</v>
      </c>
      <c r="V1355" t="s">
        <v>225</v>
      </c>
    </row>
    <row r="1356" spans="1:22" x14ac:dyDescent="0.25">
      <c r="B1356" t="str">
        <f>A1355</f>
        <v>PAirL</v>
      </c>
      <c r="G1356" t="s">
        <v>163</v>
      </c>
      <c r="H1356" t="str">
        <f>G1356</f>
        <v>bSoundOn</v>
      </c>
      <c r="I1356">
        <v>1</v>
      </c>
      <c r="K1356">
        <v>1</v>
      </c>
      <c r="M1356" t="str">
        <f>CONCATENATE(P1356,".",H1356)</f>
        <v>ns=4;s=|var|PLC210 OPC-UA.Application.GVL.DataProg.Group[2].Burn[1].stBurnProts.PAirL.bSoundOn</v>
      </c>
      <c r="N1356" t="str">
        <f>(IF(LEFT(G1356,1)="b","Boolean","Float"))</f>
        <v>Boolean</v>
      </c>
      <c r="O1356" t="s">
        <v>27</v>
      </c>
      <c r="P1356" t="str">
        <f>CONCATENATE(W$2,"GVL.DataProg.Group[2].Burn[1].",B1355,".",B1356)</f>
        <v>ns=4;s=|var|PLC210 OPC-UA.Application.GVL.DataProg.Group[2].Burn[1].stBurnProts.PAirL</v>
      </c>
      <c r="Q1356" t="str">
        <f>V1355</f>
        <v>d0194</v>
      </c>
      <c r="R1356" t="str">
        <f>G1356</f>
        <v>bSoundOn</v>
      </c>
    </row>
    <row r="1357" spans="1:22" x14ac:dyDescent="0.25">
      <c r="B1357" t="str">
        <f>B1356</f>
        <v>PAirL</v>
      </c>
      <c r="G1357" t="s">
        <v>166</v>
      </c>
      <c r="H1357" t="str">
        <f t="shared" ref="H1357:H1364" si="584">G1357</f>
        <v>bCtrlOn</v>
      </c>
      <c r="I1357">
        <v>1</v>
      </c>
      <c r="K1357">
        <v>1</v>
      </c>
      <c r="M1357" t="str">
        <f t="shared" ref="M1357:M1364" si="585">CONCATENATE(P1357,".",H1357)</f>
        <v>ns=4;s=|var|PLC210 OPC-UA.Application.GVL.DataProg.Group[2].Burn[1].stBurnProts.PAirL.bCtrlOn</v>
      </c>
      <c r="N1357" t="str">
        <f t="shared" ref="N1357:N1364" si="586">(IF(LEFT(G1357,1)="b","Boolean","Float"))</f>
        <v>Boolean</v>
      </c>
      <c r="O1357" t="s">
        <v>27</v>
      </c>
      <c r="P1357" t="str">
        <f>CONCATENATE(W$2,"GVL.DataProg.Group[2].Burn[1].",B1355,".",B1357)</f>
        <v>ns=4;s=|var|PLC210 OPC-UA.Application.GVL.DataProg.Group[2].Burn[1].stBurnProts.PAirL</v>
      </c>
      <c r="Q1357" t="str">
        <f>Q1356</f>
        <v>d0194</v>
      </c>
      <c r="R1357" t="str">
        <f t="shared" ref="R1357:R1364" si="587">G1357</f>
        <v>bCtrlOn</v>
      </c>
    </row>
    <row r="1358" spans="1:22" x14ac:dyDescent="0.25">
      <c r="B1358" t="str">
        <f t="shared" ref="B1358:B1364" si="588">B1357</f>
        <v>PAirL</v>
      </c>
      <c r="G1358" t="s">
        <v>168</v>
      </c>
      <c r="H1358" t="str">
        <f t="shared" si="584"/>
        <v>bCheck</v>
      </c>
      <c r="I1358">
        <v>1</v>
      </c>
      <c r="K1358">
        <v>1</v>
      </c>
      <c r="M1358" t="str">
        <f t="shared" si="585"/>
        <v>ns=4;s=|var|PLC210 OPC-UA.Application.GVL.DataProg.Group[2].Burn[1].stBurnProts.PAirL.bCheck</v>
      </c>
      <c r="N1358" t="str">
        <f t="shared" si="586"/>
        <v>Boolean</v>
      </c>
      <c r="O1358" t="s">
        <v>27</v>
      </c>
      <c r="P1358" t="str">
        <f>CONCATENATE(W$2,"GVL.DataProg.Group[2].Burn[1].",B1355,".",B1358)</f>
        <v>ns=4;s=|var|PLC210 OPC-UA.Application.GVL.DataProg.Group[2].Burn[1].stBurnProts.PAirL</v>
      </c>
      <c r="Q1358" t="str">
        <f t="shared" ref="Q1358:Q1364" si="589">Q1357</f>
        <v>d0194</v>
      </c>
      <c r="R1358" t="str">
        <f t="shared" si="587"/>
        <v>bCheck</v>
      </c>
    </row>
    <row r="1359" spans="1:22" x14ac:dyDescent="0.25">
      <c r="B1359" t="str">
        <f t="shared" si="588"/>
        <v>PAirL</v>
      </c>
      <c r="G1359" t="s">
        <v>167</v>
      </c>
      <c r="H1359" t="str">
        <f t="shared" si="584"/>
        <v>bOff</v>
      </c>
      <c r="I1359">
        <v>1</v>
      </c>
      <c r="K1359">
        <v>1</v>
      </c>
      <c r="M1359" t="str">
        <f t="shared" si="585"/>
        <v>ns=4;s=|var|PLC210 OPC-UA.Application.GVL.DataProg.Group[2].Burn[1].stBurnProts.PAirL.bOff</v>
      </c>
      <c r="N1359" t="str">
        <f t="shared" si="586"/>
        <v>Boolean</v>
      </c>
      <c r="O1359" t="s">
        <v>27</v>
      </c>
      <c r="P1359" t="str">
        <f>CONCATENATE(W$2,"GVL.DataProg.Group[2].Burn[1].",B1355,".",B1359)</f>
        <v>ns=4;s=|var|PLC210 OPC-UA.Application.GVL.DataProg.Group[2].Burn[1].stBurnProts.PAirL</v>
      </c>
      <c r="Q1359" t="str">
        <f t="shared" si="589"/>
        <v>d0194</v>
      </c>
      <c r="R1359" t="str">
        <f t="shared" si="587"/>
        <v>bOff</v>
      </c>
    </row>
    <row r="1360" spans="1:22" x14ac:dyDescent="0.25">
      <c r="B1360" t="str">
        <f t="shared" si="588"/>
        <v>PAirL</v>
      </c>
      <c r="G1360" t="s">
        <v>165</v>
      </c>
      <c r="H1360" t="str">
        <f t="shared" si="584"/>
        <v>bTriggered</v>
      </c>
      <c r="I1360">
        <v>1</v>
      </c>
      <c r="K1360">
        <v>0</v>
      </c>
      <c r="M1360" t="str">
        <f t="shared" si="585"/>
        <v>ns=4;s=|var|PLC210 OPC-UA.Application.GVL.DataProg.Group[2].Burn[1].stBurnProts.PAirL.bTriggered</v>
      </c>
      <c r="N1360" t="str">
        <f t="shared" si="586"/>
        <v>Boolean</v>
      </c>
      <c r="O1360" t="s">
        <v>27</v>
      </c>
      <c r="P1360" t="str">
        <f>CONCATENATE(W$2,"GVL.DataProg.Group[2].Burn[1].",B1355,".",B1360)</f>
        <v>ns=4;s=|var|PLC210 OPC-UA.Application.GVL.DataProg.Group[2].Burn[1].stBurnProts.PAirL</v>
      </c>
      <c r="Q1360" t="str">
        <f t="shared" si="589"/>
        <v>d0194</v>
      </c>
      <c r="R1360" t="str">
        <f t="shared" si="587"/>
        <v>bTriggered</v>
      </c>
    </row>
    <row r="1361" spans="1:22" x14ac:dyDescent="0.25">
      <c r="B1361" t="str">
        <f t="shared" si="588"/>
        <v>PAirL</v>
      </c>
      <c r="G1361" t="s">
        <v>83</v>
      </c>
      <c r="H1361" t="str">
        <f t="shared" si="584"/>
        <v>bCtrl</v>
      </c>
      <c r="I1361">
        <v>1</v>
      </c>
      <c r="K1361">
        <v>0</v>
      </c>
      <c r="M1361" t="str">
        <f t="shared" si="585"/>
        <v>ns=4;s=|var|PLC210 OPC-UA.Application.GVL.DataProg.Group[2].Burn[1].stBurnProts.PAirL.bCtrl</v>
      </c>
      <c r="N1361" t="str">
        <f t="shared" si="586"/>
        <v>Boolean</v>
      </c>
      <c r="O1361" t="s">
        <v>27</v>
      </c>
      <c r="P1361" t="str">
        <f>CONCATENATE(W$2,"GVL.DataProg.Group[2].Burn[1].",B1355,".",B1361)</f>
        <v>ns=4;s=|var|PLC210 OPC-UA.Application.GVL.DataProg.Group[2].Burn[1].stBurnProts.PAirL</v>
      </c>
      <c r="Q1361" t="str">
        <f t="shared" si="589"/>
        <v>d0194</v>
      </c>
      <c r="R1361" t="str">
        <f t="shared" si="587"/>
        <v>bCtrl</v>
      </c>
    </row>
    <row r="1362" spans="1:22" x14ac:dyDescent="0.25">
      <c r="B1362" t="str">
        <f t="shared" si="588"/>
        <v>PAirL</v>
      </c>
      <c r="G1362" t="s">
        <v>169</v>
      </c>
      <c r="H1362" t="str">
        <f t="shared" si="584"/>
        <v>bInWork</v>
      </c>
      <c r="I1362">
        <v>1</v>
      </c>
      <c r="K1362">
        <v>0</v>
      </c>
      <c r="M1362" t="str">
        <f t="shared" si="585"/>
        <v>ns=4;s=|var|PLC210 OPC-UA.Application.GVL.DataProg.Group[2].Burn[1].stBurnProts.PAirL.bInWork</v>
      </c>
      <c r="N1362" t="str">
        <f t="shared" si="586"/>
        <v>Boolean</v>
      </c>
      <c r="O1362" t="s">
        <v>27</v>
      </c>
      <c r="P1362" t="str">
        <f>CONCATENATE(W$2,"GVL.DataProg.Group[2].Burn[1].",B1355,".",B1362)</f>
        <v>ns=4;s=|var|PLC210 OPC-UA.Application.GVL.DataProg.Group[2].Burn[1].stBurnProts.PAirL</v>
      </c>
      <c r="Q1362" t="str">
        <f t="shared" si="589"/>
        <v>d0194</v>
      </c>
      <c r="R1362" t="str">
        <f t="shared" si="587"/>
        <v>bInWork</v>
      </c>
    </row>
    <row r="1363" spans="1:22" x14ac:dyDescent="0.25">
      <c r="B1363" t="str">
        <f t="shared" si="588"/>
        <v>PAirL</v>
      </c>
      <c r="G1363" t="s">
        <v>289</v>
      </c>
      <c r="H1363" t="str">
        <f t="shared" si="584"/>
        <v>fValue</v>
      </c>
      <c r="I1363">
        <v>1</v>
      </c>
      <c r="K1363">
        <v>1</v>
      </c>
      <c r="M1363" t="str">
        <f t="shared" si="585"/>
        <v>ns=4;s=|var|PLC210 OPC-UA.Application.PersistentVars.stProtectionList.BurnProtectionList.PAirL.fValue</v>
      </c>
      <c r="N1363" t="str">
        <f t="shared" si="586"/>
        <v>Float</v>
      </c>
      <c r="O1363" t="s">
        <v>27</v>
      </c>
      <c r="P1363" t="str">
        <f>CONCATENATE(W$2,"PersistentVars.stProtectionList.BurnProtectionList.",B1363)</f>
        <v>ns=4;s=|var|PLC210 OPC-UA.Application.PersistentVars.stProtectionList.BurnProtectionList.PAirL</v>
      </c>
      <c r="Q1363" t="str">
        <f t="shared" si="589"/>
        <v>d0194</v>
      </c>
      <c r="R1363" t="str">
        <f t="shared" si="587"/>
        <v>fValue</v>
      </c>
    </row>
    <row r="1364" spans="1:22" x14ac:dyDescent="0.25">
      <c r="B1364" t="str">
        <f t="shared" si="588"/>
        <v>PAirL</v>
      </c>
      <c r="G1364" t="s">
        <v>290</v>
      </c>
      <c r="H1364" t="str">
        <f t="shared" si="584"/>
        <v>fResponseTime</v>
      </c>
      <c r="I1364">
        <v>1</v>
      </c>
      <c r="K1364">
        <v>1</v>
      </c>
      <c r="M1364" t="str">
        <f t="shared" si="585"/>
        <v>ns=4;s=|var|PLC210 OPC-UA.Application.PersistentVars.stProtectionList.BurnProtectionList.PAirL.fResponseTime</v>
      </c>
      <c r="N1364" t="str">
        <f t="shared" si="586"/>
        <v>Float</v>
      </c>
      <c r="O1364" t="s">
        <v>27</v>
      </c>
      <c r="P1364" t="str">
        <f>CONCATENATE(W$2,"PersistentVars.stProtectionList.BurnProtectionList.",B1364)</f>
        <v>ns=4;s=|var|PLC210 OPC-UA.Application.PersistentVars.stProtectionList.BurnProtectionList.PAirL</v>
      </c>
      <c r="Q1364" t="str">
        <f t="shared" si="589"/>
        <v>d0194</v>
      </c>
      <c r="R1364" t="str">
        <f t="shared" si="587"/>
        <v>fResponseTime</v>
      </c>
    </row>
    <row r="1365" spans="1:22" x14ac:dyDescent="0.25">
      <c r="A1365" t="s">
        <v>176</v>
      </c>
      <c r="B1365" t="s">
        <v>210</v>
      </c>
      <c r="V1365" t="s">
        <v>232</v>
      </c>
    </row>
    <row r="1366" spans="1:22" x14ac:dyDescent="0.25">
      <c r="B1366" t="str">
        <f>A1365</f>
        <v>Burn[2]</v>
      </c>
      <c r="G1366" t="s">
        <v>141</v>
      </c>
      <c r="H1366" t="str">
        <f>G1366</f>
        <v>bFireBurnErr</v>
      </c>
      <c r="I1366">
        <v>1</v>
      </c>
      <c r="K1366">
        <v>0</v>
      </c>
      <c r="M1366" t="str">
        <f t="shared" ref="M1366:M1378" si="590">CONCATENATE(P1366,".",H1366)</f>
        <v>ns=4;s=|var|PLC210 OPC-UA.Application.GVL.DataProg.Group[2].Burn[2].bFireBurnErr</v>
      </c>
      <c r="N1366" t="s">
        <v>34</v>
      </c>
      <c r="O1366" t="s">
        <v>27</v>
      </c>
      <c r="P1366" t="str">
        <f>CONCATENATE(W$2,"GVL.DataProg.",B1365,".",B1366)</f>
        <v>ns=4;s=|var|PLC210 OPC-UA.Application.GVL.DataProg.Group[2].Burn[2]</v>
      </c>
      <c r="Q1366" t="str">
        <f>V1365</f>
        <v>d0197</v>
      </c>
      <c r="R1366" t="str">
        <f>G1366</f>
        <v>bFireBurnErr</v>
      </c>
    </row>
    <row r="1367" spans="1:22" x14ac:dyDescent="0.25">
      <c r="B1367" t="str">
        <f>B1366</f>
        <v>Burn[2]</v>
      </c>
      <c r="G1367" t="s">
        <v>143</v>
      </c>
      <c r="H1367" t="str">
        <f t="shared" ref="H1367:H1389" si="591">G1367</f>
        <v>bFireBurn</v>
      </c>
      <c r="I1367">
        <v>1</v>
      </c>
      <c r="K1367">
        <v>0</v>
      </c>
      <c r="M1367" t="str">
        <f t="shared" si="590"/>
        <v>ns=4;s=|var|PLC210 OPC-UA.Application.GVL.DataProg.Group[2].Burn[2].bFireBurn</v>
      </c>
      <c r="N1367" t="s">
        <v>34</v>
      </c>
      <c r="O1367" t="s">
        <v>27</v>
      </c>
      <c r="P1367" t="str">
        <f>CONCATENATE(W$2,"GVL.DataProg.",B1365,".",B1367)</f>
        <v>ns=4;s=|var|PLC210 OPC-UA.Application.GVL.DataProg.Group[2].Burn[2]</v>
      </c>
      <c r="Q1367" t="str">
        <f>Q1366</f>
        <v>d0197</v>
      </c>
      <c r="R1367" t="str">
        <f t="shared" ref="R1367:R1374" si="592">G1367</f>
        <v>bFireBurn</v>
      </c>
    </row>
    <row r="1368" spans="1:22" x14ac:dyDescent="0.25">
      <c r="B1368" t="str">
        <f t="shared" ref="B1368:B1378" si="593">B1367</f>
        <v>Burn[2]</v>
      </c>
      <c r="G1368" t="s">
        <v>148</v>
      </c>
      <c r="H1368" t="str">
        <f t="shared" si="591"/>
        <v>bFireIgn</v>
      </c>
      <c r="I1368">
        <v>1</v>
      </c>
      <c r="K1368">
        <v>0</v>
      </c>
      <c r="M1368" t="str">
        <f t="shared" si="590"/>
        <v>ns=4;s=|var|PLC210 OPC-UA.Application.GVL.DataProg.Group[2].Burn[2].bFireIgn</v>
      </c>
      <c r="N1368" t="s">
        <v>34</v>
      </c>
      <c r="O1368" t="s">
        <v>27</v>
      </c>
      <c r="P1368" t="str">
        <f>CONCATENATE(W$2,"GVL.DataProg.",B1365,".",B1368)</f>
        <v>ns=4;s=|var|PLC210 OPC-UA.Application.GVL.DataProg.Group[2].Burn[2]</v>
      </c>
      <c r="Q1368" t="str">
        <f t="shared" ref="Q1368:Q1378" si="594">Q1367</f>
        <v>d0197</v>
      </c>
      <c r="R1368" t="str">
        <f t="shared" si="592"/>
        <v>bFireIgn</v>
      </c>
    </row>
    <row r="1369" spans="1:22" x14ac:dyDescent="0.25">
      <c r="B1369" t="str">
        <f t="shared" si="593"/>
        <v>Burn[2]</v>
      </c>
      <c r="G1369" t="s">
        <v>149</v>
      </c>
      <c r="H1369" t="str">
        <f t="shared" si="591"/>
        <v>bBurnStarted</v>
      </c>
      <c r="I1369">
        <v>1</v>
      </c>
      <c r="K1369">
        <v>0</v>
      </c>
      <c r="M1369" t="str">
        <f t="shared" si="590"/>
        <v>ns=4;s=|var|PLC210 OPC-UA.Application.GVL.DataProg.Group[2].Burn[2].bBurnStarted</v>
      </c>
      <c r="N1369" t="s">
        <v>34</v>
      </c>
      <c r="O1369" t="s">
        <v>27</v>
      </c>
      <c r="P1369" t="str">
        <f>CONCATENATE(W$2,"GVL.DataProg.",B1365,".",B1369)</f>
        <v>ns=4;s=|var|PLC210 OPC-UA.Application.GVL.DataProg.Group[2].Burn[2]</v>
      </c>
      <c r="Q1369" t="str">
        <f t="shared" si="594"/>
        <v>d0197</v>
      </c>
      <c r="R1369" t="str">
        <f t="shared" si="592"/>
        <v>bBurnStarted</v>
      </c>
    </row>
    <row r="1370" spans="1:22" x14ac:dyDescent="0.25">
      <c r="B1370" t="str">
        <f t="shared" si="593"/>
        <v>Burn[2]</v>
      </c>
      <c r="G1370" t="s">
        <v>150</v>
      </c>
      <c r="H1370" t="str">
        <f t="shared" si="591"/>
        <v>bIgnProc</v>
      </c>
      <c r="I1370">
        <v>1</v>
      </c>
      <c r="K1370">
        <v>0</v>
      </c>
      <c r="M1370" t="str">
        <f t="shared" si="590"/>
        <v>ns=4;s=|var|PLC210 OPC-UA.Application.GVL.DataProg.Group[2].Burn[2].bIgnProc</v>
      </c>
      <c r="N1370" t="s">
        <v>34</v>
      </c>
      <c r="O1370" t="s">
        <v>27</v>
      </c>
      <c r="P1370" t="str">
        <f>CONCATENATE(W$2,"GVL.DataProg.",B1365,".",B1370)</f>
        <v>ns=4;s=|var|PLC210 OPC-UA.Application.GVL.DataProg.Group[2].Burn[2]</v>
      </c>
      <c r="Q1370" t="str">
        <f t="shared" si="594"/>
        <v>d0197</v>
      </c>
      <c r="R1370" t="str">
        <f t="shared" si="592"/>
        <v>bIgnProc</v>
      </c>
    </row>
    <row r="1371" spans="1:22" x14ac:dyDescent="0.25">
      <c r="B1371" t="str">
        <f t="shared" si="593"/>
        <v>Burn[2]</v>
      </c>
      <c r="G1371" t="s">
        <v>151</v>
      </c>
      <c r="H1371" t="str">
        <f t="shared" si="591"/>
        <v>fIgnRemainingTimeStep</v>
      </c>
      <c r="I1371">
        <v>1</v>
      </c>
      <c r="K1371">
        <v>0</v>
      </c>
      <c r="M1371" t="str">
        <f t="shared" si="590"/>
        <v>ns=4;s=|var|PLC210 OPC-UA.Application.GVL.DataProg.Group[2].Burn[2].fIgnRemainingTimeStep</v>
      </c>
      <c r="N1371" t="s">
        <v>26</v>
      </c>
      <c r="O1371" t="s">
        <v>27</v>
      </c>
      <c r="P1371" t="str">
        <f>CONCATENATE(W$2,"GVL.DataProg.",B1365,".",B1371)</f>
        <v>ns=4;s=|var|PLC210 OPC-UA.Application.GVL.DataProg.Group[2].Burn[2]</v>
      </c>
      <c r="Q1371" t="str">
        <f t="shared" si="594"/>
        <v>d0197</v>
      </c>
      <c r="R1371" t="str">
        <f t="shared" si="592"/>
        <v>fIgnRemainingTimeStep</v>
      </c>
    </row>
    <row r="1372" spans="1:22" x14ac:dyDescent="0.25">
      <c r="B1372" t="str">
        <f t="shared" si="593"/>
        <v>Burn[2]</v>
      </c>
      <c r="G1372" t="s">
        <v>152</v>
      </c>
      <c r="H1372" t="str">
        <f t="shared" si="591"/>
        <v>fIgnStepTime</v>
      </c>
      <c r="I1372">
        <v>1</v>
      </c>
      <c r="K1372">
        <v>0</v>
      </c>
      <c r="M1372" t="str">
        <f t="shared" si="590"/>
        <v>ns=4;s=|var|PLC210 OPC-UA.Application.GVL.DataProg.Group[2].Burn[2].fIgnStepTime</v>
      </c>
      <c r="N1372" t="s">
        <v>26</v>
      </c>
      <c r="O1372" t="s">
        <v>27</v>
      </c>
      <c r="P1372" t="str">
        <f>CONCATENATE(W$2,"GVL.DataProg.",B1365,".",B1372)</f>
        <v>ns=4;s=|var|PLC210 OPC-UA.Application.GVL.DataProg.Group[2].Burn[2]</v>
      </c>
      <c r="Q1372" t="str">
        <f t="shared" si="594"/>
        <v>d0197</v>
      </c>
      <c r="R1372" t="str">
        <f t="shared" si="592"/>
        <v>fIgnStepTime</v>
      </c>
    </row>
    <row r="1373" spans="1:22" x14ac:dyDescent="0.25">
      <c r="B1373" t="str">
        <f t="shared" si="593"/>
        <v>Burn[2]</v>
      </c>
      <c r="G1373" t="s">
        <v>153</v>
      </c>
      <c r="H1373" t="str">
        <f t="shared" si="591"/>
        <v>sIgnCurrentProblem</v>
      </c>
      <c r="I1373">
        <v>1</v>
      </c>
      <c r="K1373">
        <v>0</v>
      </c>
      <c r="M1373" t="str">
        <f t="shared" si="590"/>
        <v>ns=4;s=|var|PLC210 OPC-UA.Application.GVL.DataProg.Group[2].Burn[2].sIgnCurrentProblem</v>
      </c>
      <c r="N1373" t="s">
        <v>154</v>
      </c>
      <c r="O1373" t="s">
        <v>27</v>
      </c>
      <c r="P1373" t="str">
        <f>CONCATENATE(W$2,"GVL.DataProg.",B1365,".",B1373)</f>
        <v>ns=4;s=|var|PLC210 OPC-UA.Application.GVL.DataProg.Group[2].Burn[2]</v>
      </c>
      <c r="Q1373" t="str">
        <f t="shared" si="594"/>
        <v>d0197</v>
      </c>
      <c r="R1373" t="str">
        <f t="shared" si="592"/>
        <v>sIgnCurrentProblem</v>
      </c>
    </row>
    <row r="1374" spans="1:22" x14ac:dyDescent="0.25">
      <c r="B1374" t="str">
        <f t="shared" si="593"/>
        <v>Burn[2]</v>
      </c>
      <c r="G1374" t="s">
        <v>155</v>
      </c>
      <c r="H1374" t="str">
        <f t="shared" si="591"/>
        <v>iFailIgnCount</v>
      </c>
      <c r="I1374">
        <v>1</v>
      </c>
      <c r="K1374">
        <v>0</v>
      </c>
      <c r="M1374" t="str">
        <f t="shared" si="590"/>
        <v>ns=4;s=|var|PLC210 OPC-UA.Application.GVL.DataProg.Group[2].Burn[2].iFailIgnCount</v>
      </c>
      <c r="N1374" t="s">
        <v>156</v>
      </c>
      <c r="O1374" t="s">
        <v>27</v>
      </c>
      <c r="P1374" t="str">
        <f>CONCATENATE(W$2,"GVL.DataProg.",B1365,".",B1374)</f>
        <v>ns=4;s=|var|PLC210 OPC-UA.Application.GVL.DataProg.Group[2].Burn[2]</v>
      </c>
      <c r="Q1374" t="str">
        <f t="shared" si="594"/>
        <v>d0197</v>
      </c>
      <c r="R1374" t="str">
        <f t="shared" si="592"/>
        <v>iFailIgnCount</v>
      </c>
    </row>
    <row r="1375" spans="1:22" x14ac:dyDescent="0.25">
      <c r="B1375" t="str">
        <f t="shared" si="593"/>
        <v>Burn[2]</v>
      </c>
      <c r="G1375" t="s">
        <v>157</v>
      </c>
      <c r="H1375" t="str">
        <f t="shared" si="591"/>
        <v>eBurnIgn</v>
      </c>
      <c r="I1375">
        <v>1</v>
      </c>
      <c r="K1375">
        <v>0</v>
      </c>
      <c r="M1375" t="str">
        <f t="shared" si="590"/>
        <v>ns=4;s=|var|PLC210 OPC-UA.Application.GVL.DataProg.Group[2].Burn[2].eBurnIgn</v>
      </c>
      <c r="N1375" t="s">
        <v>26</v>
      </c>
      <c r="O1375" t="s">
        <v>27</v>
      </c>
      <c r="P1375" t="str">
        <f>CONCATENATE(W$2,"GVL.DataProg.",B1365,".",B1375)</f>
        <v>ns=4;s=|var|PLC210 OPC-UA.Application.GVL.DataProg.Group[2].Burn[2]</v>
      </c>
      <c r="Q1375" t="str">
        <f t="shared" si="594"/>
        <v>d0197</v>
      </c>
      <c r="R1375" t="s">
        <v>316</v>
      </c>
    </row>
    <row r="1376" spans="1:22" x14ac:dyDescent="0.25">
      <c r="B1376" t="str">
        <f t="shared" si="593"/>
        <v>Burn[2]</v>
      </c>
      <c r="G1376" t="s">
        <v>158</v>
      </c>
      <c r="H1376" t="str">
        <f t="shared" si="591"/>
        <v>eBurnProtections</v>
      </c>
      <c r="I1376">
        <v>1</v>
      </c>
      <c r="K1376">
        <v>0</v>
      </c>
      <c r="M1376" t="str">
        <f t="shared" si="590"/>
        <v>ns=4;s=|var|PLC210 OPC-UA.Application.GVL.DataProg.Group[2].Burn[2].eBurnProtections</v>
      </c>
      <c r="N1376" t="s">
        <v>26</v>
      </c>
      <c r="O1376" t="s">
        <v>27</v>
      </c>
      <c r="P1376" t="str">
        <f>CONCATENATE(W$2,"GVL.DataProg.",B1365,".",B1376)</f>
        <v>ns=4;s=|var|PLC210 OPC-UA.Application.GVL.DataProg.Group[2].Burn[2]</v>
      </c>
      <c r="Q1376" t="str">
        <f t="shared" si="594"/>
        <v>d0197</v>
      </c>
      <c r="R1376" t="str">
        <f t="shared" ref="R1376:R1378" si="595">G1376</f>
        <v>eBurnProtections</v>
      </c>
    </row>
    <row r="1377" spans="1:22" x14ac:dyDescent="0.25">
      <c r="B1377" t="str">
        <f t="shared" si="593"/>
        <v>Burn[2]</v>
      </c>
      <c r="G1377" t="s">
        <v>159</v>
      </c>
      <c r="H1377" t="str">
        <f t="shared" si="591"/>
        <v>bStartBurnVirt</v>
      </c>
      <c r="I1377">
        <v>1</v>
      </c>
      <c r="K1377">
        <v>1</v>
      </c>
      <c r="M1377" t="str">
        <f t="shared" si="590"/>
        <v>ns=4;s=|var|PLC210 OPC-UA.Application.GVL.DataProg.Group[2].Burn[2].bStartBurnVirt</v>
      </c>
      <c r="N1377" t="s">
        <v>34</v>
      </c>
      <c r="O1377" t="s">
        <v>27</v>
      </c>
      <c r="P1377" t="str">
        <f>CONCATENATE(W$2,"GVL.DataProg.",B1365,".",B1377)</f>
        <v>ns=4;s=|var|PLC210 OPC-UA.Application.GVL.DataProg.Group[2].Burn[2]</v>
      </c>
      <c r="Q1377" t="str">
        <f t="shared" si="594"/>
        <v>d0197</v>
      </c>
      <c r="R1377" t="str">
        <f t="shared" si="595"/>
        <v>bStartBurnVirt</v>
      </c>
    </row>
    <row r="1378" spans="1:22" x14ac:dyDescent="0.25">
      <c r="B1378" t="str">
        <f t="shared" si="593"/>
        <v>Burn[2]</v>
      </c>
      <c r="G1378" t="s">
        <v>160</v>
      </c>
      <c r="H1378" t="str">
        <f t="shared" si="591"/>
        <v>bStopBurnVirt</v>
      </c>
      <c r="I1378">
        <v>1</v>
      </c>
      <c r="K1378">
        <v>1</v>
      </c>
      <c r="M1378" t="str">
        <f t="shared" si="590"/>
        <v>ns=4;s=|var|PLC210 OPC-UA.Application.GVL.DataProg.Group[2].Burn[2].bStopBurnVirt</v>
      </c>
      <c r="N1378" t="s">
        <v>34</v>
      </c>
      <c r="O1378" t="s">
        <v>27</v>
      </c>
      <c r="P1378" t="str">
        <f>CONCATENATE(W$2,"GVL.DataProg.",B1365,".",B1378)</f>
        <v>ns=4;s=|var|PLC210 OPC-UA.Application.GVL.DataProg.Group[2].Burn[2]</v>
      </c>
      <c r="Q1378" t="str">
        <f t="shared" si="594"/>
        <v>d0197</v>
      </c>
      <c r="R1378" t="str">
        <f t="shared" si="595"/>
        <v>bStopBurnVirt</v>
      </c>
    </row>
    <row r="1379" spans="1:22" x14ac:dyDescent="0.25">
      <c r="B1379" t="str">
        <f>B1378</f>
        <v>Burn[2]</v>
      </c>
      <c r="G1379" t="s">
        <v>402</v>
      </c>
      <c r="H1379" t="str">
        <f t="shared" si="591"/>
        <v>byBlock</v>
      </c>
      <c r="I1379">
        <v>1</v>
      </c>
      <c r="K1379">
        <v>0</v>
      </c>
      <c r="M1379" t="str">
        <f t="shared" ref="M1379:M1380" si="596">CONCATENATE(P1379,".",G1379)</f>
        <v>ns=4;s=|var|PLC210 OPC-UA.Application.GVL.DataProg.Group[2].Burn[2].stBlocks.byBlock</v>
      </c>
      <c r="N1379" t="s">
        <v>403</v>
      </c>
      <c r="O1379" t="s">
        <v>27</v>
      </c>
      <c r="P1379" t="str">
        <f>CONCATENATE(P1378,".stBlocks")</f>
        <v>ns=4;s=|var|PLC210 OPC-UA.Application.GVL.DataProg.Group[2].Burn[2].stBlocks</v>
      </c>
      <c r="Q1379" t="str">
        <f>Q1378</f>
        <v>d0197</v>
      </c>
      <c r="R1379" t="str">
        <f>CONCATENATE(G1379)</f>
        <v>byBlock</v>
      </c>
    </row>
    <row r="1380" spans="1:22" x14ac:dyDescent="0.25">
      <c r="B1380" t="str">
        <f>B1379</f>
        <v>Burn[2]</v>
      </c>
      <c r="G1380" t="s">
        <v>404</v>
      </c>
      <c r="H1380" t="str">
        <f t="shared" si="591"/>
        <v>byBlockWork</v>
      </c>
      <c r="I1380">
        <v>1</v>
      </c>
      <c r="K1380">
        <v>1</v>
      </c>
      <c r="M1380" t="str">
        <f t="shared" si="596"/>
        <v>ns=4;s=|var|PLC210 OPC-UA.Application.GVL.DataProg.Group[2].Burn[2].stBlocks.byBlockWork</v>
      </c>
      <c r="N1380" t="s">
        <v>403</v>
      </c>
      <c r="O1380" t="s">
        <v>27</v>
      </c>
      <c r="P1380" t="str">
        <f>P1379</f>
        <v>ns=4;s=|var|PLC210 OPC-UA.Application.GVL.DataProg.Group[2].Burn[2].stBlocks</v>
      </c>
      <c r="Q1380" t="str">
        <f>Q1379</f>
        <v>d0197</v>
      </c>
      <c r="R1380" t="str">
        <f>CONCATENATE(G1380)</f>
        <v>byBlockWork</v>
      </c>
    </row>
    <row r="1381" spans="1:22" x14ac:dyDescent="0.25">
      <c r="B1381" t="str">
        <f>B1378</f>
        <v>Burn[2]</v>
      </c>
      <c r="G1381" t="s">
        <v>405</v>
      </c>
      <c r="H1381" t="str">
        <f t="shared" si="591"/>
        <v>arwsBlockNames</v>
      </c>
      <c r="I1381">
        <v>1</v>
      </c>
      <c r="K1381">
        <v>0</v>
      </c>
      <c r="M1381" t="str">
        <f>CONCATENATE(P1381,".",G1381,"[0]")</f>
        <v>ns=4;s=|var|PLC210 OPC-UA.Application.GVL.DataProg.Group[2].Burn[2].stBlocks.arwsBlockNames[0]</v>
      </c>
      <c r="N1381" t="s">
        <v>154</v>
      </c>
      <c r="O1381" t="s">
        <v>27</v>
      </c>
      <c r="P1381" t="str">
        <f>P1379</f>
        <v>ns=4;s=|var|PLC210 OPC-UA.Application.GVL.DataProg.Group[2].Burn[2].stBlocks</v>
      </c>
      <c r="Q1381" t="str">
        <f>Q1378</f>
        <v>d0197</v>
      </c>
      <c r="R1381" t="str">
        <f>CONCATENATE(G1381,"1")</f>
        <v>arwsBlockNames1</v>
      </c>
    </row>
    <row r="1382" spans="1:22" x14ac:dyDescent="0.25">
      <c r="B1382" t="str">
        <f t="shared" ref="B1382:B1389" si="597">B1381</f>
        <v>Burn[2]</v>
      </c>
      <c r="G1382" t="s">
        <v>405</v>
      </c>
      <c r="H1382" t="str">
        <f t="shared" si="591"/>
        <v>arwsBlockNames</v>
      </c>
      <c r="I1382">
        <v>1</v>
      </c>
      <c r="K1382">
        <v>0</v>
      </c>
      <c r="M1382" t="str">
        <f>CONCATENATE(P1382,".",G1382,"[1]")</f>
        <v>ns=4;s=|var|PLC210 OPC-UA.Application.GVL.DataProg.Group[2].Burn[2].stBlocks.arwsBlockNames[1]</v>
      </c>
      <c r="N1382" t="s">
        <v>154</v>
      </c>
      <c r="O1382" t="s">
        <v>27</v>
      </c>
      <c r="P1382" t="str">
        <f>P1381</f>
        <v>ns=4;s=|var|PLC210 OPC-UA.Application.GVL.DataProg.Group[2].Burn[2].stBlocks</v>
      </c>
      <c r="Q1382" t="str">
        <f>Q1381</f>
        <v>d0197</v>
      </c>
      <c r="R1382" t="str">
        <f>CONCATENATE(G1382,"2")</f>
        <v>arwsBlockNames2</v>
      </c>
    </row>
    <row r="1383" spans="1:22" x14ac:dyDescent="0.25">
      <c r="B1383" t="str">
        <f t="shared" si="597"/>
        <v>Burn[2]</v>
      </c>
      <c r="G1383" t="s">
        <v>405</v>
      </c>
      <c r="H1383" t="str">
        <f t="shared" si="591"/>
        <v>arwsBlockNames</v>
      </c>
      <c r="I1383">
        <v>1</v>
      </c>
      <c r="K1383">
        <v>0</v>
      </c>
      <c r="M1383" t="str">
        <f>CONCATENATE(P1383,".",G1383,"[2]")</f>
        <v>ns=4;s=|var|PLC210 OPC-UA.Application.GVL.DataProg.Group[2].Burn[2].stBlocks.arwsBlockNames[2]</v>
      </c>
      <c r="N1383" t="s">
        <v>154</v>
      </c>
      <c r="O1383" t="s">
        <v>27</v>
      </c>
      <c r="P1383" t="str">
        <f t="shared" ref="P1383:P1388" si="598">P1382</f>
        <v>ns=4;s=|var|PLC210 OPC-UA.Application.GVL.DataProg.Group[2].Burn[2].stBlocks</v>
      </c>
      <c r="Q1383" t="str">
        <f t="shared" ref="Q1383:Q1389" si="599">Q1382</f>
        <v>d0197</v>
      </c>
      <c r="R1383" t="str">
        <f>CONCATENATE(G1383,"3")</f>
        <v>arwsBlockNames3</v>
      </c>
    </row>
    <row r="1384" spans="1:22" x14ac:dyDescent="0.25">
      <c r="B1384" t="str">
        <f t="shared" si="597"/>
        <v>Burn[2]</v>
      </c>
      <c r="G1384" t="s">
        <v>405</v>
      </c>
      <c r="H1384" t="str">
        <f t="shared" si="591"/>
        <v>arwsBlockNames</v>
      </c>
      <c r="I1384">
        <v>1</v>
      </c>
      <c r="K1384">
        <v>0</v>
      </c>
      <c r="M1384" t="str">
        <f>CONCATENATE(P1384,".",G1384,"[3]")</f>
        <v>ns=4;s=|var|PLC210 OPC-UA.Application.GVL.DataProg.Group[2].Burn[2].stBlocks.arwsBlockNames[3]</v>
      </c>
      <c r="N1384" t="s">
        <v>154</v>
      </c>
      <c r="O1384" t="s">
        <v>27</v>
      </c>
      <c r="P1384" t="str">
        <f t="shared" si="598"/>
        <v>ns=4;s=|var|PLC210 OPC-UA.Application.GVL.DataProg.Group[2].Burn[2].stBlocks</v>
      </c>
      <c r="Q1384" t="str">
        <f t="shared" si="599"/>
        <v>d0197</v>
      </c>
      <c r="R1384" t="str">
        <f>CONCATENATE(G1384,"4")</f>
        <v>arwsBlockNames4</v>
      </c>
    </row>
    <row r="1385" spans="1:22" x14ac:dyDescent="0.25">
      <c r="B1385" t="str">
        <f t="shared" si="597"/>
        <v>Burn[2]</v>
      </c>
      <c r="G1385" t="s">
        <v>405</v>
      </c>
      <c r="H1385" t="str">
        <f t="shared" si="591"/>
        <v>arwsBlockNames</v>
      </c>
      <c r="I1385">
        <v>1</v>
      </c>
      <c r="K1385">
        <v>0</v>
      </c>
      <c r="M1385" t="str">
        <f>CONCATENATE(P1385,".",G1385,"[4]")</f>
        <v>ns=4;s=|var|PLC210 OPC-UA.Application.GVL.DataProg.Group[2].Burn[2].stBlocks.arwsBlockNames[4]</v>
      </c>
      <c r="N1385" t="s">
        <v>154</v>
      </c>
      <c r="O1385" t="s">
        <v>27</v>
      </c>
      <c r="P1385" t="str">
        <f t="shared" si="598"/>
        <v>ns=4;s=|var|PLC210 OPC-UA.Application.GVL.DataProg.Group[2].Burn[2].stBlocks</v>
      </c>
      <c r="Q1385" t="str">
        <f t="shared" si="599"/>
        <v>d0197</v>
      </c>
      <c r="R1385" t="str">
        <f>CONCATENATE(G1385,"5")</f>
        <v>arwsBlockNames5</v>
      </c>
    </row>
    <row r="1386" spans="1:22" x14ac:dyDescent="0.25">
      <c r="B1386" t="str">
        <f t="shared" si="597"/>
        <v>Burn[2]</v>
      </c>
      <c r="G1386" t="s">
        <v>405</v>
      </c>
      <c r="H1386" t="str">
        <f t="shared" si="591"/>
        <v>arwsBlockNames</v>
      </c>
      <c r="I1386">
        <v>1</v>
      </c>
      <c r="K1386">
        <v>0</v>
      </c>
      <c r="M1386" t="str">
        <f>CONCATENATE(P1386,".",G1386,"[5]")</f>
        <v>ns=4;s=|var|PLC210 OPC-UA.Application.GVL.DataProg.Group[2].Burn[2].stBlocks.arwsBlockNames[5]</v>
      </c>
      <c r="N1386" t="s">
        <v>154</v>
      </c>
      <c r="O1386" t="s">
        <v>27</v>
      </c>
      <c r="P1386" t="str">
        <f t="shared" si="598"/>
        <v>ns=4;s=|var|PLC210 OPC-UA.Application.GVL.DataProg.Group[2].Burn[2].stBlocks</v>
      </c>
      <c r="Q1386" t="str">
        <f t="shared" si="599"/>
        <v>d0197</v>
      </c>
      <c r="R1386" t="str">
        <f>CONCATENATE(G1386,"6")</f>
        <v>arwsBlockNames6</v>
      </c>
    </row>
    <row r="1387" spans="1:22" x14ac:dyDescent="0.25">
      <c r="B1387" t="str">
        <f t="shared" si="597"/>
        <v>Burn[2]</v>
      </c>
      <c r="G1387" t="s">
        <v>405</v>
      </c>
      <c r="H1387" t="str">
        <f t="shared" si="591"/>
        <v>arwsBlockNames</v>
      </c>
      <c r="I1387">
        <v>1</v>
      </c>
      <c r="K1387">
        <v>0</v>
      </c>
      <c r="M1387" t="str">
        <f>CONCATENATE(P1387,".",G1387,"[6]")</f>
        <v>ns=4;s=|var|PLC210 OPC-UA.Application.GVL.DataProg.Group[2].Burn[2].stBlocks.arwsBlockNames[6]</v>
      </c>
      <c r="N1387" t="s">
        <v>154</v>
      </c>
      <c r="O1387" t="s">
        <v>27</v>
      </c>
      <c r="P1387" t="str">
        <f t="shared" si="598"/>
        <v>ns=4;s=|var|PLC210 OPC-UA.Application.GVL.DataProg.Group[2].Burn[2].stBlocks</v>
      </c>
      <c r="Q1387" t="str">
        <f t="shared" si="599"/>
        <v>d0197</v>
      </c>
      <c r="R1387" t="str">
        <f>CONCATENATE(G1387,"7")</f>
        <v>arwsBlockNames7</v>
      </c>
    </row>
    <row r="1388" spans="1:22" x14ac:dyDescent="0.25">
      <c r="B1388" t="str">
        <f t="shared" si="597"/>
        <v>Burn[2]</v>
      </c>
      <c r="G1388" t="s">
        <v>405</v>
      </c>
      <c r="H1388" t="str">
        <f t="shared" si="591"/>
        <v>arwsBlockNames</v>
      </c>
      <c r="I1388">
        <v>1</v>
      </c>
      <c r="K1388">
        <v>0</v>
      </c>
      <c r="M1388" t="str">
        <f>CONCATENATE(P1388,".",G1388,"[7]")</f>
        <v>ns=4;s=|var|PLC210 OPC-UA.Application.GVL.DataProg.Group[2].Burn[2].stBlocks.arwsBlockNames[7]</v>
      </c>
      <c r="N1388" t="s">
        <v>154</v>
      </c>
      <c r="O1388" t="s">
        <v>27</v>
      </c>
      <c r="P1388" t="str">
        <f t="shared" si="598"/>
        <v>ns=4;s=|var|PLC210 OPC-UA.Application.GVL.DataProg.Group[2].Burn[2].stBlocks</v>
      </c>
      <c r="Q1388" t="str">
        <f t="shared" si="599"/>
        <v>d0197</v>
      </c>
      <c r="R1388" t="str">
        <f>CONCATENATE(G1388,"8")</f>
        <v>arwsBlockNames8</v>
      </c>
    </row>
    <row r="1389" spans="1:22" x14ac:dyDescent="0.25">
      <c r="B1389" t="str">
        <f t="shared" si="597"/>
        <v>Burn[2]</v>
      </c>
      <c r="G1389" t="s">
        <v>410</v>
      </c>
      <c r="H1389" t="str">
        <f t="shared" si="591"/>
        <v>bSparkManual</v>
      </c>
      <c r="I1389">
        <v>1</v>
      </c>
      <c r="K1389">
        <v>1</v>
      </c>
      <c r="M1389" t="str">
        <f t="shared" ref="M1389" si="600">CONCATENATE(P1389,".",H1389)</f>
        <v>ns=4;s=|var|PLC210 OPC-UA.Application.GVL.DataProg.Group[2].Burn[2].bSparkManual</v>
      </c>
      <c r="N1389" t="s">
        <v>34</v>
      </c>
      <c r="O1389" t="s">
        <v>27</v>
      </c>
      <c r="P1389" t="str">
        <f>P1378</f>
        <v>ns=4;s=|var|PLC210 OPC-UA.Application.GVL.DataProg.Group[2].Burn[2]</v>
      </c>
      <c r="Q1389" t="str">
        <f t="shared" si="599"/>
        <v>d0197</v>
      </c>
      <c r="R1389" t="str">
        <f t="shared" ref="R1389" si="601">G1389</f>
        <v>bSparkManual</v>
      </c>
    </row>
    <row r="1390" spans="1:22" x14ac:dyDescent="0.25">
      <c r="A1390" t="s">
        <v>317</v>
      </c>
      <c r="B1390" t="str">
        <f>B1378</f>
        <v>Burn[2]</v>
      </c>
    </row>
    <row r="1391" spans="1:22" x14ac:dyDescent="0.25">
      <c r="B1391" t="str">
        <f>A1390</f>
        <v>Spark</v>
      </c>
      <c r="G1391" t="s">
        <v>52</v>
      </c>
      <c r="H1391" t="str">
        <f t="shared" ref="H1391" si="602">G1391</f>
        <v>bStart</v>
      </c>
      <c r="I1391">
        <v>1</v>
      </c>
      <c r="K1391">
        <v>0</v>
      </c>
      <c r="M1391" t="str">
        <f t="shared" ref="M1391:M1393" si="603">CONCATENATE(P1391,".",H1391)</f>
        <v>ns=4;s=|var|PLC210 OPC-UA.Application.GVL.DataProg.Group[2].Burn[2].Spark.bStart</v>
      </c>
      <c r="N1391" t="s">
        <v>34</v>
      </c>
      <c r="O1391" t="s">
        <v>27</v>
      </c>
      <c r="P1391" t="str">
        <f>CONCATENATE(W$2,"GVL.DataProg.",B1365,".",B1366,".",B1391)</f>
        <v>ns=4;s=|var|PLC210 OPC-UA.Application.GVL.DataProg.Group[2].Burn[2].Spark</v>
      </c>
      <c r="Q1391" t="str">
        <f t="shared" ref="Q1391" si="604">Q1378</f>
        <v>d0197</v>
      </c>
      <c r="R1391" t="s">
        <v>318</v>
      </c>
    </row>
    <row r="1392" spans="1:22" x14ac:dyDescent="0.25">
      <c r="B1392" t="str">
        <f>B1390</f>
        <v>Burn[2]</v>
      </c>
      <c r="G1392" t="s">
        <v>144</v>
      </c>
      <c r="H1392" t="str">
        <f>G1392</f>
        <v>bPgNorm</v>
      </c>
      <c r="I1392">
        <v>1</v>
      </c>
      <c r="K1392">
        <v>0</v>
      </c>
      <c r="M1392" t="str">
        <f t="shared" si="603"/>
        <v>ns=4;s=|var|PLC210 OPC-UA.Application.GVL.DataProg.Group[2].Burn[2].bPgNorm</v>
      </c>
      <c r="N1392" t="s">
        <v>34</v>
      </c>
      <c r="O1392" t="s">
        <v>27</v>
      </c>
      <c r="P1392" t="str">
        <f>CONCATENATE(W$2,"GVL.DataProg.",A1173,".",B1392)</f>
        <v>ns=4;s=|var|PLC210 OPC-UA.Application.GVL.DataProg.Group[2].Burn[2]</v>
      </c>
      <c r="Q1392" t="str">
        <f>V1392</f>
        <v>d1184</v>
      </c>
      <c r="R1392" t="s">
        <v>92</v>
      </c>
      <c r="V1392" t="s">
        <v>233</v>
      </c>
    </row>
    <row r="1393" spans="1:22" x14ac:dyDescent="0.25">
      <c r="B1393" t="str">
        <f>B1392</f>
        <v>Burn[2]</v>
      </c>
      <c r="G1393" t="s">
        <v>146</v>
      </c>
      <c r="H1393" t="str">
        <f>G1393</f>
        <v>bPaNorm</v>
      </c>
      <c r="I1393">
        <v>1</v>
      </c>
      <c r="K1393">
        <v>0</v>
      </c>
      <c r="M1393" t="str">
        <f t="shared" si="603"/>
        <v>ns=4;s=|var|PLC210 OPC-UA.Application.GVL.DataProg.Group[2].Burn[2].bPaNorm</v>
      </c>
      <c r="N1393" t="s">
        <v>34</v>
      </c>
      <c r="O1393" t="s">
        <v>27</v>
      </c>
      <c r="P1393" t="str">
        <f>CONCATENATE(W$2,"GVL.DataProg.",A1173,".",B1393)</f>
        <v>ns=4;s=|var|PLC210 OPC-UA.Application.GVL.DataProg.Group[2].Burn[2]</v>
      </c>
      <c r="Q1393" t="str">
        <f>V1393</f>
        <v>d1185</v>
      </c>
      <c r="R1393" t="s">
        <v>92</v>
      </c>
      <c r="V1393" t="s">
        <v>234</v>
      </c>
    </row>
    <row r="1394" spans="1:22" x14ac:dyDescent="0.25">
      <c r="A1394" t="s">
        <v>131</v>
      </c>
      <c r="B1394" t="s">
        <v>176</v>
      </c>
      <c r="V1394" t="s">
        <v>227</v>
      </c>
    </row>
    <row r="1395" spans="1:22" x14ac:dyDescent="0.25">
      <c r="B1395" t="str">
        <f>A1394</f>
        <v>DamperGas</v>
      </c>
      <c r="G1395" t="s">
        <v>33</v>
      </c>
      <c r="H1395" t="str">
        <f>G1395</f>
        <v>bH</v>
      </c>
      <c r="I1395">
        <v>1</v>
      </c>
      <c r="K1395">
        <v>0</v>
      </c>
      <c r="M1395" t="str">
        <f>CONCATENATE(P1395,".",G1395)</f>
        <v>ns=4;s=|var|PLC210 OPC-UA.Application.GVL.DataProg.Group[2].Burn[2].DamperGas.bH</v>
      </c>
      <c r="N1395" t="s">
        <v>34</v>
      </c>
      <c r="O1395" t="s">
        <v>27</v>
      </c>
      <c r="P1395" t="str">
        <f>CONCATENATE(W$2,"GVL.DataProg.Group[2].",B1394,".",B1395)</f>
        <v>ns=4;s=|var|PLC210 OPC-UA.Application.GVL.DataProg.Group[2].Burn[2].DamperGas</v>
      </c>
      <c r="Q1395" t="str">
        <f>V1394</f>
        <v>d0200</v>
      </c>
      <c r="R1395" t="str">
        <f>G1395</f>
        <v>bH</v>
      </c>
    </row>
    <row r="1396" spans="1:22" x14ac:dyDescent="0.25">
      <c r="B1396" t="str">
        <f>B1395</f>
        <v>DamperGas</v>
      </c>
      <c r="G1396" t="s">
        <v>36</v>
      </c>
      <c r="H1396" t="str">
        <f t="shared" ref="H1396:H1408" si="605">G1396</f>
        <v>bL</v>
      </c>
      <c r="I1396">
        <v>1</v>
      </c>
      <c r="K1396">
        <v>0</v>
      </c>
      <c r="M1396" t="str">
        <f t="shared" ref="M1396:M1408" si="606">CONCATENATE(P1396,".",G1396)</f>
        <v>ns=4;s=|var|PLC210 OPC-UA.Application.GVL.DataProg.Group[2].Burn[2].DamperGas.bL</v>
      </c>
      <c r="N1396" t="s">
        <v>34</v>
      </c>
      <c r="O1396" t="s">
        <v>27</v>
      </c>
      <c r="P1396" t="str">
        <f>CONCATENATE(W$2,"GVL.DataProg.Group[2].",B1394,".",B1396)</f>
        <v>ns=4;s=|var|PLC210 OPC-UA.Application.GVL.DataProg.Group[2].Burn[2].DamperGas</v>
      </c>
      <c r="Q1396" t="str">
        <f>Q1395</f>
        <v>d0200</v>
      </c>
      <c r="R1396" t="str">
        <f t="shared" ref="R1396:R1400" si="607">G1396</f>
        <v>bL</v>
      </c>
    </row>
    <row r="1397" spans="1:22" x14ac:dyDescent="0.25">
      <c r="B1397" t="str">
        <f t="shared" ref="B1397:B1404" si="608">B1396</f>
        <v>DamperGas</v>
      </c>
      <c r="G1397" t="s">
        <v>37</v>
      </c>
      <c r="H1397" t="str">
        <f t="shared" si="605"/>
        <v>bClose</v>
      </c>
      <c r="I1397">
        <v>1</v>
      </c>
      <c r="K1397">
        <v>0</v>
      </c>
      <c r="M1397" t="str">
        <f t="shared" si="606"/>
        <v>ns=4;s=|var|PLC210 OPC-UA.Application.GVL.DataProg.Group[2].Burn[2].DamperGas.bClose</v>
      </c>
      <c r="N1397" t="s">
        <v>34</v>
      </c>
      <c r="O1397" t="s">
        <v>27</v>
      </c>
      <c r="P1397" t="str">
        <f>CONCATENATE(W$2,"GVL.DataProg.Group[2].",B1394,".",B1397)</f>
        <v>ns=4;s=|var|PLC210 OPC-UA.Application.GVL.DataProg.Group[2].Burn[2].DamperGas</v>
      </c>
      <c r="Q1397" t="str">
        <f t="shared" ref="Q1397:Q1404" si="609">Q1396</f>
        <v>d0200</v>
      </c>
      <c r="R1397" t="str">
        <f t="shared" si="607"/>
        <v>bClose</v>
      </c>
    </row>
    <row r="1398" spans="1:22" x14ac:dyDescent="0.25">
      <c r="B1398" t="str">
        <f t="shared" si="608"/>
        <v>DamperGas</v>
      </c>
      <c r="G1398" t="s">
        <v>38</v>
      </c>
      <c r="H1398" t="str">
        <f t="shared" si="605"/>
        <v>bOpen</v>
      </c>
      <c r="I1398">
        <v>1</v>
      </c>
      <c r="K1398">
        <v>0</v>
      </c>
      <c r="M1398" t="str">
        <f t="shared" si="606"/>
        <v>ns=4;s=|var|PLC210 OPC-UA.Application.GVL.DataProg.Group[2].Burn[2].DamperGas.bOpen</v>
      </c>
      <c r="N1398" t="s">
        <v>34</v>
      </c>
      <c r="O1398" t="s">
        <v>27</v>
      </c>
      <c r="P1398" t="str">
        <f>CONCATENATE(W$2,"GVL.DataProg.Group[2].",B1394,".",B1398)</f>
        <v>ns=4;s=|var|PLC210 OPC-UA.Application.GVL.DataProg.Group[2].Burn[2].DamperGas</v>
      </c>
      <c r="Q1398" t="str">
        <f t="shared" si="609"/>
        <v>d0200</v>
      </c>
      <c r="R1398" t="str">
        <f t="shared" si="607"/>
        <v>bOpen</v>
      </c>
    </row>
    <row r="1399" spans="1:22" x14ac:dyDescent="0.25">
      <c r="B1399" t="str">
        <f t="shared" si="608"/>
        <v>DamperGas</v>
      </c>
      <c r="G1399" t="s">
        <v>39</v>
      </c>
      <c r="H1399" t="str">
        <f t="shared" si="605"/>
        <v>bOpenManual</v>
      </c>
      <c r="I1399">
        <v>1</v>
      </c>
      <c r="K1399">
        <v>1</v>
      </c>
      <c r="M1399" t="str">
        <f t="shared" si="606"/>
        <v>ns=4;s=|var|PLC210 OPC-UA.Application.GVL.DataProg.Group[2].Burn[2].DamperGas.bOpenManual</v>
      </c>
      <c r="N1399" t="s">
        <v>34</v>
      </c>
      <c r="O1399" t="s">
        <v>27</v>
      </c>
      <c r="P1399" t="str">
        <f>CONCATENATE(W$2,"GVL.DataProg.Group[2].",B1394,".",B1399)</f>
        <v>ns=4;s=|var|PLC210 OPC-UA.Application.GVL.DataProg.Group[2].Burn[2].DamperGas</v>
      </c>
      <c r="Q1399" t="str">
        <f t="shared" si="609"/>
        <v>d0200</v>
      </c>
      <c r="R1399" t="str">
        <f t="shared" si="607"/>
        <v>bOpenManual</v>
      </c>
    </row>
    <row r="1400" spans="1:22" x14ac:dyDescent="0.25">
      <c r="B1400" t="str">
        <f t="shared" si="608"/>
        <v>DamperGas</v>
      </c>
      <c r="G1400" t="s">
        <v>40</v>
      </c>
      <c r="H1400" t="str">
        <f t="shared" si="605"/>
        <v>bCloseManual</v>
      </c>
      <c r="I1400">
        <v>1</v>
      </c>
      <c r="K1400">
        <v>1</v>
      </c>
      <c r="M1400" t="str">
        <f t="shared" si="606"/>
        <v>ns=4;s=|var|PLC210 OPC-UA.Application.GVL.DataProg.Group[2].Burn[2].DamperGas.bCloseManual</v>
      </c>
      <c r="N1400" t="s">
        <v>34</v>
      </c>
      <c r="O1400" t="s">
        <v>27</v>
      </c>
      <c r="P1400" t="str">
        <f>CONCATENATE(W$2,"GVL.DataProg.Group[2].",B1394,".",B1400)</f>
        <v>ns=4;s=|var|PLC210 OPC-UA.Application.GVL.DataProg.Group[2].Burn[2].DamperGas</v>
      </c>
      <c r="Q1400" t="str">
        <f t="shared" si="609"/>
        <v>d0200</v>
      </c>
      <c r="R1400" t="str">
        <f t="shared" si="607"/>
        <v>bCloseManual</v>
      </c>
    </row>
    <row r="1401" spans="1:22" x14ac:dyDescent="0.25">
      <c r="B1401" t="str">
        <f t="shared" si="608"/>
        <v>DamperGas</v>
      </c>
      <c r="G1401" t="s">
        <v>41</v>
      </c>
      <c r="H1401" t="str">
        <f t="shared" si="605"/>
        <v>bAuto</v>
      </c>
      <c r="I1401">
        <v>1</v>
      </c>
      <c r="K1401">
        <v>1</v>
      </c>
      <c r="M1401" t="str">
        <f t="shared" si="606"/>
        <v>ns=4;s=|var|PLC210 OPC-UA.Application.GVL.DataProg.Group[2].Burn[2].DamperGas.bAuto</v>
      </c>
      <c r="N1401" t="s">
        <v>34</v>
      </c>
      <c r="O1401" t="s">
        <v>27</v>
      </c>
      <c r="P1401" t="str">
        <f>CONCATENATE(W$2,"GVL.DataProg.Group[2].",B1394,".",B1401)</f>
        <v>ns=4;s=|var|PLC210 OPC-UA.Application.GVL.DataProg.Group[2].Burn[2].DamperGas</v>
      </c>
      <c r="Q1401" t="str">
        <f t="shared" si="609"/>
        <v>d0200</v>
      </c>
      <c r="R1401" t="str">
        <f>G1401</f>
        <v>bAuto</v>
      </c>
    </row>
    <row r="1402" spans="1:22" x14ac:dyDescent="0.25">
      <c r="B1402" t="str">
        <f t="shared" si="608"/>
        <v>DamperGas</v>
      </c>
      <c r="G1402" t="s">
        <v>42</v>
      </c>
      <c r="H1402" t="str">
        <f t="shared" si="605"/>
        <v>bBlockOpenOut</v>
      </c>
      <c r="I1402">
        <v>1</v>
      </c>
      <c r="K1402">
        <v>0</v>
      </c>
      <c r="M1402" t="str">
        <f t="shared" si="606"/>
        <v>ns=4;s=|var|PLC210 OPC-UA.Application.GVL.DataProg.Group[2].Burn[2].DamperGas.bBlockOpenOut</v>
      </c>
      <c r="N1402" t="s">
        <v>34</v>
      </c>
      <c r="O1402" t="s">
        <v>27</v>
      </c>
      <c r="P1402" t="str">
        <f>CONCATENATE(W$2,"GVL.DataProg.Group[2].",B1394,".",B1402)</f>
        <v>ns=4;s=|var|PLC210 OPC-UA.Application.GVL.DataProg.Group[2].Burn[2].DamperGas</v>
      </c>
      <c r="Q1402" t="str">
        <f t="shared" si="609"/>
        <v>d0200</v>
      </c>
      <c r="R1402" t="str">
        <f t="shared" ref="R1402:R1406" si="610">G1402</f>
        <v>bBlockOpenOut</v>
      </c>
    </row>
    <row r="1403" spans="1:22" x14ac:dyDescent="0.25">
      <c r="B1403" t="str">
        <f t="shared" si="608"/>
        <v>DamperGas</v>
      </c>
      <c r="G1403" t="s">
        <v>43</v>
      </c>
      <c r="H1403" t="str">
        <f t="shared" si="605"/>
        <v>bBlockCloseOut</v>
      </c>
      <c r="I1403">
        <v>1</v>
      </c>
      <c r="K1403">
        <v>0</v>
      </c>
      <c r="M1403" t="str">
        <f t="shared" si="606"/>
        <v>ns=4;s=|var|PLC210 OPC-UA.Application.GVL.DataProg.Group[2].Burn[2].DamperGas.bBlockCloseOut</v>
      </c>
      <c r="N1403" t="s">
        <v>34</v>
      </c>
      <c r="O1403" t="s">
        <v>27</v>
      </c>
      <c r="P1403" t="str">
        <f>CONCATENATE(W$2,"GVL.DataProg.Group[2].",B1394,".",B1403)</f>
        <v>ns=4;s=|var|PLC210 OPC-UA.Application.GVL.DataProg.Group[2].Burn[2].DamperGas</v>
      </c>
      <c r="Q1403" t="str">
        <f t="shared" si="609"/>
        <v>d0200</v>
      </c>
      <c r="R1403" t="str">
        <f t="shared" si="610"/>
        <v>bBlockCloseOut</v>
      </c>
    </row>
    <row r="1404" spans="1:22" x14ac:dyDescent="0.25">
      <c r="B1404" t="str">
        <f t="shared" si="608"/>
        <v>DamperGas</v>
      </c>
      <c r="G1404" t="s">
        <v>383</v>
      </c>
      <c r="H1404" t="str">
        <f t="shared" si="605"/>
        <v>State</v>
      </c>
      <c r="I1404">
        <v>1</v>
      </c>
      <c r="K1404">
        <v>0</v>
      </c>
      <c r="M1404" t="str">
        <f t="shared" si="606"/>
        <v>ns=4;s=|var|PLC210 OPC-UA.Application.GVL.DataProg.Group[2].Burn[2].DamperGas.State</v>
      </c>
      <c r="N1404" t="s">
        <v>154</v>
      </c>
      <c r="O1404" t="s">
        <v>27</v>
      </c>
      <c r="P1404" t="str">
        <f>P1403</f>
        <v>ns=4;s=|var|PLC210 OPC-UA.Application.GVL.DataProg.Group[2].Burn[2].DamperGas</v>
      </c>
      <c r="Q1404" t="str">
        <f t="shared" si="609"/>
        <v>d0200</v>
      </c>
      <c r="R1404" t="str">
        <f t="shared" si="610"/>
        <v>State</v>
      </c>
    </row>
    <row r="1405" spans="1:22" x14ac:dyDescent="0.25">
      <c r="B1405" t="str">
        <f>B1404</f>
        <v>DamperGas</v>
      </c>
      <c r="G1405" t="s">
        <v>384</v>
      </c>
      <c r="H1405" t="str">
        <f t="shared" si="605"/>
        <v>bAutoCorrect</v>
      </c>
      <c r="I1405">
        <v>1</v>
      </c>
      <c r="K1405">
        <v>1</v>
      </c>
      <c r="M1405" t="str">
        <f t="shared" si="606"/>
        <v>ns=4;s=|var|PLC210 OPC-UA.Application.GVL.DataProg.Group[2].Burn[2].DamperGas.bAutoCorrect</v>
      </c>
      <c r="N1405" t="s">
        <v>34</v>
      </c>
      <c r="O1405" t="s">
        <v>27</v>
      </c>
      <c r="P1405" t="str">
        <f>P1404</f>
        <v>ns=4;s=|var|PLC210 OPC-UA.Application.GVL.DataProg.Group[2].Burn[2].DamperGas</v>
      </c>
      <c r="Q1405" t="str">
        <f>Q1404</f>
        <v>d0200</v>
      </c>
      <c r="R1405" t="str">
        <f t="shared" si="610"/>
        <v>bAutoCorrect</v>
      </c>
    </row>
    <row r="1406" spans="1:22" x14ac:dyDescent="0.25">
      <c r="B1406" t="str">
        <f>B1405</f>
        <v>DamperGas</v>
      </c>
      <c r="G1406" t="s">
        <v>385</v>
      </c>
      <c r="H1406" t="str">
        <f t="shared" si="605"/>
        <v>fMechTime</v>
      </c>
      <c r="I1406">
        <v>1</v>
      </c>
      <c r="K1406">
        <v>0</v>
      </c>
      <c r="M1406" t="str">
        <f t="shared" si="606"/>
        <v>ns=4;s=|var|PLC210 OPC-UA.Application.GVL.DataProg.Group[2].Burn[2].DamperGas.fMechTime</v>
      </c>
      <c r="N1406" t="s">
        <v>26</v>
      </c>
      <c r="O1406" t="s">
        <v>27</v>
      </c>
      <c r="P1406" t="str">
        <f>P1405</f>
        <v>ns=4;s=|var|PLC210 OPC-UA.Application.GVL.DataProg.Group[2].Burn[2].DamperGas</v>
      </c>
      <c r="Q1406" t="str">
        <f>Q1405</f>
        <v>d0200</v>
      </c>
      <c r="R1406" t="str">
        <f t="shared" si="610"/>
        <v>fMechTime</v>
      </c>
    </row>
    <row r="1407" spans="1:22" x14ac:dyDescent="0.25">
      <c r="B1407" t="str">
        <f>B1406</f>
        <v>DamperGas</v>
      </c>
      <c r="G1407" t="s">
        <v>402</v>
      </c>
      <c r="H1407" t="str">
        <f t="shared" si="605"/>
        <v>byBlock</v>
      </c>
      <c r="I1407">
        <v>1</v>
      </c>
      <c r="K1407">
        <v>0</v>
      </c>
      <c r="M1407" t="str">
        <f t="shared" si="606"/>
        <v>ns=4;s=|var|PLC210 OPC-UA.Application.GVL.DataProg.Group[2].Burn[2].DamperGas.stBlocksOpen.byBlock</v>
      </c>
      <c r="N1407" t="s">
        <v>403</v>
      </c>
      <c r="O1407" t="s">
        <v>27</v>
      </c>
      <c r="P1407" t="str">
        <f>CONCATENATE(P1406,".stBlocksOpen")</f>
        <v>ns=4;s=|var|PLC210 OPC-UA.Application.GVL.DataProg.Group[2].Burn[2].DamperGas.stBlocksOpen</v>
      </c>
      <c r="Q1407" t="str">
        <f>Q1406</f>
        <v>d0200</v>
      </c>
      <c r="R1407" t="str">
        <f>CONCATENATE(G1407,"Open")</f>
        <v>byBlockOpen</v>
      </c>
    </row>
    <row r="1408" spans="1:22" x14ac:dyDescent="0.25">
      <c r="B1408" t="str">
        <f>B1407</f>
        <v>DamperGas</v>
      </c>
      <c r="G1408" t="s">
        <v>402</v>
      </c>
      <c r="H1408" t="str">
        <f t="shared" si="605"/>
        <v>byBlock</v>
      </c>
      <c r="I1408">
        <v>1</v>
      </c>
      <c r="K1408">
        <v>0</v>
      </c>
      <c r="M1408" t="str">
        <f t="shared" si="606"/>
        <v>ns=4;s=|var|PLC210 OPC-UA.Application.GVL.DataProg.Group[2].Burn[2].DamperGas.stBlocksClose.byBlock</v>
      </c>
      <c r="N1408" t="s">
        <v>403</v>
      </c>
      <c r="O1408" t="s">
        <v>27</v>
      </c>
      <c r="P1408" t="str">
        <f>CONCATENATE(P1406,".stBlocksClose")</f>
        <v>ns=4;s=|var|PLC210 OPC-UA.Application.GVL.DataProg.Group[2].Burn[2].DamperGas.stBlocksClose</v>
      </c>
      <c r="Q1408" t="str">
        <f>Q1407</f>
        <v>d0200</v>
      </c>
      <c r="R1408" t="str">
        <f>CONCATENATE(G1408,"Close")</f>
        <v>byBlockClose</v>
      </c>
    </row>
    <row r="1409" spans="1:22" x14ac:dyDescent="0.25">
      <c r="A1409" t="s">
        <v>24</v>
      </c>
      <c r="B1409" t="str">
        <f>B1403</f>
        <v>DamperGas</v>
      </c>
      <c r="V1409" t="s">
        <v>226</v>
      </c>
    </row>
    <row r="1410" spans="1:22" x14ac:dyDescent="0.25">
      <c r="B1410" t="str">
        <f>A1409</f>
        <v>fPosition</v>
      </c>
      <c r="G1410" t="s">
        <v>31</v>
      </c>
      <c r="H1410" t="str">
        <f>G1410</f>
        <v>fNormValue</v>
      </c>
      <c r="I1410">
        <v>1</v>
      </c>
      <c r="K1410">
        <v>0</v>
      </c>
      <c r="M1410" t="str">
        <f>CONCATENATE(P1410,".",H1410)</f>
        <v>ns=4;s=|var|PLC210 OPC-UA.Application.GVL.DataProg.Group[2].Burn[2].DamperGas.fPosition.fNormValue</v>
      </c>
      <c r="N1410" t="s">
        <v>26</v>
      </c>
      <c r="O1410" t="s">
        <v>27</v>
      </c>
      <c r="P1410" t="str">
        <f>CONCATENATE(W$2,"GVL.DataProg.Group[2].",B1394,".",B1409,".",B1410)</f>
        <v>ns=4;s=|var|PLC210 OPC-UA.Application.GVL.DataProg.Group[2].Burn[2].DamperGas.fPosition</v>
      </c>
      <c r="Q1410" t="str">
        <f>V1409</f>
        <v>d0036</v>
      </c>
      <c r="R1410" t="str">
        <f>G1410</f>
        <v>fNormValue</v>
      </c>
    </row>
    <row r="1411" spans="1:22" x14ac:dyDescent="0.25">
      <c r="B1411" t="str">
        <f>B1410</f>
        <v>fPosition</v>
      </c>
      <c r="G1411" t="s">
        <v>32</v>
      </c>
      <c r="H1411" t="str">
        <f t="shared" ref="H1411:H1414" si="611">G1411</f>
        <v>fInValue</v>
      </c>
      <c r="I1411">
        <v>1</v>
      </c>
      <c r="K1411">
        <v>0</v>
      </c>
      <c r="M1411" t="str">
        <f>CONCATENATE(P1411,".",H1411)</f>
        <v>ns=4;s=|var|PLC210 OPC-UA.Application.GVL.DataProg.Group[2].Burn[2].DamperGas.fPosition.fInValue</v>
      </c>
      <c r="N1411" t="s">
        <v>26</v>
      </c>
      <c r="O1411" t="s">
        <v>27</v>
      </c>
      <c r="P1411" t="str">
        <f>CONCATENATE(W$2,"GVL.DataProg.Group[2].",B1394,".",B1409,".",B1411)</f>
        <v>ns=4;s=|var|PLC210 OPC-UA.Application.GVL.DataProg.Group[2].Burn[2].DamperGas.fPosition</v>
      </c>
      <c r="Q1411" t="str">
        <f>Q1410</f>
        <v>d0036</v>
      </c>
      <c r="R1411" t="str">
        <f t="shared" ref="R1411:R1414" si="612">G1411</f>
        <v>fInValue</v>
      </c>
    </row>
    <row r="1412" spans="1:22" x14ac:dyDescent="0.25">
      <c r="B1412" t="str">
        <f>B1411</f>
        <v>fPosition</v>
      </c>
      <c r="G1412" t="s">
        <v>30</v>
      </c>
      <c r="H1412" t="str">
        <f t="shared" si="611"/>
        <v>fNormL</v>
      </c>
      <c r="I1412">
        <v>1</v>
      </c>
      <c r="K1412">
        <v>1</v>
      </c>
      <c r="M1412" t="str">
        <f>CONCATENATE(P1412,".",G1412)</f>
        <v>ns=4;s=|var|PLC210 OPC-UA.Application.PersistentVars.stAllAiChannelParams.Group2_Burn2_DamperGas_fPosition.fNormL</v>
      </c>
      <c r="N1412" t="s">
        <v>26</v>
      </c>
      <c r="O1412" t="s">
        <v>27</v>
      </c>
      <c r="P1412" t="str">
        <f>CONCATENATE(W$2,"PersistentVars.stAllAiChannelParams.Group2_",SUBSTITUTE(SUBSTITUTE(B1394,"[",""),"]",""),"_",B1409,"_",B1412)</f>
        <v>ns=4;s=|var|PLC210 OPC-UA.Application.PersistentVars.stAllAiChannelParams.Group2_Burn2_DamperGas_fPosition</v>
      </c>
      <c r="Q1412" t="str">
        <f t="shared" ref="Q1412:Q1414" si="613">Q1411</f>
        <v>d0036</v>
      </c>
      <c r="R1412" t="str">
        <f t="shared" si="612"/>
        <v>fNormL</v>
      </c>
    </row>
    <row r="1413" spans="1:22" x14ac:dyDescent="0.25">
      <c r="B1413" t="str">
        <f t="shared" ref="B1413:B1414" si="614">B1412</f>
        <v>fPosition</v>
      </c>
      <c r="G1413" t="s">
        <v>29</v>
      </c>
      <c r="H1413" t="str">
        <f t="shared" si="611"/>
        <v>fNormH</v>
      </c>
      <c r="I1413">
        <v>1</v>
      </c>
      <c r="K1413">
        <v>1</v>
      </c>
      <c r="M1413" t="str">
        <f t="shared" ref="M1413:M1414" si="615">CONCATENATE(P1413,".",G1413)</f>
        <v>ns=4;s=|var|PLC210 OPC-UA.Application.PersistentVars.stAllAiChannelParams.Group2_Burn2_DamperGas_fPosition.fNormH</v>
      </c>
      <c r="N1413" t="s">
        <v>26</v>
      </c>
      <c r="O1413" t="s">
        <v>27</v>
      </c>
      <c r="P1413" t="str">
        <f>CONCATENATE(W$2,"PersistentVars.stAllAiChannelParams.Group2_",SUBSTITUTE(SUBSTITUTE(B1394,"[",""),"]",""),"_",B1409,"_",B1413)</f>
        <v>ns=4;s=|var|PLC210 OPC-UA.Application.PersistentVars.stAllAiChannelParams.Group2_Burn2_DamperGas_fPosition</v>
      </c>
      <c r="Q1413" t="str">
        <f t="shared" si="613"/>
        <v>d0036</v>
      </c>
      <c r="R1413" t="str">
        <f t="shared" si="612"/>
        <v>fNormH</v>
      </c>
    </row>
    <row r="1414" spans="1:22" x14ac:dyDescent="0.25">
      <c r="B1414" t="str">
        <f t="shared" si="614"/>
        <v>fPosition</v>
      </c>
      <c r="G1414" t="s">
        <v>25</v>
      </c>
      <c r="H1414" t="str">
        <f t="shared" si="611"/>
        <v>fTFilter</v>
      </c>
      <c r="I1414">
        <v>1</v>
      </c>
      <c r="K1414">
        <v>1</v>
      </c>
      <c r="M1414" t="str">
        <f t="shared" si="615"/>
        <v>ns=4;s=|var|PLC210 OPC-UA.Application.PersistentVars.stAllAiChannelParams.Group2_Burn2_DamperGas_fPosition.fTFilter</v>
      </c>
      <c r="N1414" t="s">
        <v>26</v>
      </c>
      <c r="O1414" t="s">
        <v>27</v>
      </c>
      <c r="P1414" t="str">
        <f>CONCATENATE(W$2,"PersistentVars.stAllAiChannelParams.Group2_",SUBSTITUTE(SUBSTITUTE(B1394,"[",""),"]",""),"_",B1409,"_",B1414)</f>
        <v>ns=4;s=|var|PLC210 OPC-UA.Application.PersistentVars.stAllAiChannelParams.Group2_Burn2_DamperGas_fPosition</v>
      </c>
      <c r="Q1414" t="str">
        <f t="shared" si="613"/>
        <v>d0036</v>
      </c>
      <c r="R1414" t="str">
        <f t="shared" si="612"/>
        <v>fTFilter</v>
      </c>
    </row>
    <row r="1415" spans="1:22" x14ac:dyDescent="0.25">
      <c r="A1415" t="s">
        <v>134</v>
      </c>
      <c r="B1415" t="s">
        <v>176</v>
      </c>
      <c r="V1415" t="s">
        <v>229</v>
      </c>
    </row>
    <row r="1416" spans="1:22" x14ac:dyDescent="0.25">
      <c r="B1416" t="str">
        <f>A1415</f>
        <v>DamperAir</v>
      </c>
      <c r="G1416" t="s">
        <v>33</v>
      </c>
      <c r="H1416" t="str">
        <f>G1416</f>
        <v>bH</v>
      </c>
      <c r="I1416">
        <v>1</v>
      </c>
      <c r="K1416">
        <v>0</v>
      </c>
      <c r="M1416" t="str">
        <f>CONCATENATE(P1416,".",G1416)</f>
        <v>ns=4;s=|var|PLC210 OPC-UA.Application.GVL.DataProg.Group[2].Burn[2].DamperAir.bH</v>
      </c>
      <c r="N1416" t="s">
        <v>34</v>
      </c>
      <c r="O1416" t="s">
        <v>27</v>
      </c>
      <c r="P1416" t="str">
        <f>CONCATENATE(W$2,"GVL.DataProg.Group[2].",B1415,".",B1416)</f>
        <v>ns=4;s=|var|PLC210 OPC-UA.Application.GVL.DataProg.Group[2].Burn[2].DamperAir</v>
      </c>
      <c r="Q1416" t="str">
        <f>V1415</f>
        <v>d0201</v>
      </c>
      <c r="R1416" t="str">
        <f>G1416</f>
        <v>bH</v>
      </c>
    </row>
    <row r="1417" spans="1:22" x14ac:dyDescent="0.25">
      <c r="B1417" t="str">
        <f>B1416</f>
        <v>DamperAir</v>
      </c>
      <c r="G1417" t="s">
        <v>36</v>
      </c>
      <c r="H1417" t="str">
        <f t="shared" ref="H1417:H1429" si="616">G1417</f>
        <v>bL</v>
      </c>
      <c r="I1417">
        <v>1</v>
      </c>
      <c r="K1417">
        <v>0</v>
      </c>
      <c r="M1417" t="str">
        <f t="shared" ref="M1417:M1429" si="617">CONCATENATE(P1417,".",G1417)</f>
        <v>ns=4;s=|var|PLC210 OPC-UA.Application.GVL.DataProg.Group[2].Burn[2].DamperAir.bL</v>
      </c>
      <c r="N1417" t="s">
        <v>34</v>
      </c>
      <c r="O1417" t="s">
        <v>27</v>
      </c>
      <c r="P1417" t="str">
        <f>CONCATENATE(W$2,"GVL.DataProg.Group[2].",B1415,".",B1417)</f>
        <v>ns=4;s=|var|PLC210 OPC-UA.Application.GVL.DataProg.Group[2].Burn[2].DamperAir</v>
      </c>
      <c r="Q1417" t="str">
        <f>Q1416</f>
        <v>d0201</v>
      </c>
      <c r="R1417" t="str">
        <f t="shared" ref="R1417:R1421" si="618">G1417</f>
        <v>bL</v>
      </c>
    </row>
    <row r="1418" spans="1:22" x14ac:dyDescent="0.25">
      <c r="B1418" t="str">
        <f t="shared" ref="B1418:B1425" si="619">B1417</f>
        <v>DamperAir</v>
      </c>
      <c r="G1418" t="s">
        <v>37</v>
      </c>
      <c r="H1418" t="str">
        <f t="shared" si="616"/>
        <v>bClose</v>
      </c>
      <c r="I1418">
        <v>1</v>
      </c>
      <c r="K1418">
        <v>0</v>
      </c>
      <c r="M1418" t="str">
        <f t="shared" si="617"/>
        <v>ns=4;s=|var|PLC210 OPC-UA.Application.GVL.DataProg.Group[2].Burn[2].DamperAir.bClose</v>
      </c>
      <c r="N1418" t="s">
        <v>34</v>
      </c>
      <c r="O1418" t="s">
        <v>27</v>
      </c>
      <c r="P1418" t="str">
        <f>CONCATENATE(W$2,"GVL.DataProg.Group[2].",B1415,".",B1418)</f>
        <v>ns=4;s=|var|PLC210 OPC-UA.Application.GVL.DataProg.Group[2].Burn[2].DamperAir</v>
      </c>
      <c r="Q1418" t="str">
        <f t="shared" ref="Q1418:Q1425" si="620">Q1417</f>
        <v>d0201</v>
      </c>
      <c r="R1418" t="str">
        <f t="shared" si="618"/>
        <v>bClose</v>
      </c>
    </row>
    <row r="1419" spans="1:22" x14ac:dyDescent="0.25">
      <c r="B1419" t="str">
        <f t="shared" si="619"/>
        <v>DamperAir</v>
      </c>
      <c r="G1419" t="s">
        <v>38</v>
      </c>
      <c r="H1419" t="str">
        <f t="shared" si="616"/>
        <v>bOpen</v>
      </c>
      <c r="I1419">
        <v>1</v>
      </c>
      <c r="K1419">
        <v>0</v>
      </c>
      <c r="M1419" t="str">
        <f t="shared" si="617"/>
        <v>ns=4;s=|var|PLC210 OPC-UA.Application.GVL.DataProg.Group[2].Burn[2].DamperAir.bOpen</v>
      </c>
      <c r="N1419" t="s">
        <v>34</v>
      </c>
      <c r="O1419" t="s">
        <v>27</v>
      </c>
      <c r="P1419" t="str">
        <f>CONCATENATE(W$2,"GVL.DataProg.Group[2].",B1415,".",B1419)</f>
        <v>ns=4;s=|var|PLC210 OPC-UA.Application.GVL.DataProg.Group[2].Burn[2].DamperAir</v>
      </c>
      <c r="Q1419" t="str">
        <f t="shared" si="620"/>
        <v>d0201</v>
      </c>
      <c r="R1419" t="str">
        <f t="shared" si="618"/>
        <v>bOpen</v>
      </c>
    </row>
    <row r="1420" spans="1:22" x14ac:dyDescent="0.25">
      <c r="B1420" t="str">
        <f t="shared" si="619"/>
        <v>DamperAir</v>
      </c>
      <c r="G1420" t="s">
        <v>39</v>
      </c>
      <c r="H1420" t="str">
        <f t="shared" si="616"/>
        <v>bOpenManual</v>
      </c>
      <c r="I1420">
        <v>1</v>
      </c>
      <c r="K1420">
        <v>1</v>
      </c>
      <c r="M1420" t="str">
        <f t="shared" si="617"/>
        <v>ns=4;s=|var|PLC210 OPC-UA.Application.GVL.DataProg.Group[2].Burn[2].DamperAir.bOpenManual</v>
      </c>
      <c r="N1420" t="s">
        <v>34</v>
      </c>
      <c r="O1420" t="s">
        <v>27</v>
      </c>
      <c r="P1420" t="str">
        <f>CONCATENATE(W$2,"GVL.DataProg.Group[2].",B1415,".",B1420)</f>
        <v>ns=4;s=|var|PLC210 OPC-UA.Application.GVL.DataProg.Group[2].Burn[2].DamperAir</v>
      </c>
      <c r="Q1420" t="str">
        <f t="shared" si="620"/>
        <v>d0201</v>
      </c>
      <c r="R1420" t="str">
        <f t="shared" si="618"/>
        <v>bOpenManual</v>
      </c>
    </row>
    <row r="1421" spans="1:22" x14ac:dyDescent="0.25">
      <c r="B1421" t="str">
        <f t="shared" si="619"/>
        <v>DamperAir</v>
      </c>
      <c r="G1421" t="s">
        <v>40</v>
      </c>
      <c r="H1421" t="str">
        <f t="shared" si="616"/>
        <v>bCloseManual</v>
      </c>
      <c r="I1421">
        <v>1</v>
      </c>
      <c r="K1421">
        <v>1</v>
      </c>
      <c r="M1421" t="str">
        <f t="shared" si="617"/>
        <v>ns=4;s=|var|PLC210 OPC-UA.Application.GVL.DataProg.Group[2].Burn[2].DamperAir.bCloseManual</v>
      </c>
      <c r="N1421" t="s">
        <v>34</v>
      </c>
      <c r="O1421" t="s">
        <v>27</v>
      </c>
      <c r="P1421" t="str">
        <f>CONCATENATE(W$2,"GVL.DataProg.Group[2].",B1415,".",B1421)</f>
        <v>ns=4;s=|var|PLC210 OPC-UA.Application.GVL.DataProg.Group[2].Burn[2].DamperAir</v>
      </c>
      <c r="Q1421" t="str">
        <f t="shared" si="620"/>
        <v>d0201</v>
      </c>
      <c r="R1421" t="str">
        <f t="shared" si="618"/>
        <v>bCloseManual</v>
      </c>
    </row>
    <row r="1422" spans="1:22" x14ac:dyDescent="0.25">
      <c r="B1422" t="str">
        <f t="shared" si="619"/>
        <v>DamperAir</v>
      </c>
      <c r="G1422" t="s">
        <v>41</v>
      </c>
      <c r="H1422" t="str">
        <f t="shared" si="616"/>
        <v>bAuto</v>
      </c>
      <c r="I1422">
        <v>1</v>
      </c>
      <c r="K1422">
        <v>1</v>
      </c>
      <c r="M1422" t="str">
        <f t="shared" si="617"/>
        <v>ns=4;s=|var|PLC210 OPC-UA.Application.GVL.DataProg.Group[2].Burn[2].DamperAir.bAuto</v>
      </c>
      <c r="N1422" t="s">
        <v>34</v>
      </c>
      <c r="O1422" t="s">
        <v>27</v>
      </c>
      <c r="P1422" t="str">
        <f>CONCATENATE(W$2,"GVL.DataProg.Group[2].",B1415,".",B1422)</f>
        <v>ns=4;s=|var|PLC210 OPC-UA.Application.GVL.DataProg.Group[2].Burn[2].DamperAir</v>
      </c>
      <c r="Q1422" t="str">
        <f t="shared" si="620"/>
        <v>d0201</v>
      </c>
      <c r="R1422" t="str">
        <f>G1422</f>
        <v>bAuto</v>
      </c>
    </row>
    <row r="1423" spans="1:22" x14ac:dyDescent="0.25">
      <c r="B1423" t="str">
        <f t="shared" si="619"/>
        <v>DamperAir</v>
      </c>
      <c r="G1423" t="s">
        <v>42</v>
      </c>
      <c r="H1423" t="str">
        <f t="shared" si="616"/>
        <v>bBlockOpenOut</v>
      </c>
      <c r="I1423">
        <v>1</v>
      </c>
      <c r="K1423">
        <v>0</v>
      </c>
      <c r="M1423" t="str">
        <f t="shared" si="617"/>
        <v>ns=4;s=|var|PLC210 OPC-UA.Application.GVL.DataProg.Group[2].Burn[2].DamperAir.bBlockOpenOut</v>
      </c>
      <c r="N1423" t="s">
        <v>34</v>
      </c>
      <c r="O1423" t="s">
        <v>27</v>
      </c>
      <c r="P1423" t="str">
        <f>CONCATENATE(W$2,"GVL.DataProg.Group[2].",B1415,".",B1423)</f>
        <v>ns=4;s=|var|PLC210 OPC-UA.Application.GVL.DataProg.Group[2].Burn[2].DamperAir</v>
      </c>
      <c r="Q1423" t="str">
        <f t="shared" si="620"/>
        <v>d0201</v>
      </c>
      <c r="R1423" t="str">
        <f t="shared" ref="R1423:R1427" si="621">G1423</f>
        <v>bBlockOpenOut</v>
      </c>
    </row>
    <row r="1424" spans="1:22" x14ac:dyDescent="0.25">
      <c r="B1424" t="str">
        <f t="shared" si="619"/>
        <v>DamperAir</v>
      </c>
      <c r="G1424" t="s">
        <v>43</v>
      </c>
      <c r="H1424" t="str">
        <f t="shared" si="616"/>
        <v>bBlockCloseOut</v>
      </c>
      <c r="I1424">
        <v>1</v>
      </c>
      <c r="K1424">
        <v>0</v>
      </c>
      <c r="M1424" t="str">
        <f t="shared" si="617"/>
        <v>ns=4;s=|var|PLC210 OPC-UA.Application.GVL.DataProg.Group[2].Burn[2].DamperAir.bBlockCloseOut</v>
      </c>
      <c r="N1424" t="s">
        <v>34</v>
      </c>
      <c r="O1424" t="s">
        <v>27</v>
      </c>
      <c r="P1424" t="str">
        <f>CONCATENATE(W$2,"GVL.DataProg.Group[2].",B1415,".",B1424)</f>
        <v>ns=4;s=|var|PLC210 OPC-UA.Application.GVL.DataProg.Group[2].Burn[2].DamperAir</v>
      </c>
      <c r="Q1424" t="str">
        <f t="shared" si="620"/>
        <v>d0201</v>
      </c>
      <c r="R1424" t="str">
        <f t="shared" si="621"/>
        <v>bBlockCloseOut</v>
      </c>
    </row>
    <row r="1425" spans="1:22" x14ac:dyDescent="0.25">
      <c r="B1425" t="str">
        <f t="shared" si="619"/>
        <v>DamperAir</v>
      </c>
      <c r="G1425" t="s">
        <v>383</v>
      </c>
      <c r="H1425" t="str">
        <f t="shared" si="616"/>
        <v>State</v>
      </c>
      <c r="I1425">
        <v>1</v>
      </c>
      <c r="K1425">
        <v>0</v>
      </c>
      <c r="M1425" t="str">
        <f t="shared" si="617"/>
        <v>ns=4;s=|var|PLC210 OPC-UA.Application.GVL.DataProg.Group[2].Burn[2].DamperAir.State</v>
      </c>
      <c r="N1425" t="s">
        <v>154</v>
      </c>
      <c r="O1425" t="s">
        <v>27</v>
      </c>
      <c r="P1425" t="str">
        <f>P1424</f>
        <v>ns=4;s=|var|PLC210 OPC-UA.Application.GVL.DataProg.Group[2].Burn[2].DamperAir</v>
      </c>
      <c r="Q1425" t="str">
        <f t="shared" si="620"/>
        <v>d0201</v>
      </c>
      <c r="R1425" t="str">
        <f t="shared" si="621"/>
        <v>State</v>
      </c>
    </row>
    <row r="1426" spans="1:22" x14ac:dyDescent="0.25">
      <c r="B1426" t="str">
        <f>B1425</f>
        <v>DamperAir</v>
      </c>
      <c r="G1426" t="s">
        <v>384</v>
      </c>
      <c r="H1426" t="str">
        <f t="shared" si="616"/>
        <v>bAutoCorrect</v>
      </c>
      <c r="I1426">
        <v>1</v>
      </c>
      <c r="K1426">
        <v>1</v>
      </c>
      <c r="M1426" t="str">
        <f t="shared" si="617"/>
        <v>ns=4;s=|var|PLC210 OPC-UA.Application.GVL.DataProg.Group[2].Burn[2].DamperAir.bAutoCorrect</v>
      </c>
      <c r="N1426" t="s">
        <v>34</v>
      </c>
      <c r="O1426" t="s">
        <v>27</v>
      </c>
      <c r="P1426" t="str">
        <f>P1425</f>
        <v>ns=4;s=|var|PLC210 OPC-UA.Application.GVL.DataProg.Group[2].Burn[2].DamperAir</v>
      </c>
      <c r="Q1426" t="str">
        <f>Q1425</f>
        <v>d0201</v>
      </c>
      <c r="R1426" t="str">
        <f t="shared" si="621"/>
        <v>bAutoCorrect</v>
      </c>
    </row>
    <row r="1427" spans="1:22" x14ac:dyDescent="0.25">
      <c r="B1427" t="str">
        <f>B1426</f>
        <v>DamperAir</v>
      </c>
      <c r="G1427" t="s">
        <v>385</v>
      </c>
      <c r="H1427" t="str">
        <f t="shared" si="616"/>
        <v>fMechTime</v>
      </c>
      <c r="I1427">
        <v>1</v>
      </c>
      <c r="K1427">
        <v>0</v>
      </c>
      <c r="M1427" t="str">
        <f t="shared" si="617"/>
        <v>ns=4;s=|var|PLC210 OPC-UA.Application.GVL.DataProg.Group[2].Burn[2].DamperAir.fMechTime</v>
      </c>
      <c r="N1427" t="s">
        <v>26</v>
      </c>
      <c r="O1427" t="s">
        <v>27</v>
      </c>
      <c r="P1427" t="str">
        <f>P1426</f>
        <v>ns=4;s=|var|PLC210 OPC-UA.Application.GVL.DataProg.Group[2].Burn[2].DamperAir</v>
      </c>
      <c r="Q1427" t="str">
        <f>Q1426</f>
        <v>d0201</v>
      </c>
      <c r="R1427" t="str">
        <f t="shared" si="621"/>
        <v>fMechTime</v>
      </c>
    </row>
    <row r="1428" spans="1:22" x14ac:dyDescent="0.25">
      <c r="B1428" t="str">
        <f>B1427</f>
        <v>DamperAir</v>
      </c>
      <c r="G1428" t="s">
        <v>402</v>
      </c>
      <c r="H1428" t="str">
        <f t="shared" si="616"/>
        <v>byBlock</v>
      </c>
      <c r="I1428">
        <v>1</v>
      </c>
      <c r="K1428">
        <v>0</v>
      </c>
      <c r="M1428" t="str">
        <f t="shared" si="617"/>
        <v>ns=4;s=|var|PLC210 OPC-UA.Application.GVL.DataProg.Group[2].Burn[2].DamperAir.stBlocksOpen.byBlock</v>
      </c>
      <c r="N1428" t="s">
        <v>403</v>
      </c>
      <c r="O1428" t="s">
        <v>27</v>
      </c>
      <c r="P1428" t="str">
        <f>CONCATENATE(P1427,".stBlocksOpen")</f>
        <v>ns=4;s=|var|PLC210 OPC-UA.Application.GVL.DataProg.Group[2].Burn[2].DamperAir.stBlocksOpen</v>
      </c>
      <c r="Q1428" t="str">
        <f>Q1427</f>
        <v>d0201</v>
      </c>
      <c r="R1428" t="str">
        <f>CONCATENATE(G1428,"Open")</f>
        <v>byBlockOpen</v>
      </c>
    </row>
    <row r="1429" spans="1:22" x14ac:dyDescent="0.25">
      <c r="B1429" t="str">
        <f>B1428</f>
        <v>DamperAir</v>
      </c>
      <c r="G1429" t="s">
        <v>402</v>
      </c>
      <c r="H1429" t="str">
        <f t="shared" si="616"/>
        <v>byBlock</v>
      </c>
      <c r="I1429">
        <v>1</v>
      </c>
      <c r="K1429">
        <v>0</v>
      </c>
      <c r="M1429" t="str">
        <f t="shared" si="617"/>
        <v>ns=4;s=|var|PLC210 OPC-UA.Application.GVL.DataProg.Group[2].Burn[2].DamperAir.stBlocksClose.byBlock</v>
      </c>
      <c r="N1429" t="s">
        <v>403</v>
      </c>
      <c r="O1429" t="s">
        <v>27</v>
      </c>
      <c r="P1429" t="str">
        <f>CONCATENATE(P1427,".stBlocksClose")</f>
        <v>ns=4;s=|var|PLC210 OPC-UA.Application.GVL.DataProg.Group[2].Burn[2].DamperAir.stBlocksClose</v>
      </c>
      <c r="Q1429" t="str">
        <f>Q1428</f>
        <v>d0201</v>
      </c>
      <c r="R1429" t="str">
        <f>CONCATENATE(G1429,"Close")</f>
        <v>byBlockClose</v>
      </c>
    </row>
    <row r="1430" spans="1:22" x14ac:dyDescent="0.25">
      <c r="A1430" t="s">
        <v>24</v>
      </c>
      <c r="B1430" t="str">
        <f>B1424</f>
        <v>DamperAir</v>
      </c>
      <c r="V1430" t="s">
        <v>228</v>
      </c>
    </row>
    <row r="1431" spans="1:22" x14ac:dyDescent="0.25">
      <c r="B1431" t="str">
        <f>A1430</f>
        <v>fPosition</v>
      </c>
      <c r="G1431" t="s">
        <v>31</v>
      </c>
      <c r="H1431" t="str">
        <f>G1431</f>
        <v>fNormValue</v>
      </c>
      <c r="I1431">
        <v>1</v>
      </c>
      <c r="K1431">
        <v>0</v>
      </c>
      <c r="M1431" t="str">
        <f>CONCATENATE(P1431,".",H1431)</f>
        <v>ns=4;s=|var|PLC210 OPC-UA.Application.GVL.DataProg.Group[2].Burn[2].DamperAir.fPosition.fNormValue</v>
      </c>
      <c r="N1431" t="s">
        <v>26</v>
      </c>
      <c r="O1431" t="s">
        <v>27</v>
      </c>
      <c r="P1431" t="str">
        <f>CONCATENATE(W$2,"GVL.DataProg.Group[2].",B1415,".",B1430,".",B1431)</f>
        <v>ns=4;s=|var|PLC210 OPC-UA.Application.GVL.DataProg.Group[2].Burn[2].DamperAir.fPosition</v>
      </c>
      <c r="Q1431" t="str">
        <f>V1430</f>
        <v>d0039</v>
      </c>
      <c r="R1431" t="str">
        <f>G1431</f>
        <v>fNormValue</v>
      </c>
    </row>
    <row r="1432" spans="1:22" x14ac:dyDescent="0.25">
      <c r="B1432" t="str">
        <f>B1431</f>
        <v>fPosition</v>
      </c>
      <c r="G1432" t="s">
        <v>32</v>
      </c>
      <c r="H1432" t="str">
        <f t="shared" ref="H1432:H1435" si="622">G1432</f>
        <v>fInValue</v>
      </c>
      <c r="I1432">
        <v>1</v>
      </c>
      <c r="K1432">
        <v>0</v>
      </c>
      <c r="M1432" t="str">
        <f>CONCATENATE(P1432,".",H1432)</f>
        <v>ns=4;s=|var|PLC210 OPC-UA.Application.GVL.DataProg.Group[2].Burn[2].DamperAir.fPosition.fInValue</v>
      </c>
      <c r="N1432" t="s">
        <v>26</v>
      </c>
      <c r="O1432" t="s">
        <v>27</v>
      </c>
      <c r="P1432" t="str">
        <f>CONCATENATE(W$2,"GVL.DataProg.Group[2].",B1415,".",B1430,".",B1432)</f>
        <v>ns=4;s=|var|PLC210 OPC-UA.Application.GVL.DataProg.Group[2].Burn[2].DamperAir.fPosition</v>
      </c>
      <c r="Q1432" t="str">
        <f>Q1431</f>
        <v>d0039</v>
      </c>
      <c r="R1432" t="str">
        <f t="shared" ref="R1432:R1435" si="623">G1432</f>
        <v>fInValue</v>
      </c>
    </row>
    <row r="1433" spans="1:22" x14ac:dyDescent="0.25">
      <c r="B1433" t="str">
        <f>B1432</f>
        <v>fPosition</v>
      </c>
      <c r="G1433" t="s">
        <v>30</v>
      </c>
      <c r="H1433" t="str">
        <f t="shared" si="622"/>
        <v>fNormL</v>
      </c>
      <c r="I1433">
        <v>1</v>
      </c>
      <c r="K1433">
        <v>1</v>
      </c>
      <c r="M1433" t="str">
        <f>CONCATENATE(P1433,".",G1433)</f>
        <v>ns=4;s=|var|PLC210 OPC-UA.Application.PersistentVars.stAllAiChannelParams.Group2_Burn2_DamperAir_fPosition.fNormL</v>
      </c>
      <c r="N1433" t="s">
        <v>26</v>
      </c>
      <c r="O1433" t="s">
        <v>27</v>
      </c>
      <c r="P1433" t="str">
        <f>CONCATENATE(W$2,"PersistentVars.stAllAiChannelParams.Group2_",SUBSTITUTE(SUBSTITUTE(B1415,"[",""),"]",""),"_",B1430,"_",B1433)</f>
        <v>ns=4;s=|var|PLC210 OPC-UA.Application.PersistentVars.stAllAiChannelParams.Group2_Burn2_DamperAir_fPosition</v>
      </c>
      <c r="Q1433" t="str">
        <f t="shared" ref="Q1433:Q1435" si="624">Q1432</f>
        <v>d0039</v>
      </c>
      <c r="R1433" t="str">
        <f t="shared" si="623"/>
        <v>fNormL</v>
      </c>
    </row>
    <row r="1434" spans="1:22" x14ac:dyDescent="0.25">
      <c r="B1434" t="str">
        <f t="shared" ref="B1434:B1435" si="625">B1433</f>
        <v>fPosition</v>
      </c>
      <c r="G1434" t="s">
        <v>29</v>
      </c>
      <c r="H1434" t="str">
        <f t="shared" si="622"/>
        <v>fNormH</v>
      </c>
      <c r="I1434">
        <v>1</v>
      </c>
      <c r="K1434">
        <v>1</v>
      </c>
      <c r="M1434" t="str">
        <f t="shared" ref="M1434:M1435" si="626">CONCATENATE(P1434,".",G1434)</f>
        <v>ns=4;s=|var|PLC210 OPC-UA.Application.PersistentVars.stAllAiChannelParams.Group2_Burn2_DamperAir_fPosition.fNormH</v>
      </c>
      <c r="N1434" t="s">
        <v>26</v>
      </c>
      <c r="O1434" t="s">
        <v>27</v>
      </c>
      <c r="P1434" t="str">
        <f>CONCATENATE(W$2,"PersistentVars.stAllAiChannelParams.Group2_",SUBSTITUTE(SUBSTITUTE(B1415,"[",""),"]",""),"_",B1430,"_",B1434)</f>
        <v>ns=4;s=|var|PLC210 OPC-UA.Application.PersistentVars.stAllAiChannelParams.Group2_Burn2_DamperAir_fPosition</v>
      </c>
      <c r="Q1434" t="str">
        <f t="shared" si="624"/>
        <v>d0039</v>
      </c>
      <c r="R1434" t="str">
        <f t="shared" si="623"/>
        <v>fNormH</v>
      </c>
    </row>
    <row r="1435" spans="1:22" x14ac:dyDescent="0.25">
      <c r="B1435" t="str">
        <f t="shared" si="625"/>
        <v>fPosition</v>
      </c>
      <c r="G1435" t="s">
        <v>25</v>
      </c>
      <c r="H1435" t="str">
        <f t="shared" si="622"/>
        <v>fTFilter</v>
      </c>
      <c r="I1435">
        <v>1</v>
      </c>
      <c r="K1435">
        <v>1</v>
      </c>
      <c r="M1435" t="str">
        <f t="shared" si="626"/>
        <v>ns=4;s=|var|PLC210 OPC-UA.Application.PersistentVars.stAllAiChannelParams.Group2_Burn2_DamperAir_fPosition.fTFilter</v>
      </c>
      <c r="N1435" t="s">
        <v>26</v>
      </c>
      <c r="O1435" t="s">
        <v>27</v>
      </c>
      <c r="P1435" t="str">
        <f>CONCATENATE(W$2,"PersistentVars.stAllAiChannelParams.Group2_",SUBSTITUTE(SUBSTITUTE(B1415,"[",""),"]",""),"_",B1430,"_",B1435)</f>
        <v>ns=4;s=|var|PLC210 OPC-UA.Application.PersistentVars.stAllAiChannelParams.Group2_Burn2_DamperAir_fPosition</v>
      </c>
      <c r="Q1435" t="str">
        <f t="shared" si="624"/>
        <v>d0039</v>
      </c>
      <c r="R1435" t="str">
        <f t="shared" si="623"/>
        <v>fTFilter</v>
      </c>
    </row>
    <row r="1436" spans="1:22" x14ac:dyDescent="0.25">
      <c r="A1436" t="s">
        <v>137</v>
      </c>
      <c r="B1436" t="s">
        <v>176</v>
      </c>
      <c r="V1436" t="s">
        <v>230</v>
      </c>
    </row>
    <row r="1437" spans="1:22" x14ac:dyDescent="0.25">
      <c r="B1437" t="str">
        <f>A1436</f>
        <v>Valve2</v>
      </c>
      <c r="G1437" t="s">
        <v>33</v>
      </c>
      <c r="H1437" t="str">
        <f>G1437</f>
        <v>bH</v>
      </c>
      <c r="I1437">
        <v>1</v>
      </c>
      <c r="K1437">
        <v>0</v>
      </c>
      <c r="M1437" t="str">
        <f t="shared" ref="M1437:M1448" si="627">CONCATENATE(P1437,".",G1437)</f>
        <v>ns=4;s=|var|PLC210 OPC-UA.Application.GVL.DataProg.Group[2].Burn[2].Valve2.bH</v>
      </c>
      <c r="N1437" t="s">
        <v>34</v>
      </c>
      <c r="O1437" t="s">
        <v>27</v>
      </c>
      <c r="P1437" t="str">
        <f>CONCATENATE(W$2,"GVL.DataProg.",A$1173,".",B1436,".",B1437)</f>
        <v>ns=4;s=|var|PLC210 OPC-UA.Application.GVL.DataProg.Group[2].Burn[2].Valve2</v>
      </c>
      <c r="Q1437" t="str">
        <f>V1436</f>
        <v>d0199</v>
      </c>
      <c r="R1437" t="str">
        <f>G1437</f>
        <v>bH</v>
      </c>
    </row>
    <row r="1438" spans="1:22" x14ac:dyDescent="0.25">
      <c r="B1438" t="str">
        <f>B1437</f>
        <v>Valve2</v>
      </c>
      <c r="G1438" t="s">
        <v>36</v>
      </c>
      <c r="H1438" t="str">
        <f t="shared" ref="H1438:H1464" si="628">G1438</f>
        <v>bL</v>
      </c>
      <c r="I1438">
        <v>1</v>
      </c>
      <c r="K1438">
        <v>0</v>
      </c>
      <c r="M1438" t="str">
        <f t="shared" si="627"/>
        <v>ns=4;s=|var|PLC210 OPC-UA.Application.GVL.DataProg.Group[2].Burn[2].Valve2.bL</v>
      </c>
      <c r="N1438" t="s">
        <v>34</v>
      </c>
      <c r="O1438" t="s">
        <v>27</v>
      </c>
      <c r="P1438" t="str">
        <f>CONCATENATE(W$2,"GVL.DataProg.",A$1173,".",B1436,".",B1438)</f>
        <v>ns=4;s=|var|PLC210 OPC-UA.Application.GVL.DataProg.Group[2].Burn[2].Valve2</v>
      </c>
      <c r="Q1438" t="str">
        <f>Q1437</f>
        <v>d0199</v>
      </c>
      <c r="R1438" t="str">
        <f t="shared" ref="R1438:R1444" si="629">G1438</f>
        <v>bL</v>
      </c>
    </row>
    <row r="1439" spans="1:22" x14ac:dyDescent="0.25">
      <c r="B1439" t="str">
        <f t="shared" ref="B1439:B1444" si="630">B1438</f>
        <v>Valve2</v>
      </c>
      <c r="G1439" t="s">
        <v>83</v>
      </c>
      <c r="H1439" t="str">
        <f t="shared" si="628"/>
        <v>bCtrl</v>
      </c>
      <c r="I1439">
        <v>1</v>
      </c>
      <c r="K1439">
        <v>0</v>
      </c>
      <c r="M1439" t="str">
        <f t="shared" si="627"/>
        <v>ns=4;s=|var|PLC210 OPC-UA.Application.GVL.DataProg.Group[2].Burn[2].Valve2.bCtrl</v>
      </c>
      <c r="N1439" t="s">
        <v>34</v>
      </c>
      <c r="O1439" t="s">
        <v>27</v>
      </c>
      <c r="P1439" t="str">
        <f>CONCATENATE(W$2,"GVL.DataProg.",A$1173,".",B1436,".",B1439)</f>
        <v>ns=4;s=|var|PLC210 OPC-UA.Application.GVL.DataProg.Group[2].Burn[2].Valve2</v>
      </c>
      <c r="Q1439" t="str">
        <f t="shared" ref="Q1439:Q1444" si="631">Q1438</f>
        <v>d0199</v>
      </c>
      <c r="R1439" t="str">
        <f t="shared" si="629"/>
        <v>bCtrl</v>
      </c>
    </row>
    <row r="1440" spans="1:22" x14ac:dyDescent="0.25">
      <c r="B1440" t="str">
        <f t="shared" si="630"/>
        <v>Valve2</v>
      </c>
      <c r="G1440" t="s">
        <v>39</v>
      </c>
      <c r="H1440" t="str">
        <f t="shared" si="628"/>
        <v>bOpenManual</v>
      </c>
      <c r="I1440">
        <v>1</v>
      </c>
      <c r="K1440">
        <v>1</v>
      </c>
      <c r="M1440" t="str">
        <f t="shared" si="627"/>
        <v>ns=4;s=|var|PLC210 OPC-UA.Application.GVL.DataProg.Group[2].Burn[2].Valve2.bOpenManual</v>
      </c>
      <c r="N1440" t="s">
        <v>34</v>
      </c>
      <c r="O1440" t="s">
        <v>27</v>
      </c>
      <c r="P1440" t="str">
        <f>CONCATENATE(W$2,"GVL.DataProg.",A$1173,".",B1436,".",B1440)</f>
        <v>ns=4;s=|var|PLC210 OPC-UA.Application.GVL.DataProg.Group[2].Burn[2].Valve2</v>
      </c>
      <c r="Q1440" t="str">
        <f t="shared" si="631"/>
        <v>d0199</v>
      </c>
      <c r="R1440" t="str">
        <f t="shared" si="629"/>
        <v>bOpenManual</v>
      </c>
    </row>
    <row r="1441" spans="2:18" x14ac:dyDescent="0.25">
      <c r="B1441" t="str">
        <f t="shared" si="630"/>
        <v>Valve2</v>
      </c>
      <c r="G1441" t="s">
        <v>40</v>
      </c>
      <c r="H1441" t="str">
        <f t="shared" si="628"/>
        <v>bCloseManual</v>
      </c>
      <c r="I1441">
        <v>1</v>
      </c>
      <c r="K1441">
        <v>1</v>
      </c>
      <c r="M1441" t="str">
        <f t="shared" si="627"/>
        <v>ns=4;s=|var|PLC210 OPC-UA.Application.GVL.DataProg.Group[2].Burn[2].Valve2.bCloseManual</v>
      </c>
      <c r="N1441" t="s">
        <v>34</v>
      </c>
      <c r="O1441" t="s">
        <v>27</v>
      </c>
      <c r="P1441" t="str">
        <f>CONCATENATE(W$2,"GVL.DataProg.",A$1173,".",B1436,".",B1441)</f>
        <v>ns=4;s=|var|PLC210 OPC-UA.Application.GVL.DataProg.Group[2].Burn[2].Valve2</v>
      </c>
      <c r="Q1441" t="str">
        <f t="shared" si="631"/>
        <v>d0199</v>
      </c>
      <c r="R1441" t="str">
        <f t="shared" si="629"/>
        <v>bCloseManual</v>
      </c>
    </row>
    <row r="1442" spans="2:18" x14ac:dyDescent="0.25">
      <c r="B1442" t="str">
        <f t="shared" si="630"/>
        <v>Valve2</v>
      </c>
      <c r="G1442" t="s">
        <v>41</v>
      </c>
      <c r="H1442" t="str">
        <f t="shared" si="628"/>
        <v>bAuto</v>
      </c>
      <c r="I1442">
        <v>1</v>
      </c>
      <c r="K1442">
        <v>1</v>
      </c>
      <c r="M1442" t="str">
        <f t="shared" si="627"/>
        <v>ns=4;s=|var|PLC210 OPC-UA.Application.GVL.DataProg.Group[2].Burn[2].Valve2.bAuto</v>
      </c>
      <c r="N1442" t="s">
        <v>34</v>
      </c>
      <c r="O1442" t="s">
        <v>27</v>
      </c>
      <c r="P1442" t="str">
        <f>CONCATENATE(W$2,"GVL.DataProg.",A$1173,".",B1436,".",B1442)</f>
        <v>ns=4;s=|var|PLC210 OPC-UA.Application.GVL.DataProg.Group[2].Burn[2].Valve2</v>
      </c>
      <c r="Q1442" t="str">
        <f t="shared" si="631"/>
        <v>d0199</v>
      </c>
      <c r="R1442" t="str">
        <f t="shared" si="629"/>
        <v>bAuto</v>
      </c>
    </row>
    <row r="1443" spans="2:18" x14ac:dyDescent="0.25">
      <c r="B1443" t="str">
        <f t="shared" si="630"/>
        <v>Valve2</v>
      </c>
      <c r="G1443" t="s">
        <v>42</v>
      </c>
      <c r="H1443" t="str">
        <f t="shared" si="628"/>
        <v>bBlockOpenOut</v>
      </c>
      <c r="I1443">
        <v>1</v>
      </c>
      <c r="K1443">
        <v>0</v>
      </c>
      <c r="M1443" t="str">
        <f t="shared" si="627"/>
        <v>ns=4;s=|var|PLC210 OPC-UA.Application.GVL.DataProg.Group[2].Burn[2].Valve2.bBlockOpenOut</v>
      </c>
      <c r="N1443" t="s">
        <v>34</v>
      </c>
      <c r="O1443" t="s">
        <v>27</v>
      </c>
      <c r="P1443" t="str">
        <f>CONCATENATE(W$2,"GVL.DataProg.",A$1173,".",B1436,".",B1443)</f>
        <v>ns=4;s=|var|PLC210 OPC-UA.Application.GVL.DataProg.Group[2].Burn[2].Valve2</v>
      </c>
      <c r="Q1443" t="str">
        <f t="shared" si="631"/>
        <v>d0199</v>
      </c>
      <c r="R1443" t="str">
        <f t="shared" si="629"/>
        <v>bBlockOpenOut</v>
      </c>
    </row>
    <row r="1444" spans="2:18" x14ac:dyDescent="0.25">
      <c r="B1444" t="str">
        <f t="shared" si="630"/>
        <v>Valve2</v>
      </c>
      <c r="G1444" t="s">
        <v>43</v>
      </c>
      <c r="H1444" t="str">
        <f t="shared" si="628"/>
        <v>bBlockCloseOut</v>
      </c>
      <c r="I1444">
        <v>1</v>
      </c>
      <c r="K1444">
        <v>0</v>
      </c>
      <c r="M1444" t="str">
        <f t="shared" si="627"/>
        <v>ns=4;s=|var|PLC210 OPC-UA.Application.GVL.DataProg.Group[2].Burn[2].Valve2.bBlockCloseOut</v>
      </c>
      <c r="N1444" t="s">
        <v>34</v>
      </c>
      <c r="O1444" t="s">
        <v>27</v>
      </c>
      <c r="P1444" t="str">
        <f>CONCATENATE(W$2,"GVL.DataProg.",A$1173,".",B1436,".",B1444)</f>
        <v>ns=4;s=|var|PLC210 OPC-UA.Application.GVL.DataProg.Group[2].Burn[2].Valve2</v>
      </c>
      <c r="Q1444" t="str">
        <f t="shared" si="631"/>
        <v>d0199</v>
      </c>
      <c r="R1444" t="str">
        <f t="shared" si="629"/>
        <v>bBlockCloseOut</v>
      </c>
    </row>
    <row r="1445" spans="2:18" x14ac:dyDescent="0.25">
      <c r="B1445" t="str">
        <f>B1444</f>
        <v>Valve2</v>
      </c>
      <c r="G1445" t="s">
        <v>402</v>
      </c>
      <c r="H1445" t="str">
        <f t="shared" si="628"/>
        <v>byBlock</v>
      </c>
      <c r="I1445">
        <v>1</v>
      </c>
      <c r="K1445">
        <v>0</v>
      </c>
      <c r="M1445" t="str">
        <f t="shared" si="627"/>
        <v>ns=4;s=|var|PLC210 OPC-UA.Application.GVL.DataProg.Group[2].Burn[2].Valve2.stBlocksOpen.byBlock</v>
      </c>
      <c r="N1445" t="s">
        <v>403</v>
      </c>
      <c r="O1445" t="s">
        <v>27</v>
      </c>
      <c r="P1445" t="str">
        <f>CONCATENATE(P1444,".stBlocksOpen")</f>
        <v>ns=4;s=|var|PLC210 OPC-UA.Application.GVL.DataProg.Group[2].Burn[2].Valve2.stBlocksOpen</v>
      </c>
      <c r="Q1445" t="str">
        <f>Q1444</f>
        <v>d0199</v>
      </c>
      <c r="R1445" t="str">
        <f>CONCATENATE(G1445,"Open")</f>
        <v>byBlockOpen</v>
      </c>
    </row>
    <row r="1446" spans="2:18" x14ac:dyDescent="0.25">
      <c r="B1446" t="str">
        <f>B1445</f>
        <v>Valve2</v>
      </c>
      <c r="G1446" t="s">
        <v>402</v>
      </c>
      <c r="H1446" t="str">
        <f t="shared" si="628"/>
        <v>byBlock</v>
      </c>
      <c r="I1446">
        <v>1</v>
      </c>
      <c r="K1446">
        <v>0</v>
      </c>
      <c r="M1446" t="str">
        <f t="shared" si="627"/>
        <v>ns=4;s=|var|PLC210 OPC-UA.Application.GVL.DataProg.Group[2].Burn[2].Valve2.stBlocksClose.byBlock</v>
      </c>
      <c r="N1446" t="s">
        <v>403</v>
      </c>
      <c r="O1446" t="s">
        <v>27</v>
      </c>
      <c r="P1446" t="str">
        <f>CONCATENATE(P1444,".stBlocksClose")</f>
        <v>ns=4;s=|var|PLC210 OPC-UA.Application.GVL.DataProg.Group[2].Burn[2].Valve2.stBlocksClose</v>
      </c>
      <c r="Q1446" t="str">
        <f>Q1445</f>
        <v>d0199</v>
      </c>
      <c r="R1446" t="str">
        <f>CONCATENATE(G1446,"Close")</f>
        <v>byBlockClose</v>
      </c>
    </row>
    <row r="1447" spans="2:18" x14ac:dyDescent="0.25">
      <c r="B1447" t="str">
        <f>B1446</f>
        <v>Valve2</v>
      </c>
      <c r="G1447" t="s">
        <v>404</v>
      </c>
      <c r="H1447" t="str">
        <f t="shared" si="628"/>
        <v>byBlockWork</v>
      </c>
      <c r="I1447">
        <v>1</v>
      </c>
      <c r="K1447">
        <v>1</v>
      </c>
      <c r="M1447" t="str">
        <f t="shared" si="627"/>
        <v>ns=4;s=|var|PLC210 OPC-UA.Application.GVL.DataProg.Group[2].Burn[2].Valve2.stBlocksOpen.byBlockWork</v>
      </c>
      <c r="N1447" t="s">
        <v>403</v>
      </c>
      <c r="O1447" t="s">
        <v>27</v>
      </c>
      <c r="P1447" t="str">
        <f>P1445</f>
        <v>ns=4;s=|var|PLC210 OPC-UA.Application.GVL.DataProg.Group[2].Burn[2].Valve2.stBlocksOpen</v>
      </c>
      <c r="Q1447" t="str">
        <f>Q1446</f>
        <v>d0199</v>
      </c>
      <c r="R1447" t="str">
        <f>CONCATENATE(G1447,"Open")</f>
        <v>byBlockWorkOpen</v>
      </c>
    </row>
    <row r="1448" spans="2:18" x14ac:dyDescent="0.25">
      <c r="B1448" t="str">
        <f>B1447</f>
        <v>Valve2</v>
      </c>
      <c r="G1448" t="s">
        <v>404</v>
      </c>
      <c r="H1448" t="str">
        <f t="shared" si="628"/>
        <v>byBlockWork</v>
      </c>
      <c r="I1448">
        <v>1</v>
      </c>
      <c r="K1448">
        <v>1</v>
      </c>
      <c r="M1448" t="str">
        <f t="shared" si="627"/>
        <v>ns=4;s=|var|PLC210 OPC-UA.Application.GVL.DataProg.Group[2].Burn[2].Valve2.stBlocksClose.byBlockWork</v>
      </c>
      <c r="N1448" t="s">
        <v>403</v>
      </c>
      <c r="O1448" t="s">
        <v>27</v>
      </c>
      <c r="P1448" t="str">
        <f>P1446</f>
        <v>ns=4;s=|var|PLC210 OPC-UA.Application.GVL.DataProg.Group[2].Burn[2].Valve2.stBlocksClose</v>
      </c>
      <c r="Q1448" t="str">
        <f>Q1447</f>
        <v>d0199</v>
      </c>
      <c r="R1448" t="str">
        <f>CONCATENATE(G1448,"Close")</f>
        <v>byBlockWorkClose</v>
      </c>
    </row>
    <row r="1449" spans="2:18" x14ac:dyDescent="0.25">
      <c r="B1449" t="str">
        <f>B1444</f>
        <v>Valve2</v>
      </c>
      <c r="G1449" t="s">
        <v>405</v>
      </c>
      <c r="H1449" t="str">
        <f t="shared" si="628"/>
        <v>arwsBlockNames</v>
      </c>
      <c r="I1449">
        <v>1</v>
      </c>
      <c r="K1449">
        <v>0</v>
      </c>
      <c r="M1449" t="str">
        <f>CONCATENATE(P1449,".",G1449,"[0]")</f>
        <v>ns=4;s=|var|PLC210 OPC-UA.Application.GVL.DataProg.Group[2].Burn[2].Valve2.stBlocksOpen.arwsBlockNames[0]</v>
      </c>
      <c r="N1449" t="s">
        <v>154</v>
      </c>
      <c r="O1449" t="s">
        <v>27</v>
      </c>
      <c r="P1449" t="str">
        <f>P1445</f>
        <v>ns=4;s=|var|PLC210 OPC-UA.Application.GVL.DataProg.Group[2].Burn[2].Valve2.stBlocksOpen</v>
      </c>
      <c r="Q1449" t="str">
        <f>Q1444</f>
        <v>d0199</v>
      </c>
      <c r="R1449" t="str">
        <f>CONCATENATE(G1449,"Open1")</f>
        <v>arwsBlockNamesOpen1</v>
      </c>
    </row>
    <row r="1450" spans="2:18" x14ac:dyDescent="0.25">
      <c r="B1450" t="str">
        <f>B1449</f>
        <v>Valve2</v>
      </c>
      <c r="G1450" t="s">
        <v>405</v>
      </c>
      <c r="H1450" t="str">
        <f t="shared" si="628"/>
        <v>arwsBlockNames</v>
      </c>
      <c r="I1450">
        <v>1</v>
      </c>
      <c r="K1450">
        <v>0</v>
      </c>
      <c r="M1450" t="str">
        <f>CONCATENATE(P1450,".",G1450,"[1]")</f>
        <v>ns=4;s=|var|PLC210 OPC-UA.Application.GVL.DataProg.Group[2].Burn[2].Valve2.stBlocksOpen.arwsBlockNames[1]</v>
      </c>
      <c r="N1450" t="s">
        <v>154</v>
      </c>
      <c r="O1450" t="s">
        <v>27</v>
      </c>
      <c r="P1450" t="str">
        <f>P1449</f>
        <v>ns=4;s=|var|PLC210 OPC-UA.Application.GVL.DataProg.Group[2].Burn[2].Valve2.stBlocksOpen</v>
      </c>
      <c r="Q1450" t="str">
        <f>Q1449</f>
        <v>d0199</v>
      </c>
      <c r="R1450" t="str">
        <f>CONCATENATE(G1450,"Open2")</f>
        <v>arwsBlockNamesOpen2</v>
      </c>
    </row>
    <row r="1451" spans="2:18" x14ac:dyDescent="0.25">
      <c r="B1451" t="str">
        <f>B1450</f>
        <v>Valve2</v>
      </c>
      <c r="G1451" t="s">
        <v>405</v>
      </c>
      <c r="H1451" t="str">
        <f t="shared" si="628"/>
        <v>arwsBlockNames</v>
      </c>
      <c r="I1451">
        <v>1</v>
      </c>
      <c r="K1451">
        <v>0</v>
      </c>
      <c r="M1451" t="str">
        <f>CONCATENATE(P1451,".",G1451,"[2]")</f>
        <v>ns=4;s=|var|PLC210 OPC-UA.Application.GVL.DataProg.Group[2].Burn[2].Valve2.stBlocksOpen.arwsBlockNames[2]</v>
      </c>
      <c r="N1451" t="s">
        <v>154</v>
      </c>
      <c r="O1451" t="s">
        <v>27</v>
      </c>
      <c r="P1451" t="str">
        <f t="shared" ref="P1451:P1456" si="632">P1450</f>
        <v>ns=4;s=|var|PLC210 OPC-UA.Application.GVL.DataProg.Group[2].Burn[2].Valve2.stBlocksOpen</v>
      </c>
      <c r="Q1451" t="str">
        <f>Q1450</f>
        <v>d0199</v>
      </c>
      <c r="R1451" t="str">
        <f>CONCATENATE(G1451,"Open3")</f>
        <v>arwsBlockNamesOpen3</v>
      </c>
    </row>
    <row r="1452" spans="2:18" x14ac:dyDescent="0.25">
      <c r="B1452" t="str">
        <f>B1451</f>
        <v>Valve2</v>
      </c>
      <c r="G1452" t="s">
        <v>405</v>
      </c>
      <c r="H1452" t="str">
        <f t="shared" si="628"/>
        <v>arwsBlockNames</v>
      </c>
      <c r="I1452">
        <v>1</v>
      </c>
      <c r="K1452">
        <v>0</v>
      </c>
      <c r="M1452" t="str">
        <f>CONCATENATE(P1452,".",G1452,"[3]")</f>
        <v>ns=4;s=|var|PLC210 OPC-UA.Application.GVL.DataProg.Group[2].Burn[2].Valve2.stBlocksOpen.arwsBlockNames[3]</v>
      </c>
      <c r="N1452" t="s">
        <v>154</v>
      </c>
      <c r="O1452" t="s">
        <v>27</v>
      </c>
      <c r="P1452" t="str">
        <f t="shared" si="632"/>
        <v>ns=4;s=|var|PLC210 OPC-UA.Application.GVL.DataProg.Group[2].Burn[2].Valve2.stBlocksOpen</v>
      </c>
      <c r="Q1452" t="str">
        <f>Q1451</f>
        <v>d0199</v>
      </c>
      <c r="R1452" t="str">
        <f>CONCATENATE(G1452,"Open4")</f>
        <v>arwsBlockNamesOpen4</v>
      </c>
    </row>
    <row r="1453" spans="2:18" x14ac:dyDescent="0.25">
      <c r="B1453" t="str">
        <f>B1448</f>
        <v>Valve2</v>
      </c>
      <c r="G1453" t="s">
        <v>405</v>
      </c>
      <c r="H1453" t="str">
        <f t="shared" si="628"/>
        <v>arwsBlockNames</v>
      </c>
      <c r="I1453">
        <v>1</v>
      </c>
      <c r="K1453">
        <v>0</v>
      </c>
      <c r="M1453" t="str">
        <f>CONCATENATE(P1453,".",G1453,"[4]")</f>
        <v>ns=4;s=|var|PLC210 OPC-UA.Application.GVL.DataProg.Group[2].Burn[2].Valve2.stBlocksOpen.arwsBlockNames[4]</v>
      </c>
      <c r="N1453" t="s">
        <v>154</v>
      </c>
      <c r="O1453" t="s">
        <v>27</v>
      </c>
      <c r="P1453" t="str">
        <f t="shared" si="632"/>
        <v>ns=4;s=|var|PLC210 OPC-UA.Application.GVL.DataProg.Group[2].Burn[2].Valve2.stBlocksOpen</v>
      </c>
      <c r="Q1453" t="str">
        <f>Q1448</f>
        <v>d0199</v>
      </c>
      <c r="R1453" t="str">
        <f>CONCATENATE(G1453,"Open5")</f>
        <v>arwsBlockNamesOpen5</v>
      </c>
    </row>
    <row r="1454" spans="2:18" x14ac:dyDescent="0.25">
      <c r="B1454" t="str">
        <f>B1453</f>
        <v>Valve2</v>
      </c>
      <c r="G1454" t="s">
        <v>405</v>
      </c>
      <c r="H1454" t="str">
        <f t="shared" si="628"/>
        <v>arwsBlockNames</v>
      </c>
      <c r="I1454">
        <v>1</v>
      </c>
      <c r="K1454">
        <v>0</v>
      </c>
      <c r="M1454" t="str">
        <f>CONCATENATE(P1454,".",G1454,"[5]")</f>
        <v>ns=4;s=|var|PLC210 OPC-UA.Application.GVL.DataProg.Group[2].Burn[2].Valve2.stBlocksOpen.arwsBlockNames[5]</v>
      </c>
      <c r="N1454" t="s">
        <v>154</v>
      </c>
      <c r="O1454" t="s">
        <v>27</v>
      </c>
      <c r="P1454" t="str">
        <f t="shared" si="632"/>
        <v>ns=4;s=|var|PLC210 OPC-UA.Application.GVL.DataProg.Group[2].Burn[2].Valve2.stBlocksOpen</v>
      </c>
      <c r="Q1454" t="str">
        <f>Q1453</f>
        <v>d0199</v>
      </c>
      <c r="R1454" t="str">
        <f>CONCATENATE(G1454,"Open6")</f>
        <v>arwsBlockNamesOpen6</v>
      </c>
    </row>
    <row r="1455" spans="2:18" x14ac:dyDescent="0.25">
      <c r="B1455" t="str">
        <f>B1454</f>
        <v>Valve2</v>
      </c>
      <c r="G1455" t="s">
        <v>405</v>
      </c>
      <c r="H1455" t="str">
        <f t="shared" si="628"/>
        <v>arwsBlockNames</v>
      </c>
      <c r="I1455">
        <v>1</v>
      </c>
      <c r="K1455">
        <v>0</v>
      </c>
      <c r="M1455" t="str">
        <f>CONCATENATE(P1455,".",G1455,"[6]")</f>
        <v>ns=4;s=|var|PLC210 OPC-UA.Application.GVL.DataProg.Group[2].Burn[2].Valve2.stBlocksOpen.arwsBlockNames[6]</v>
      </c>
      <c r="N1455" t="s">
        <v>154</v>
      </c>
      <c r="O1455" t="s">
        <v>27</v>
      </c>
      <c r="P1455" t="str">
        <f t="shared" si="632"/>
        <v>ns=4;s=|var|PLC210 OPC-UA.Application.GVL.DataProg.Group[2].Burn[2].Valve2.stBlocksOpen</v>
      </c>
      <c r="Q1455" t="str">
        <f>Q1454</f>
        <v>d0199</v>
      </c>
      <c r="R1455" t="str">
        <f>CONCATENATE(G1455,"Open7")</f>
        <v>arwsBlockNamesOpen7</v>
      </c>
    </row>
    <row r="1456" spans="2:18" x14ac:dyDescent="0.25">
      <c r="B1456" t="str">
        <f>B1455</f>
        <v>Valve2</v>
      </c>
      <c r="G1456" t="s">
        <v>405</v>
      </c>
      <c r="H1456" t="str">
        <f t="shared" si="628"/>
        <v>arwsBlockNames</v>
      </c>
      <c r="I1456">
        <v>1</v>
      </c>
      <c r="K1456">
        <v>0</v>
      </c>
      <c r="M1456" t="str">
        <f>CONCATENATE(P1456,".",G1456,"[7]")</f>
        <v>ns=4;s=|var|PLC210 OPC-UA.Application.GVL.DataProg.Group[2].Burn[2].Valve2.stBlocksOpen.arwsBlockNames[7]</v>
      </c>
      <c r="N1456" t="s">
        <v>154</v>
      </c>
      <c r="O1456" t="s">
        <v>27</v>
      </c>
      <c r="P1456" t="str">
        <f t="shared" si="632"/>
        <v>ns=4;s=|var|PLC210 OPC-UA.Application.GVL.DataProg.Group[2].Burn[2].Valve2.stBlocksOpen</v>
      </c>
      <c r="Q1456" t="str">
        <f>Q1455</f>
        <v>d0199</v>
      </c>
      <c r="R1456" t="str">
        <f>CONCATENATE(G1456,"Open8")</f>
        <v>arwsBlockNamesOpen8</v>
      </c>
    </row>
    <row r="1457" spans="1:22" x14ac:dyDescent="0.25">
      <c r="B1457" t="str">
        <f>B1452</f>
        <v>Valve2</v>
      </c>
      <c r="G1457" t="s">
        <v>405</v>
      </c>
      <c r="H1457" t="str">
        <f t="shared" si="628"/>
        <v>arwsBlockNames</v>
      </c>
      <c r="I1457">
        <v>1</v>
      </c>
      <c r="K1457">
        <v>0</v>
      </c>
      <c r="M1457" t="str">
        <f>CONCATENATE(P1457,".",G1457,"[0]")</f>
        <v>ns=4;s=|var|PLC210 OPC-UA.Application.GVL.DataProg.Group[2].Burn[2].Valve2.stBlocksClose.arwsBlockNames[0]</v>
      </c>
      <c r="N1457" t="s">
        <v>154</v>
      </c>
      <c r="O1457" t="s">
        <v>27</v>
      </c>
      <c r="P1457" t="str">
        <f>P1446</f>
        <v>ns=4;s=|var|PLC210 OPC-UA.Application.GVL.DataProg.Group[2].Burn[2].Valve2.stBlocksClose</v>
      </c>
      <c r="Q1457" t="str">
        <f>Q1452</f>
        <v>d0199</v>
      </c>
      <c r="R1457" t="str">
        <f>CONCATENATE(G1457,"Close1")</f>
        <v>arwsBlockNamesClose1</v>
      </c>
    </row>
    <row r="1458" spans="1:22" x14ac:dyDescent="0.25">
      <c r="B1458" t="str">
        <f>B1457</f>
        <v>Valve2</v>
      </c>
      <c r="G1458" t="s">
        <v>405</v>
      </c>
      <c r="H1458" t="str">
        <f t="shared" si="628"/>
        <v>arwsBlockNames</v>
      </c>
      <c r="I1458">
        <v>1</v>
      </c>
      <c r="K1458">
        <v>0</v>
      </c>
      <c r="M1458" t="str">
        <f>CONCATENATE(P1458,".",G1458,"[1]")</f>
        <v>ns=4;s=|var|PLC210 OPC-UA.Application.GVL.DataProg.Group[2].Burn[2].Valve2.stBlocksClose.arwsBlockNames[1]</v>
      </c>
      <c r="N1458" t="s">
        <v>154</v>
      </c>
      <c r="O1458" t="s">
        <v>27</v>
      </c>
      <c r="P1458" t="str">
        <f>P1457</f>
        <v>ns=4;s=|var|PLC210 OPC-UA.Application.GVL.DataProg.Group[2].Burn[2].Valve2.stBlocksClose</v>
      </c>
      <c r="Q1458" t="str">
        <f>Q1457</f>
        <v>d0199</v>
      </c>
      <c r="R1458" t="str">
        <f>CONCATENATE(G1458,"Close2")</f>
        <v>arwsBlockNamesClose2</v>
      </c>
    </row>
    <row r="1459" spans="1:22" x14ac:dyDescent="0.25">
      <c r="B1459" t="str">
        <f>B1458</f>
        <v>Valve2</v>
      </c>
      <c r="G1459" t="s">
        <v>405</v>
      </c>
      <c r="H1459" t="str">
        <f t="shared" si="628"/>
        <v>arwsBlockNames</v>
      </c>
      <c r="I1459">
        <v>1</v>
      </c>
      <c r="K1459">
        <v>0</v>
      </c>
      <c r="M1459" t="str">
        <f>CONCATENATE(P1459,".",G1459,"[2]")</f>
        <v>ns=4;s=|var|PLC210 OPC-UA.Application.GVL.DataProg.Group[2].Burn[2].Valve2.stBlocksClose.arwsBlockNames[2]</v>
      </c>
      <c r="N1459" t="s">
        <v>154</v>
      </c>
      <c r="O1459" t="s">
        <v>27</v>
      </c>
      <c r="P1459" t="str">
        <f t="shared" ref="P1459:P1464" si="633">P1458</f>
        <v>ns=4;s=|var|PLC210 OPC-UA.Application.GVL.DataProg.Group[2].Burn[2].Valve2.stBlocksClose</v>
      </c>
      <c r="Q1459" t="str">
        <f>Q1458</f>
        <v>d0199</v>
      </c>
      <c r="R1459" t="str">
        <f>CONCATENATE(G1459,"Close3")</f>
        <v>arwsBlockNamesClose3</v>
      </c>
    </row>
    <row r="1460" spans="1:22" x14ac:dyDescent="0.25">
      <c r="B1460" t="str">
        <f>B1459</f>
        <v>Valve2</v>
      </c>
      <c r="G1460" t="s">
        <v>405</v>
      </c>
      <c r="H1460" t="str">
        <f t="shared" si="628"/>
        <v>arwsBlockNames</v>
      </c>
      <c r="I1460">
        <v>1</v>
      </c>
      <c r="K1460">
        <v>0</v>
      </c>
      <c r="M1460" t="str">
        <f>CONCATENATE(P1460,".",G1460,"[3]")</f>
        <v>ns=4;s=|var|PLC210 OPC-UA.Application.GVL.DataProg.Group[2].Burn[2].Valve2.stBlocksClose.arwsBlockNames[3]</v>
      </c>
      <c r="N1460" t="s">
        <v>154</v>
      </c>
      <c r="O1460" t="s">
        <v>27</v>
      </c>
      <c r="P1460" t="str">
        <f t="shared" si="633"/>
        <v>ns=4;s=|var|PLC210 OPC-UA.Application.GVL.DataProg.Group[2].Burn[2].Valve2.stBlocksClose</v>
      </c>
      <c r="Q1460" t="str">
        <f>Q1459</f>
        <v>d0199</v>
      </c>
      <c r="R1460" t="str">
        <f>CONCATENATE(G1460,"Close4")</f>
        <v>arwsBlockNamesClose4</v>
      </c>
    </row>
    <row r="1461" spans="1:22" x14ac:dyDescent="0.25">
      <c r="B1461" t="str">
        <f>B1456</f>
        <v>Valve2</v>
      </c>
      <c r="G1461" t="s">
        <v>405</v>
      </c>
      <c r="H1461" t="str">
        <f t="shared" si="628"/>
        <v>arwsBlockNames</v>
      </c>
      <c r="I1461">
        <v>1</v>
      </c>
      <c r="K1461">
        <v>0</v>
      </c>
      <c r="M1461" t="str">
        <f>CONCATENATE(P1461,".",G1461,"[4]")</f>
        <v>ns=4;s=|var|PLC210 OPC-UA.Application.GVL.DataProg.Group[2].Burn[2].Valve2.stBlocksClose.arwsBlockNames[4]</v>
      </c>
      <c r="N1461" t="s">
        <v>154</v>
      </c>
      <c r="O1461" t="s">
        <v>27</v>
      </c>
      <c r="P1461" t="str">
        <f t="shared" si="633"/>
        <v>ns=4;s=|var|PLC210 OPC-UA.Application.GVL.DataProg.Group[2].Burn[2].Valve2.stBlocksClose</v>
      </c>
      <c r="Q1461" t="str">
        <f>Q1456</f>
        <v>d0199</v>
      </c>
      <c r="R1461" t="str">
        <f>CONCATENATE(G1461,"Close5")</f>
        <v>arwsBlockNamesClose5</v>
      </c>
    </row>
    <row r="1462" spans="1:22" x14ac:dyDescent="0.25">
      <c r="B1462" t="str">
        <f>B1461</f>
        <v>Valve2</v>
      </c>
      <c r="G1462" t="s">
        <v>405</v>
      </c>
      <c r="H1462" t="str">
        <f t="shared" si="628"/>
        <v>arwsBlockNames</v>
      </c>
      <c r="I1462">
        <v>1</v>
      </c>
      <c r="K1462">
        <v>0</v>
      </c>
      <c r="M1462" t="str">
        <f>CONCATENATE(P1462,".",G1462,"[5]")</f>
        <v>ns=4;s=|var|PLC210 OPC-UA.Application.GVL.DataProg.Group[2].Burn[2].Valve2.stBlocksClose.arwsBlockNames[5]</v>
      </c>
      <c r="N1462" t="s">
        <v>154</v>
      </c>
      <c r="O1462" t="s">
        <v>27</v>
      </c>
      <c r="P1462" t="str">
        <f t="shared" si="633"/>
        <v>ns=4;s=|var|PLC210 OPC-UA.Application.GVL.DataProg.Group[2].Burn[2].Valve2.stBlocksClose</v>
      </c>
      <c r="Q1462" t="str">
        <f>Q1461</f>
        <v>d0199</v>
      </c>
      <c r="R1462" t="str">
        <f>CONCATENATE(G1462,"Close6")</f>
        <v>arwsBlockNamesClose6</v>
      </c>
    </row>
    <row r="1463" spans="1:22" x14ac:dyDescent="0.25">
      <c r="B1463" t="str">
        <f>B1462</f>
        <v>Valve2</v>
      </c>
      <c r="G1463" t="s">
        <v>405</v>
      </c>
      <c r="H1463" t="str">
        <f t="shared" si="628"/>
        <v>arwsBlockNames</v>
      </c>
      <c r="I1463">
        <v>1</v>
      </c>
      <c r="K1463">
        <v>0</v>
      </c>
      <c r="M1463" t="str">
        <f>CONCATENATE(P1463,".",G1463,"[6]")</f>
        <v>ns=4;s=|var|PLC210 OPC-UA.Application.GVL.DataProg.Group[2].Burn[2].Valve2.stBlocksClose.arwsBlockNames[6]</v>
      </c>
      <c r="N1463" t="s">
        <v>154</v>
      </c>
      <c r="O1463" t="s">
        <v>27</v>
      </c>
      <c r="P1463" t="str">
        <f t="shared" si="633"/>
        <v>ns=4;s=|var|PLC210 OPC-UA.Application.GVL.DataProg.Group[2].Burn[2].Valve2.stBlocksClose</v>
      </c>
      <c r="Q1463" t="str">
        <f>Q1462</f>
        <v>d0199</v>
      </c>
      <c r="R1463" t="str">
        <f>CONCATENATE(G1463,"Close7")</f>
        <v>arwsBlockNamesClose7</v>
      </c>
    </row>
    <row r="1464" spans="1:22" x14ac:dyDescent="0.25">
      <c r="B1464" t="str">
        <f>B1463</f>
        <v>Valve2</v>
      </c>
      <c r="G1464" t="s">
        <v>405</v>
      </c>
      <c r="H1464" t="str">
        <f t="shared" si="628"/>
        <v>arwsBlockNames</v>
      </c>
      <c r="I1464">
        <v>1</v>
      </c>
      <c r="K1464">
        <v>0</v>
      </c>
      <c r="M1464" t="str">
        <f>CONCATENATE(P1464,".",G1464,"[7]")</f>
        <v>ns=4;s=|var|PLC210 OPC-UA.Application.GVL.DataProg.Group[2].Burn[2].Valve2.stBlocksClose.arwsBlockNames[7]</v>
      </c>
      <c r="N1464" t="s">
        <v>154</v>
      </c>
      <c r="O1464" t="s">
        <v>27</v>
      </c>
      <c r="P1464" t="str">
        <f t="shared" si="633"/>
        <v>ns=4;s=|var|PLC210 OPC-UA.Application.GVL.DataProg.Group[2].Burn[2].Valve2.stBlocksClose</v>
      </c>
      <c r="Q1464" t="str">
        <f>Q1463</f>
        <v>d0199</v>
      </c>
      <c r="R1464" t="str">
        <f>CONCATENATE(G1464,"Close8")</f>
        <v>arwsBlockNamesClose8</v>
      </c>
    </row>
    <row r="1465" spans="1:22" x14ac:dyDescent="0.25">
      <c r="A1465" t="s">
        <v>139</v>
      </c>
      <c r="B1465" t="s">
        <v>176</v>
      </c>
      <c r="V1465" t="s">
        <v>231</v>
      </c>
    </row>
    <row r="1466" spans="1:22" x14ac:dyDescent="0.25">
      <c r="B1466" t="str">
        <f>A1465</f>
        <v>ValveIgn</v>
      </c>
      <c r="G1466" t="s">
        <v>33</v>
      </c>
      <c r="H1466" t="str">
        <f>G1466</f>
        <v>bH</v>
      </c>
      <c r="I1466">
        <v>1</v>
      </c>
      <c r="K1466">
        <v>0</v>
      </c>
      <c r="M1466" t="str">
        <f t="shared" ref="M1466:M1477" si="634">CONCATENATE(P1466,".",G1466)</f>
        <v>ns=4;s=|var|PLC210 OPC-UA.Application.GVL.DataProg.Group[2].Burn[2].ValveIgn.bH</v>
      </c>
      <c r="N1466" t="s">
        <v>34</v>
      </c>
      <c r="O1466" t="s">
        <v>27</v>
      </c>
      <c r="P1466" t="str">
        <f>CONCATENATE(W$2,"GVL.DataProg.",A$1173,".",B1465,".",B1466)</f>
        <v>ns=4;s=|var|PLC210 OPC-UA.Application.GVL.DataProg.Group[2].Burn[2].ValveIgn</v>
      </c>
      <c r="Q1466" t="str">
        <f>V1465</f>
        <v>d0198</v>
      </c>
      <c r="R1466" t="str">
        <f>G1466</f>
        <v>bH</v>
      </c>
    </row>
    <row r="1467" spans="1:22" x14ac:dyDescent="0.25">
      <c r="B1467" t="str">
        <f>B1466</f>
        <v>ValveIgn</v>
      </c>
      <c r="G1467" t="s">
        <v>36</v>
      </c>
      <c r="H1467" t="str">
        <f t="shared" ref="H1467:H1493" si="635">G1467</f>
        <v>bL</v>
      </c>
      <c r="I1467">
        <v>1</v>
      </c>
      <c r="K1467">
        <v>0</v>
      </c>
      <c r="M1467" t="str">
        <f t="shared" si="634"/>
        <v>ns=4;s=|var|PLC210 OPC-UA.Application.GVL.DataProg.Group[2].Burn[2].ValveIgn.bL</v>
      </c>
      <c r="N1467" t="s">
        <v>34</v>
      </c>
      <c r="O1467" t="s">
        <v>27</v>
      </c>
      <c r="P1467" t="str">
        <f>CONCATENATE(W$2,"GVL.DataProg.",A$1173,".",B1465,".",B1467)</f>
        <v>ns=4;s=|var|PLC210 OPC-UA.Application.GVL.DataProg.Group[2].Burn[2].ValveIgn</v>
      </c>
      <c r="Q1467" t="str">
        <f>Q1466</f>
        <v>d0198</v>
      </c>
      <c r="R1467" t="str">
        <f t="shared" ref="R1467:R1473" si="636">G1467</f>
        <v>bL</v>
      </c>
    </row>
    <row r="1468" spans="1:22" x14ac:dyDescent="0.25">
      <c r="B1468" t="str">
        <f t="shared" ref="B1468:B1473" si="637">B1467</f>
        <v>ValveIgn</v>
      </c>
      <c r="G1468" t="s">
        <v>83</v>
      </c>
      <c r="H1468" t="str">
        <f t="shared" si="635"/>
        <v>bCtrl</v>
      </c>
      <c r="I1468">
        <v>1</v>
      </c>
      <c r="K1468">
        <v>0</v>
      </c>
      <c r="M1468" t="str">
        <f t="shared" si="634"/>
        <v>ns=4;s=|var|PLC210 OPC-UA.Application.GVL.DataProg.Group[2].Burn[2].ValveIgn.bCtrl</v>
      </c>
      <c r="N1468" t="s">
        <v>34</v>
      </c>
      <c r="O1468" t="s">
        <v>27</v>
      </c>
      <c r="P1468" t="str">
        <f>CONCATENATE(W$2,"GVL.DataProg.",A$1173,".",B1465,".",B1468)</f>
        <v>ns=4;s=|var|PLC210 OPC-UA.Application.GVL.DataProg.Group[2].Burn[2].ValveIgn</v>
      </c>
      <c r="Q1468" t="str">
        <f t="shared" ref="Q1468:Q1473" si="638">Q1467</f>
        <v>d0198</v>
      </c>
      <c r="R1468" t="str">
        <f t="shared" si="636"/>
        <v>bCtrl</v>
      </c>
    </row>
    <row r="1469" spans="1:22" x14ac:dyDescent="0.25">
      <c r="B1469" t="str">
        <f t="shared" si="637"/>
        <v>ValveIgn</v>
      </c>
      <c r="G1469" t="s">
        <v>39</v>
      </c>
      <c r="H1469" t="str">
        <f t="shared" si="635"/>
        <v>bOpenManual</v>
      </c>
      <c r="I1469">
        <v>1</v>
      </c>
      <c r="K1469">
        <v>1</v>
      </c>
      <c r="M1469" t="str">
        <f t="shared" si="634"/>
        <v>ns=4;s=|var|PLC210 OPC-UA.Application.GVL.DataProg.Group[2].Burn[2].ValveIgn.bOpenManual</v>
      </c>
      <c r="N1469" t="s">
        <v>34</v>
      </c>
      <c r="O1469" t="s">
        <v>27</v>
      </c>
      <c r="P1469" t="str">
        <f>CONCATENATE(W$2,"GVL.DataProg.",A$1173,".",B1465,".",B1469)</f>
        <v>ns=4;s=|var|PLC210 OPC-UA.Application.GVL.DataProg.Group[2].Burn[2].ValveIgn</v>
      </c>
      <c r="Q1469" t="str">
        <f t="shared" si="638"/>
        <v>d0198</v>
      </c>
      <c r="R1469" t="str">
        <f t="shared" si="636"/>
        <v>bOpenManual</v>
      </c>
    </row>
    <row r="1470" spans="1:22" x14ac:dyDescent="0.25">
      <c r="B1470" t="str">
        <f t="shared" si="637"/>
        <v>ValveIgn</v>
      </c>
      <c r="G1470" t="s">
        <v>40</v>
      </c>
      <c r="H1470" t="str">
        <f t="shared" si="635"/>
        <v>bCloseManual</v>
      </c>
      <c r="I1470">
        <v>1</v>
      </c>
      <c r="K1470">
        <v>1</v>
      </c>
      <c r="M1470" t="str">
        <f t="shared" si="634"/>
        <v>ns=4;s=|var|PLC210 OPC-UA.Application.GVL.DataProg.Group[2].Burn[2].ValveIgn.bCloseManual</v>
      </c>
      <c r="N1470" t="s">
        <v>34</v>
      </c>
      <c r="O1470" t="s">
        <v>27</v>
      </c>
      <c r="P1470" t="str">
        <f>CONCATENATE(W$2,"GVL.DataProg.",A$1173,".",B1465,".",B1470)</f>
        <v>ns=4;s=|var|PLC210 OPC-UA.Application.GVL.DataProg.Group[2].Burn[2].ValveIgn</v>
      </c>
      <c r="Q1470" t="str">
        <f t="shared" si="638"/>
        <v>d0198</v>
      </c>
      <c r="R1470" t="str">
        <f t="shared" si="636"/>
        <v>bCloseManual</v>
      </c>
    </row>
    <row r="1471" spans="1:22" x14ac:dyDescent="0.25">
      <c r="B1471" t="str">
        <f t="shared" si="637"/>
        <v>ValveIgn</v>
      </c>
      <c r="G1471" t="s">
        <v>41</v>
      </c>
      <c r="H1471" t="str">
        <f t="shared" si="635"/>
        <v>bAuto</v>
      </c>
      <c r="I1471">
        <v>1</v>
      </c>
      <c r="K1471">
        <v>1</v>
      </c>
      <c r="M1471" t="str">
        <f t="shared" si="634"/>
        <v>ns=4;s=|var|PLC210 OPC-UA.Application.GVL.DataProg.Group[2].Burn[2].ValveIgn.bAuto</v>
      </c>
      <c r="N1471" t="s">
        <v>34</v>
      </c>
      <c r="O1471" t="s">
        <v>27</v>
      </c>
      <c r="P1471" t="str">
        <f>CONCATENATE(W$2,"GVL.DataProg.",A$1173,".",B1465,".",B1471)</f>
        <v>ns=4;s=|var|PLC210 OPC-UA.Application.GVL.DataProg.Group[2].Burn[2].ValveIgn</v>
      </c>
      <c r="Q1471" t="str">
        <f t="shared" si="638"/>
        <v>d0198</v>
      </c>
      <c r="R1471" t="str">
        <f t="shared" si="636"/>
        <v>bAuto</v>
      </c>
    </row>
    <row r="1472" spans="1:22" x14ac:dyDescent="0.25">
      <c r="B1472" t="str">
        <f t="shared" si="637"/>
        <v>ValveIgn</v>
      </c>
      <c r="G1472" t="s">
        <v>42</v>
      </c>
      <c r="H1472" t="str">
        <f t="shared" si="635"/>
        <v>bBlockOpenOut</v>
      </c>
      <c r="I1472">
        <v>1</v>
      </c>
      <c r="K1472">
        <v>0</v>
      </c>
      <c r="M1472" t="str">
        <f t="shared" si="634"/>
        <v>ns=4;s=|var|PLC210 OPC-UA.Application.GVL.DataProg.Group[2].Burn[2].ValveIgn.bBlockOpenOut</v>
      </c>
      <c r="N1472" t="s">
        <v>34</v>
      </c>
      <c r="O1472" t="s">
        <v>27</v>
      </c>
      <c r="P1472" t="str">
        <f>CONCATENATE(W$2,"GVL.DataProg.",A$1173,".",B1465,".",B1472)</f>
        <v>ns=4;s=|var|PLC210 OPC-UA.Application.GVL.DataProg.Group[2].Burn[2].ValveIgn</v>
      </c>
      <c r="Q1472" t="str">
        <f t="shared" si="638"/>
        <v>d0198</v>
      </c>
      <c r="R1472" t="str">
        <f t="shared" si="636"/>
        <v>bBlockOpenOut</v>
      </c>
    </row>
    <row r="1473" spans="2:18" x14ac:dyDescent="0.25">
      <c r="B1473" t="str">
        <f t="shared" si="637"/>
        <v>ValveIgn</v>
      </c>
      <c r="G1473" t="s">
        <v>43</v>
      </c>
      <c r="H1473" t="str">
        <f t="shared" si="635"/>
        <v>bBlockCloseOut</v>
      </c>
      <c r="I1473">
        <v>1</v>
      </c>
      <c r="K1473">
        <v>0</v>
      </c>
      <c r="M1473" t="str">
        <f t="shared" si="634"/>
        <v>ns=4;s=|var|PLC210 OPC-UA.Application.GVL.DataProg.Group[2].Burn[2].ValveIgn.bBlockCloseOut</v>
      </c>
      <c r="N1473" t="s">
        <v>34</v>
      </c>
      <c r="O1473" t="s">
        <v>27</v>
      </c>
      <c r="P1473" t="str">
        <f>CONCATENATE(W$2,"GVL.DataProg.",A$1173,".",B1465,".",B1473)</f>
        <v>ns=4;s=|var|PLC210 OPC-UA.Application.GVL.DataProg.Group[2].Burn[2].ValveIgn</v>
      </c>
      <c r="Q1473" t="str">
        <f t="shared" si="638"/>
        <v>d0198</v>
      </c>
      <c r="R1473" t="str">
        <f t="shared" si="636"/>
        <v>bBlockCloseOut</v>
      </c>
    </row>
    <row r="1474" spans="2:18" x14ac:dyDescent="0.25">
      <c r="B1474" t="str">
        <f>B1473</f>
        <v>ValveIgn</v>
      </c>
      <c r="G1474" t="s">
        <v>402</v>
      </c>
      <c r="H1474" t="str">
        <f t="shared" si="635"/>
        <v>byBlock</v>
      </c>
      <c r="I1474">
        <v>1</v>
      </c>
      <c r="K1474">
        <v>0</v>
      </c>
      <c r="M1474" t="str">
        <f t="shared" si="634"/>
        <v>ns=4;s=|var|PLC210 OPC-UA.Application.GVL.DataProg.Group[2].Burn[2].ValveIgn.stBlocksOpen.byBlock</v>
      </c>
      <c r="N1474" t="s">
        <v>403</v>
      </c>
      <c r="O1474" t="s">
        <v>27</v>
      </c>
      <c r="P1474" t="str">
        <f>CONCATENATE(P1473,".stBlocksOpen")</f>
        <v>ns=4;s=|var|PLC210 OPC-UA.Application.GVL.DataProg.Group[2].Burn[2].ValveIgn.stBlocksOpen</v>
      </c>
      <c r="Q1474" t="str">
        <f>Q1473</f>
        <v>d0198</v>
      </c>
      <c r="R1474" t="str">
        <f>CONCATENATE(G1474,"Open")</f>
        <v>byBlockOpen</v>
      </c>
    </row>
    <row r="1475" spans="2:18" x14ac:dyDescent="0.25">
      <c r="B1475" t="str">
        <f>B1474</f>
        <v>ValveIgn</v>
      </c>
      <c r="G1475" t="s">
        <v>402</v>
      </c>
      <c r="H1475" t="str">
        <f t="shared" si="635"/>
        <v>byBlock</v>
      </c>
      <c r="I1475">
        <v>1</v>
      </c>
      <c r="K1475">
        <v>0</v>
      </c>
      <c r="M1475" t="str">
        <f t="shared" si="634"/>
        <v>ns=4;s=|var|PLC210 OPC-UA.Application.GVL.DataProg.Group[2].Burn[2].ValveIgn.stBlocksClose.byBlock</v>
      </c>
      <c r="N1475" t="s">
        <v>403</v>
      </c>
      <c r="O1475" t="s">
        <v>27</v>
      </c>
      <c r="P1475" t="str">
        <f>CONCATENATE(P1473,".stBlocksClose")</f>
        <v>ns=4;s=|var|PLC210 OPC-UA.Application.GVL.DataProg.Group[2].Burn[2].ValveIgn.stBlocksClose</v>
      </c>
      <c r="Q1475" t="str">
        <f>Q1474</f>
        <v>d0198</v>
      </c>
      <c r="R1475" t="str">
        <f>CONCATENATE(G1475,"Close")</f>
        <v>byBlockClose</v>
      </c>
    </row>
    <row r="1476" spans="2:18" x14ac:dyDescent="0.25">
      <c r="B1476" t="str">
        <f>B1475</f>
        <v>ValveIgn</v>
      </c>
      <c r="G1476" t="s">
        <v>404</v>
      </c>
      <c r="H1476" t="str">
        <f t="shared" si="635"/>
        <v>byBlockWork</v>
      </c>
      <c r="I1476">
        <v>1</v>
      </c>
      <c r="K1476">
        <v>1</v>
      </c>
      <c r="M1476" t="str">
        <f t="shared" si="634"/>
        <v>ns=4;s=|var|PLC210 OPC-UA.Application.GVL.DataProg.Group[2].Burn[2].ValveIgn.stBlocksOpen.byBlockWork</v>
      </c>
      <c r="N1476" t="s">
        <v>403</v>
      </c>
      <c r="O1476" t="s">
        <v>27</v>
      </c>
      <c r="P1476" t="str">
        <f>P1474</f>
        <v>ns=4;s=|var|PLC210 OPC-UA.Application.GVL.DataProg.Group[2].Burn[2].ValveIgn.stBlocksOpen</v>
      </c>
      <c r="Q1476" t="str">
        <f>Q1475</f>
        <v>d0198</v>
      </c>
      <c r="R1476" t="str">
        <f>CONCATENATE(G1476,"Open")</f>
        <v>byBlockWorkOpen</v>
      </c>
    </row>
    <row r="1477" spans="2:18" x14ac:dyDescent="0.25">
      <c r="B1477" t="str">
        <f>B1476</f>
        <v>ValveIgn</v>
      </c>
      <c r="G1477" t="s">
        <v>404</v>
      </c>
      <c r="H1477" t="str">
        <f t="shared" si="635"/>
        <v>byBlockWork</v>
      </c>
      <c r="I1477">
        <v>1</v>
      </c>
      <c r="K1477">
        <v>1</v>
      </c>
      <c r="M1477" t="str">
        <f t="shared" si="634"/>
        <v>ns=4;s=|var|PLC210 OPC-UA.Application.GVL.DataProg.Group[2].Burn[2].ValveIgn.stBlocksClose.byBlockWork</v>
      </c>
      <c r="N1477" t="s">
        <v>403</v>
      </c>
      <c r="O1477" t="s">
        <v>27</v>
      </c>
      <c r="P1477" t="str">
        <f>P1475</f>
        <v>ns=4;s=|var|PLC210 OPC-UA.Application.GVL.DataProg.Group[2].Burn[2].ValveIgn.stBlocksClose</v>
      </c>
      <c r="Q1477" t="str">
        <f>Q1476</f>
        <v>d0198</v>
      </c>
      <c r="R1477" t="str">
        <f>CONCATENATE(G1477,"Close")</f>
        <v>byBlockWorkClose</v>
      </c>
    </row>
    <row r="1478" spans="2:18" x14ac:dyDescent="0.25">
      <c r="B1478" t="str">
        <f>B1473</f>
        <v>ValveIgn</v>
      </c>
      <c r="G1478" t="s">
        <v>405</v>
      </c>
      <c r="H1478" t="str">
        <f t="shared" si="635"/>
        <v>arwsBlockNames</v>
      </c>
      <c r="I1478">
        <v>1</v>
      </c>
      <c r="K1478">
        <v>0</v>
      </c>
      <c r="M1478" t="str">
        <f>CONCATENATE(P1478,".",G1478,"[0]")</f>
        <v>ns=4;s=|var|PLC210 OPC-UA.Application.GVL.DataProg.Group[2].Burn[2].ValveIgn.stBlocksOpen.arwsBlockNames[0]</v>
      </c>
      <c r="N1478" t="s">
        <v>154</v>
      </c>
      <c r="O1478" t="s">
        <v>27</v>
      </c>
      <c r="P1478" t="str">
        <f>P1474</f>
        <v>ns=4;s=|var|PLC210 OPC-UA.Application.GVL.DataProg.Group[2].Burn[2].ValveIgn.stBlocksOpen</v>
      </c>
      <c r="Q1478" t="str">
        <f>Q1473</f>
        <v>d0198</v>
      </c>
      <c r="R1478" t="str">
        <f>CONCATENATE(G1478,"Open1")</f>
        <v>arwsBlockNamesOpen1</v>
      </c>
    </row>
    <row r="1479" spans="2:18" x14ac:dyDescent="0.25">
      <c r="B1479" t="str">
        <f>B1478</f>
        <v>ValveIgn</v>
      </c>
      <c r="G1479" t="s">
        <v>405</v>
      </c>
      <c r="H1479" t="str">
        <f t="shared" si="635"/>
        <v>arwsBlockNames</v>
      </c>
      <c r="I1479">
        <v>1</v>
      </c>
      <c r="K1479">
        <v>0</v>
      </c>
      <c r="M1479" t="str">
        <f>CONCATENATE(P1479,".",G1479,"[1]")</f>
        <v>ns=4;s=|var|PLC210 OPC-UA.Application.GVL.DataProg.Group[2].Burn[2].ValveIgn.stBlocksOpen.arwsBlockNames[1]</v>
      </c>
      <c r="N1479" t="s">
        <v>154</v>
      </c>
      <c r="O1479" t="s">
        <v>27</v>
      </c>
      <c r="P1479" t="str">
        <f>P1478</f>
        <v>ns=4;s=|var|PLC210 OPC-UA.Application.GVL.DataProg.Group[2].Burn[2].ValveIgn.stBlocksOpen</v>
      </c>
      <c r="Q1479" t="str">
        <f>Q1478</f>
        <v>d0198</v>
      </c>
      <c r="R1479" t="str">
        <f>CONCATENATE(G1479,"Open2")</f>
        <v>arwsBlockNamesOpen2</v>
      </c>
    </row>
    <row r="1480" spans="2:18" x14ac:dyDescent="0.25">
      <c r="B1480" t="str">
        <f>B1479</f>
        <v>ValveIgn</v>
      </c>
      <c r="G1480" t="s">
        <v>405</v>
      </c>
      <c r="H1480" t="str">
        <f t="shared" si="635"/>
        <v>arwsBlockNames</v>
      </c>
      <c r="I1480">
        <v>1</v>
      </c>
      <c r="K1480">
        <v>0</v>
      </c>
      <c r="M1480" t="str">
        <f>CONCATENATE(P1480,".",G1480,"[2]")</f>
        <v>ns=4;s=|var|PLC210 OPC-UA.Application.GVL.DataProg.Group[2].Burn[2].ValveIgn.stBlocksOpen.arwsBlockNames[2]</v>
      </c>
      <c r="N1480" t="s">
        <v>154</v>
      </c>
      <c r="O1480" t="s">
        <v>27</v>
      </c>
      <c r="P1480" t="str">
        <f t="shared" ref="P1480:P1485" si="639">P1479</f>
        <v>ns=4;s=|var|PLC210 OPC-UA.Application.GVL.DataProg.Group[2].Burn[2].ValveIgn.stBlocksOpen</v>
      </c>
      <c r="Q1480" t="str">
        <f>Q1479</f>
        <v>d0198</v>
      </c>
      <c r="R1480" t="str">
        <f>CONCATENATE(G1480,"Open3")</f>
        <v>arwsBlockNamesOpen3</v>
      </c>
    </row>
    <row r="1481" spans="2:18" x14ac:dyDescent="0.25">
      <c r="B1481" t="str">
        <f>B1480</f>
        <v>ValveIgn</v>
      </c>
      <c r="G1481" t="s">
        <v>405</v>
      </c>
      <c r="H1481" t="str">
        <f t="shared" si="635"/>
        <v>arwsBlockNames</v>
      </c>
      <c r="I1481">
        <v>1</v>
      </c>
      <c r="K1481">
        <v>0</v>
      </c>
      <c r="M1481" t="str">
        <f>CONCATENATE(P1481,".",G1481,"[3]")</f>
        <v>ns=4;s=|var|PLC210 OPC-UA.Application.GVL.DataProg.Group[2].Burn[2].ValveIgn.stBlocksOpen.arwsBlockNames[3]</v>
      </c>
      <c r="N1481" t="s">
        <v>154</v>
      </c>
      <c r="O1481" t="s">
        <v>27</v>
      </c>
      <c r="P1481" t="str">
        <f t="shared" si="639"/>
        <v>ns=4;s=|var|PLC210 OPC-UA.Application.GVL.DataProg.Group[2].Burn[2].ValveIgn.stBlocksOpen</v>
      </c>
      <c r="Q1481" t="str">
        <f>Q1480</f>
        <v>d0198</v>
      </c>
      <c r="R1481" t="str">
        <f>CONCATENATE(G1481,"Open4")</f>
        <v>arwsBlockNamesOpen4</v>
      </c>
    </row>
    <row r="1482" spans="2:18" x14ac:dyDescent="0.25">
      <c r="B1482" t="str">
        <f>B1477</f>
        <v>ValveIgn</v>
      </c>
      <c r="G1482" t="s">
        <v>405</v>
      </c>
      <c r="H1482" t="str">
        <f t="shared" si="635"/>
        <v>arwsBlockNames</v>
      </c>
      <c r="I1482">
        <v>1</v>
      </c>
      <c r="K1482">
        <v>0</v>
      </c>
      <c r="M1482" t="str">
        <f>CONCATENATE(P1482,".",G1482,"[4]")</f>
        <v>ns=4;s=|var|PLC210 OPC-UA.Application.GVL.DataProg.Group[2].Burn[2].ValveIgn.stBlocksOpen.arwsBlockNames[4]</v>
      </c>
      <c r="N1482" t="s">
        <v>154</v>
      </c>
      <c r="O1482" t="s">
        <v>27</v>
      </c>
      <c r="P1482" t="str">
        <f t="shared" si="639"/>
        <v>ns=4;s=|var|PLC210 OPC-UA.Application.GVL.DataProg.Group[2].Burn[2].ValveIgn.stBlocksOpen</v>
      </c>
      <c r="Q1482" t="str">
        <f>Q1477</f>
        <v>d0198</v>
      </c>
      <c r="R1482" t="str">
        <f>CONCATENATE(G1482,"Open5")</f>
        <v>arwsBlockNamesOpen5</v>
      </c>
    </row>
    <row r="1483" spans="2:18" x14ac:dyDescent="0.25">
      <c r="B1483" t="str">
        <f>B1482</f>
        <v>ValveIgn</v>
      </c>
      <c r="G1483" t="s">
        <v>405</v>
      </c>
      <c r="H1483" t="str">
        <f t="shared" si="635"/>
        <v>arwsBlockNames</v>
      </c>
      <c r="I1483">
        <v>1</v>
      </c>
      <c r="K1483">
        <v>0</v>
      </c>
      <c r="M1483" t="str">
        <f>CONCATENATE(P1483,".",G1483,"[5]")</f>
        <v>ns=4;s=|var|PLC210 OPC-UA.Application.GVL.DataProg.Group[2].Burn[2].ValveIgn.stBlocksOpen.arwsBlockNames[5]</v>
      </c>
      <c r="N1483" t="s">
        <v>154</v>
      </c>
      <c r="O1483" t="s">
        <v>27</v>
      </c>
      <c r="P1483" t="str">
        <f t="shared" si="639"/>
        <v>ns=4;s=|var|PLC210 OPC-UA.Application.GVL.DataProg.Group[2].Burn[2].ValveIgn.stBlocksOpen</v>
      </c>
      <c r="Q1483" t="str">
        <f>Q1482</f>
        <v>d0198</v>
      </c>
      <c r="R1483" t="str">
        <f>CONCATENATE(G1483,"Open6")</f>
        <v>arwsBlockNamesOpen6</v>
      </c>
    </row>
    <row r="1484" spans="2:18" x14ac:dyDescent="0.25">
      <c r="B1484" t="str">
        <f>B1483</f>
        <v>ValveIgn</v>
      </c>
      <c r="G1484" t="s">
        <v>405</v>
      </c>
      <c r="H1484" t="str">
        <f t="shared" si="635"/>
        <v>arwsBlockNames</v>
      </c>
      <c r="I1484">
        <v>1</v>
      </c>
      <c r="K1484">
        <v>0</v>
      </c>
      <c r="M1484" t="str">
        <f>CONCATENATE(P1484,".",G1484,"[6]")</f>
        <v>ns=4;s=|var|PLC210 OPC-UA.Application.GVL.DataProg.Group[2].Burn[2].ValveIgn.stBlocksOpen.arwsBlockNames[6]</v>
      </c>
      <c r="N1484" t="s">
        <v>154</v>
      </c>
      <c r="O1484" t="s">
        <v>27</v>
      </c>
      <c r="P1484" t="str">
        <f t="shared" si="639"/>
        <v>ns=4;s=|var|PLC210 OPC-UA.Application.GVL.DataProg.Group[2].Burn[2].ValveIgn.stBlocksOpen</v>
      </c>
      <c r="Q1484" t="str">
        <f>Q1483</f>
        <v>d0198</v>
      </c>
      <c r="R1484" t="str">
        <f>CONCATENATE(G1484,"Open7")</f>
        <v>arwsBlockNamesOpen7</v>
      </c>
    </row>
    <row r="1485" spans="2:18" x14ac:dyDescent="0.25">
      <c r="B1485" t="str">
        <f>B1484</f>
        <v>ValveIgn</v>
      </c>
      <c r="G1485" t="s">
        <v>405</v>
      </c>
      <c r="H1485" t="str">
        <f t="shared" si="635"/>
        <v>arwsBlockNames</v>
      </c>
      <c r="I1485">
        <v>1</v>
      </c>
      <c r="K1485">
        <v>0</v>
      </c>
      <c r="M1485" t="str">
        <f>CONCATENATE(P1485,".",G1485,"[7]")</f>
        <v>ns=4;s=|var|PLC210 OPC-UA.Application.GVL.DataProg.Group[2].Burn[2].ValveIgn.stBlocksOpen.arwsBlockNames[7]</v>
      </c>
      <c r="N1485" t="s">
        <v>154</v>
      </c>
      <c r="O1485" t="s">
        <v>27</v>
      </c>
      <c r="P1485" t="str">
        <f t="shared" si="639"/>
        <v>ns=4;s=|var|PLC210 OPC-UA.Application.GVL.DataProg.Group[2].Burn[2].ValveIgn.stBlocksOpen</v>
      </c>
      <c r="Q1485" t="str">
        <f>Q1484</f>
        <v>d0198</v>
      </c>
      <c r="R1485" t="str">
        <f>CONCATENATE(G1485,"Open8")</f>
        <v>arwsBlockNamesOpen8</v>
      </c>
    </row>
    <row r="1486" spans="2:18" x14ac:dyDescent="0.25">
      <c r="B1486" t="str">
        <f>B1481</f>
        <v>ValveIgn</v>
      </c>
      <c r="G1486" t="s">
        <v>405</v>
      </c>
      <c r="H1486" t="str">
        <f t="shared" si="635"/>
        <v>arwsBlockNames</v>
      </c>
      <c r="I1486">
        <v>1</v>
      </c>
      <c r="K1486">
        <v>0</v>
      </c>
      <c r="M1486" t="str">
        <f>CONCATENATE(P1486,".",G1486,"[0]")</f>
        <v>ns=4;s=|var|PLC210 OPC-UA.Application.GVL.DataProg.Group[2].Burn[2].ValveIgn.stBlocksClose.arwsBlockNames[0]</v>
      </c>
      <c r="N1486" t="s">
        <v>154</v>
      </c>
      <c r="O1486" t="s">
        <v>27</v>
      </c>
      <c r="P1486" t="str">
        <f>P1475</f>
        <v>ns=4;s=|var|PLC210 OPC-UA.Application.GVL.DataProg.Group[2].Burn[2].ValveIgn.stBlocksClose</v>
      </c>
      <c r="Q1486" t="str">
        <f>Q1481</f>
        <v>d0198</v>
      </c>
      <c r="R1486" t="str">
        <f>CONCATENATE(G1486,"Close1")</f>
        <v>arwsBlockNamesClose1</v>
      </c>
    </row>
    <row r="1487" spans="2:18" x14ac:dyDescent="0.25">
      <c r="B1487" t="str">
        <f>B1486</f>
        <v>ValveIgn</v>
      </c>
      <c r="G1487" t="s">
        <v>405</v>
      </c>
      <c r="H1487" t="str">
        <f t="shared" si="635"/>
        <v>arwsBlockNames</v>
      </c>
      <c r="I1487">
        <v>1</v>
      </c>
      <c r="K1487">
        <v>0</v>
      </c>
      <c r="M1487" t="str">
        <f>CONCATENATE(P1487,".",G1487,"[1]")</f>
        <v>ns=4;s=|var|PLC210 OPC-UA.Application.GVL.DataProg.Group[2].Burn[2].ValveIgn.stBlocksClose.arwsBlockNames[1]</v>
      </c>
      <c r="N1487" t="s">
        <v>154</v>
      </c>
      <c r="O1487" t="s">
        <v>27</v>
      </c>
      <c r="P1487" t="str">
        <f>P1486</f>
        <v>ns=4;s=|var|PLC210 OPC-UA.Application.GVL.DataProg.Group[2].Burn[2].ValveIgn.stBlocksClose</v>
      </c>
      <c r="Q1487" t="str">
        <f>Q1486</f>
        <v>d0198</v>
      </c>
      <c r="R1487" t="str">
        <f>CONCATENATE(G1487,"Close2")</f>
        <v>arwsBlockNamesClose2</v>
      </c>
    </row>
    <row r="1488" spans="2:18" x14ac:dyDescent="0.25">
      <c r="B1488" t="str">
        <f>B1487</f>
        <v>ValveIgn</v>
      </c>
      <c r="G1488" t="s">
        <v>405</v>
      </c>
      <c r="H1488" t="str">
        <f t="shared" si="635"/>
        <v>arwsBlockNames</v>
      </c>
      <c r="I1488">
        <v>1</v>
      </c>
      <c r="K1488">
        <v>0</v>
      </c>
      <c r="M1488" t="str">
        <f>CONCATENATE(P1488,".",G1488,"[2]")</f>
        <v>ns=4;s=|var|PLC210 OPC-UA.Application.GVL.DataProg.Group[2].Burn[2].ValveIgn.stBlocksClose.arwsBlockNames[2]</v>
      </c>
      <c r="N1488" t="s">
        <v>154</v>
      </c>
      <c r="O1488" t="s">
        <v>27</v>
      </c>
      <c r="P1488" t="str">
        <f t="shared" ref="P1488:P1493" si="640">P1487</f>
        <v>ns=4;s=|var|PLC210 OPC-UA.Application.GVL.DataProg.Group[2].Burn[2].ValveIgn.stBlocksClose</v>
      </c>
      <c r="Q1488" t="str">
        <f>Q1487</f>
        <v>d0198</v>
      </c>
      <c r="R1488" t="str">
        <f>CONCATENATE(G1488,"Close3")</f>
        <v>arwsBlockNamesClose3</v>
      </c>
    </row>
    <row r="1489" spans="1:22" x14ac:dyDescent="0.25">
      <c r="B1489" t="str">
        <f>B1488</f>
        <v>ValveIgn</v>
      </c>
      <c r="G1489" t="s">
        <v>405</v>
      </c>
      <c r="H1489" t="str">
        <f t="shared" si="635"/>
        <v>arwsBlockNames</v>
      </c>
      <c r="I1489">
        <v>1</v>
      </c>
      <c r="K1489">
        <v>0</v>
      </c>
      <c r="M1489" t="str">
        <f>CONCATENATE(P1489,".",G1489,"[3]")</f>
        <v>ns=4;s=|var|PLC210 OPC-UA.Application.GVL.DataProg.Group[2].Burn[2].ValveIgn.stBlocksClose.arwsBlockNames[3]</v>
      </c>
      <c r="N1489" t="s">
        <v>154</v>
      </c>
      <c r="O1489" t="s">
        <v>27</v>
      </c>
      <c r="P1489" t="str">
        <f t="shared" si="640"/>
        <v>ns=4;s=|var|PLC210 OPC-UA.Application.GVL.DataProg.Group[2].Burn[2].ValveIgn.stBlocksClose</v>
      </c>
      <c r="Q1489" t="str">
        <f>Q1488</f>
        <v>d0198</v>
      </c>
      <c r="R1489" t="str">
        <f>CONCATENATE(G1489,"Close4")</f>
        <v>arwsBlockNamesClose4</v>
      </c>
    </row>
    <row r="1490" spans="1:22" x14ac:dyDescent="0.25">
      <c r="B1490" t="str">
        <f>B1485</f>
        <v>ValveIgn</v>
      </c>
      <c r="G1490" t="s">
        <v>405</v>
      </c>
      <c r="H1490" t="str">
        <f t="shared" si="635"/>
        <v>arwsBlockNames</v>
      </c>
      <c r="I1490">
        <v>1</v>
      </c>
      <c r="K1490">
        <v>0</v>
      </c>
      <c r="M1490" t="str">
        <f>CONCATENATE(P1490,".",G1490,"[4]")</f>
        <v>ns=4;s=|var|PLC210 OPC-UA.Application.GVL.DataProg.Group[2].Burn[2].ValveIgn.stBlocksClose.arwsBlockNames[4]</v>
      </c>
      <c r="N1490" t="s">
        <v>154</v>
      </c>
      <c r="O1490" t="s">
        <v>27</v>
      </c>
      <c r="P1490" t="str">
        <f t="shared" si="640"/>
        <v>ns=4;s=|var|PLC210 OPC-UA.Application.GVL.DataProg.Group[2].Burn[2].ValveIgn.stBlocksClose</v>
      </c>
      <c r="Q1490" t="str">
        <f>Q1485</f>
        <v>d0198</v>
      </c>
      <c r="R1490" t="str">
        <f>CONCATENATE(G1490,"Close5")</f>
        <v>arwsBlockNamesClose5</v>
      </c>
    </row>
    <row r="1491" spans="1:22" x14ac:dyDescent="0.25">
      <c r="B1491" t="str">
        <f>B1490</f>
        <v>ValveIgn</v>
      </c>
      <c r="G1491" t="s">
        <v>405</v>
      </c>
      <c r="H1491" t="str">
        <f t="shared" si="635"/>
        <v>arwsBlockNames</v>
      </c>
      <c r="I1491">
        <v>1</v>
      </c>
      <c r="K1491">
        <v>0</v>
      </c>
      <c r="M1491" t="str">
        <f>CONCATENATE(P1491,".",G1491,"[5]")</f>
        <v>ns=4;s=|var|PLC210 OPC-UA.Application.GVL.DataProg.Group[2].Burn[2].ValveIgn.stBlocksClose.arwsBlockNames[5]</v>
      </c>
      <c r="N1491" t="s">
        <v>154</v>
      </c>
      <c r="O1491" t="s">
        <v>27</v>
      </c>
      <c r="P1491" t="str">
        <f t="shared" si="640"/>
        <v>ns=4;s=|var|PLC210 OPC-UA.Application.GVL.DataProg.Group[2].Burn[2].ValveIgn.stBlocksClose</v>
      </c>
      <c r="Q1491" t="str">
        <f>Q1490</f>
        <v>d0198</v>
      </c>
      <c r="R1491" t="str">
        <f>CONCATENATE(G1491,"Close6")</f>
        <v>arwsBlockNamesClose6</v>
      </c>
    </row>
    <row r="1492" spans="1:22" x14ac:dyDescent="0.25">
      <c r="B1492" t="str">
        <f>B1491</f>
        <v>ValveIgn</v>
      </c>
      <c r="G1492" t="s">
        <v>405</v>
      </c>
      <c r="H1492" t="str">
        <f t="shared" si="635"/>
        <v>arwsBlockNames</v>
      </c>
      <c r="I1492">
        <v>1</v>
      </c>
      <c r="K1492">
        <v>0</v>
      </c>
      <c r="M1492" t="str">
        <f>CONCATENATE(P1492,".",G1492,"[6]")</f>
        <v>ns=4;s=|var|PLC210 OPC-UA.Application.GVL.DataProg.Group[2].Burn[2].ValveIgn.stBlocksClose.arwsBlockNames[6]</v>
      </c>
      <c r="N1492" t="s">
        <v>154</v>
      </c>
      <c r="O1492" t="s">
        <v>27</v>
      </c>
      <c r="P1492" t="str">
        <f t="shared" si="640"/>
        <v>ns=4;s=|var|PLC210 OPC-UA.Application.GVL.DataProg.Group[2].Burn[2].ValveIgn.stBlocksClose</v>
      </c>
      <c r="Q1492" t="str">
        <f>Q1491</f>
        <v>d0198</v>
      </c>
      <c r="R1492" t="str">
        <f>CONCATENATE(G1492,"Close7")</f>
        <v>arwsBlockNamesClose7</v>
      </c>
    </row>
    <row r="1493" spans="1:22" x14ac:dyDescent="0.25">
      <c r="B1493" t="str">
        <f>B1492</f>
        <v>ValveIgn</v>
      </c>
      <c r="G1493" t="s">
        <v>405</v>
      </c>
      <c r="H1493" t="str">
        <f t="shared" si="635"/>
        <v>arwsBlockNames</v>
      </c>
      <c r="I1493">
        <v>1</v>
      </c>
      <c r="K1493">
        <v>0</v>
      </c>
      <c r="M1493" t="str">
        <f>CONCATENATE(P1493,".",G1493,"[7]")</f>
        <v>ns=4;s=|var|PLC210 OPC-UA.Application.GVL.DataProg.Group[2].Burn[2].ValveIgn.stBlocksClose.arwsBlockNames[7]</v>
      </c>
      <c r="N1493" t="s">
        <v>154</v>
      </c>
      <c r="O1493" t="s">
        <v>27</v>
      </c>
      <c r="P1493" t="str">
        <f t="shared" si="640"/>
        <v>ns=4;s=|var|PLC210 OPC-UA.Application.GVL.DataProg.Group[2].Burn[2].ValveIgn.stBlocksClose</v>
      </c>
      <c r="Q1493" t="str">
        <f>Q1492</f>
        <v>d0198</v>
      </c>
      <c r="R1493" t="str">
        <f>CONCATENATE(G1493,"Close8")</f>
        <v>arwsBlockNamesClose8</v>
      </c>
    </row>
    <row r="1494" spans="1:22" x14ac:dyDescent="0.25">
      <c r="A1494" t="s">
        <v>161</v>
      </c>
      <c r="B1494" t="s">
        <v>176</v>
      </c>
    </row>
    <row r="1495" spans="1:22" x14ac:dyDescent="0.25">
      <c r="A1495" t="s">
        <v>162</v>
      </c>
      <c r="B1495" t="s">
        <v>161</v>
      </c>
      <c r="V1495" t="s">
        <v>235</v>
      </c>
    </row>
    <row r="1496" spans="1:22" x14ac:dyDescent="0.25">
      <c r="B1496" t="str">
        <f>A1495</f>
        <v>FireIgnOff</v>
      </c>
      <c r="G1496" t="s">
        <v>163</v>
      </c>
      <c r="H1496" t="str">
        <f>G1496</f>
        <v>bSoundOn</v>
      </c>
      <c r="I1496">
        <v>1</v>
      </c>
      <c r="K1496">
        <v>1</v>
      </c>
      <c r="M1496" t="str">
        <f>CONCATENATE(P1496,".",H1496)</f>
        <v>ns=4;s=|var|PLC210 OPC-UA.Application.GVL.DataProg.Group[2].Burn[2].stBurnProts.FireIgnOff.bSoundOn</v>
      </c>
      <c r="N1496" t="str">
        <f>(IF(LEFT(G1496,1)="b","Boolean","Float"))</f>
        <v>Boolean</v>
      </c>
      <c r="O1496" t="s">
        <v>27</v>
      </c>
      <c r="P1496" t="str">
        <f>CONCATENATE(W$2,"GVL.DataProg.Group[2].Burn[2].",B1495,".",B1496)</f>
        <v>ns=4;s=|var|PLC210 OPC-UA.Application.GVL.DataProg.Group[2].Burn[2].stBurnProts.FireIgnOff</v>
      </c>
      <c r="Q1496" t="str">
        <f>V1495</f>
        <v>d0205</v>
      </c>
      <c r="R1496" t="str">
        <f>G1496</f>
        <v>bSoundOn</v>
      </c>
    </row>
    <row r="1497" spans="1:22" x14ac:dyDescent="0.25">
      <c r="B1497" t="str">
        <f>B1496</f>
        <v>FireIgnOff</v>
      </c>
      <c r="G1497" t="s">
        <v>166</v>
      </c>
      <c r="H1497" t="str">
        <f t="shared" ref="H1497:H1504" si="641">G1497</f>
        <v>bCtrlOn</v>
      </c>
      <c r="I1497">
        <v>1</v>
      </c>
      <c r="K1497">
        <v>1</v>
      </c>
      <c r="M1497" t="str">
        <f t="shared" ref="M1497:M1504" si="642">CONCATENATE(P1497,".",H1497)</f>
        <v>ns=4;s=|var|PLC210 OPC-UA.Application.GVL.DataProg.Group[2].Burn[2].stBurnProts.FireIgnOff.bCtrlOn</v>
      </c>
      <c r="N1497" t="str">
        <f t="shared" ref="N1497:N1504" si="643">(IF(LEFT(G1497,1)="b","Boolean","Float"))</f>
        <v>Boolean</v>
      </c>
      <c r="O1497" t="s">
        <v>27</v>
      </c>
      <c r="P1497" t="str">
        <f>CONCATENATE(W$2,"GVL.DataProg.Group[2].Burn[2].",B1495,".",B1497)</f>
        <v>ns=4;s=|var|PLC210 OPC-UA.Application.GVL.DataProg.Group[2].Burn[2].stBurnProts.FireIgnOff</v>
      </c>
      <c r="Q1497" t="str">
        <f>Q1496</f>
        <v>d0205</v>
      </c>
      <c r="R1497" t="str">
        <f t="shared" ref="R1497:R1504" si="644">G1497</f>
        <v>bCtrlOn</v>
      </c>
    </row>
    <row r="1498" spans="1:22" x14ac:dyDescent="0.25">
      <c r="B1498" t="str">
        <f t="shared" ref="B1498:B1504" si="645">B1497</f>
        <v>FireIgnOff</v>
      </c>
      <c r="G1498" t="s">
        <v>168</v>
      </c>
      <c r="H1498" t="str">
        <f t="shared" si="641"/>
        <v>bCheck</v>
      </c>
      <c r="I1498">
        <v>1</v>
      </c>
      <c r="K1498">
        <v>1</v>
      </c>
      <c r="M1498" t="str">
        <f t="shared" si="642"/>
        <v>ns=4;s=|var|PLC210 OPC-UA.Application.GVL.DataProg.Group[2].Burn[2].stBurnProts.FireIgnOff.bCheck</v>
      </c>
      <c r="N1498" t="str">
        <f t="shared" si="643"/>
        <v>Boolean</v>
      </c>
      <c r="O1498" t="s">
        <v>27</v>
      </c>
      <c r="P1498" t="str">
        <f>CONCATENATE(W$2,"GVL.DataProg.Group[2].Burn[2].",B1495,".",B1498)</f>
        <v>ns=4;s=|var|PLC210 OPC-UA.Application.GVL.DataProg.Group[2].Burn[2].stBurnProts.FireIgnOff</v>
      </c>
      <c r="Q1498" t="str">
        <f t="shared" ref="Q1498:Q1504" si="646">Q1497</f>
        <v>d0205</v>
      </c>
      <c r="R1498" t="str">
        <f t="shared" si="644"/>
        <v>bCheck</v>
      </c>
    </row>
    <row r="1499" spans="1:22" x14ac:dyDescent="0.25">
      <c r="B1499" t="str">
        <f t="shared" si="645"/>
        <v>FireIgnOff</v>
      </c>
      <c r="G1499" t="s">
        <v>167</v>
      </c>
      <c r="H1499" t="str">
        <f t="shared" si="641"/>
        <v>bOff</v>
      </c>
      <c r="I1499">
        <v>1</v>
      </c>
      <c r="K1499">
        <v>1</v>
      </c>
      <c r="M1499" t="str">
        <f t="shared" si="642"/>
        <v>ns=4;s=|var|PLC210 OPC-UA.Application.GVL.DataProg.Group[2].Burn[2].stBurnProts.FireIgnOff.bOff</v>
      </c>
      <c r="N1499" t="str">
        <f t="shared" si="643"/>
        <v>Boolean</v>
      </c>
      <c r="O1499" t="s">
        <v>27</v>
      </c>
      <c r="P1499" t="str">
        <f>CONCATENATE(W$2,"GVL.DataProg.Group[2].Burn[2].",B1495,".",B1499)</f>
        <v>ns=4;s=|var|PLC210 OPC-UA.Application.GVL.DataProg.Group[2].Burn[2].stBurnProts.FireIgnOff</v>
      </c>
      <c r="Q1499" t="str">
        <f t="shared" si="646"/>
        <v>d0205</v>
      </c>
      <c r="R1499" t="str">
        <f t="shared" si="644"/>
        <v>bOff</v>
      </c>
    </row>
    <row r="1500" spans="1:22" x14ac:dyDescent="0.25">
      <c r="B1500" t="str">
        <f t="shared" si="645"/>
        <v>FireIgnOff</v>
      </c>
      <c r="G1500" t="s">
        <v>165</v>
      </c>
      <c r="H1500" t="str">
        <f t="shared" si="641"/>
        <v>bTriggered</v>
      </c>
      <c r="I1500">
        <v>1</v>
      </c>
      <c r="K1500">
        <v>0</v>
      </c>
      <c r="M1500" t="str">
        <f t="shared" si="642"/>
        <v>ns=4;s=|var|PLC210 OPC-UA.Application.GVL.DataProg.Group[2].Burn[2].stBurnProts.FireIgnOff.bTriggered</v>
      </c>
      <c r="N1500" t="str">
        <f t="shared" si="643"/>
        <v>Boolean</v>
      </c>
      <c r="O1500" t="s">
        <v>27</v>
      </c>
      <c r="P1500" t="str">
        <f>CONCATENATE(W$2,"GVL.DataProg.Group[2].Burn[2].",B1495,".",B1500)</f>
        <v>ns=4;s=|var|PLC210 OPC-UA.Application.GVL.DataProg.Group[2].Burn[2].stBurnProts.FireIgnOff</v>
      </c>
      <c r="Q1500" t="str">
        <f t="shared" si="646"/>
        <v>d0205</v>
      </c>
      <c r="R1500" t="str">
        <f t="shared" si="644"/>
        <v>bTriggered</v>
      </c>
    </row>
    <row r="1501" spans="1:22" x14ac:dyDescent="0.25">
      <c r="B1501" t="str">
        <f t="shared" si="645"/>
        <v>FireIgnOff</v>
      </c>
      <c r="G1501" t="s">
        <v>83</v>
      </c>
      <c r="H1501" t="str">
        <f t="shared" si="641"/>
        <v>bCtrl</v>
      </c>
      <c r="I1501">
        <v>1</v>
      </c>
      <c r="K1501">
        <v>0</v>
      </c>
      <c r="M1501" t="str">
        <f t="shared" si="642"/>
        <v>ns=4;s=|var|PLC210 OPC-UA.Application.GVL.DataProg.Group[2].Burn[2].stBurnProts.FireIgnOff.bCtrl</v>
      </c>
      <c r="N1501" t="str">
        <f t="shared" si="643"/>
        <v>Boolean</v>
      </c>
      <c r="O1501" t="s">
        <v>27</v>
      </c>
      <c r="P1501" t="str">
        <f>CONCATENATE(W$2,"GVL.DataProg.Group[2].Burn[2].",B1495,".",B1501)</f>
        <v>ns=4;s=|var|PLC210 OPC-UA.Application.GVL.DataProg.Group[2].Burn[2].stBurnProts.FireIgnOff</v>
      </c>
      <c r="Q1501" t="str">
        <f t="shared" si="646"/>
        <v>d0205</v>
      </c>
      <c r="R1501" t="str">
        <f t="shared" si="644"/>
        <v>bCtrl</v>
      </c>
    </row>
    <row r="1502" spans="1:22" x14ac:dyDescent="0.25">
      <c r="B1502" t="str">
        <f t="shared" si="645"/>
        <v>FireIgnOff</v>
      </c>
      <c r="G1502" t="s">
        <v>169</v>
      </c>
      <c r="H1502" t="str">
        <f t="shared" si="641"/>
        <v>bInWork</v>
      </c>
      <c r="I1502">
        <v>1</v>
      </c>
      <c r="K1502">
        <v>0</v>
      </c>
      <c r="M1502" t="str">
        <f t="shared" si="642"/>
        <v>ns=4;s=|var|PLC210 OPC-UA.Application.GVL.DataProg.Group[2].Burn[2].stBurnProts.FireIgnOff.bInWork</v>
      </c>
      <c r="N1502" t="str">
        <f t="shared" si="643"/>
        <v>Boolean</v>
      </c>
      <c r="O1502" t="s">
        <v>27</v>
      </c>
      <c r="P1502" t="str">
        <f>CONCATENATE(W$2,"GVL.DataProg.Group[2].Burn[2].",B1495,".",B1502)</f>
        <v>ns=4;s=|var|PLC210 OPC-UA.Application.GVL.DataProg.Group[2].Burn[2].stBurnProts.FireIgnOff</v>
      </c>
      <c r="Q1502" t="str">
        <f t="shared" si="646"/>
        <v>d0205</v>
      </c>
      <c r="R1502" t="str">
        <f t="shared" si="644"/>
        <v>bInWork</v>
      </c>
    </row>
    <row r="1503" spans="1:22" x14ac:dyDescent="0.25">
      <c r="B1503" t="str">
        <f t="shared" si="645"/>
        <v>FireIgnOff</v>
      </c>
      <c r="G1503" t="s">
        <v>289</v>
      </c>
      <c r="H1503" t="str">
        <f t="shared" si="641"/>
        <v>fValue</v>
      </c>
      <c r="I1503">
        <v>1</v>
      </c>
      <c r="K1503">
        <v>1</v>
      </c>
      <c r="M1503" t="str">
        <f t="shared" si="642"/>
        <v>ns=4;s=|var|PLC210 OPC-UA.Application.PersistentVars.stProtectionList.BurnProtectionList.FireIgnOff.fValue</v>
      </c>
      <c r="N1503" t="str">
        <f t="shared" si="643"/>
        <v>Float</v>
      </c>
      <c r="O1503" t="s">
        <v>27</v>
      </c>
      <c r="P1503" t="str">
        <f>CONCATENATE(W$2,"PersistentVars.stProtectionList.BurnProtectionList.",B1503)</f>
        <v>ns=4;s=|var|PLC210 OPC-UA.Application.PersistentVars.stProtectionList.BurnProtectionList.FireIgnOff</v>
      </c>
      <c r="Q1503" t="str">
        <f t="shared" si="646"/>
        <v>d0205</v>
      </c>
      <c r="R1503" t="str">
        <f t="shared" si="644"/>
        <v>fValue</v>
      </c>
    </row>
    <row r="1504" spans="1:22" x14ac:dyDescent="0.25">
      <c r="B1504" t="str">
        <f t="shared" si="645"/>
        <v>FireIgnOff</v>
      </c>
      <c r="G1504" t="s">
        <v>290</v>
      </c>
      <c r="H1504" t="str">
        <f t="shared" si="641"/>
        <v>fResponseTime</v>
      </c>
      <c r="I1504">
        <v>1</v>
      </c>
      <c r="K1504">
        <v>1</v>
      </c>
      <c r="M1504" t="str">
        <f t="shared" si="642"/>
        <v>ns=4;s=|var|PLC210 OPC-UA.Application.PersistentVars.stProtectionList.BurnProtectionList.FireIgnOff.fResponseTime</v>
      </c>
      <c r="N1504" t="str">
        <f t="shared" si="643"/>
        <v>Float</v>
      </c>
      <c r="O1504" t="s">
        <v>27</v>
      </c>
      <c r="P1504" t="str">
        <f>CONCATENATE(W$2,"PersistentVars.stProtectionList.BurnProtectionList.",B1504)</f>
        <v>ns=4;s=|var|PLC210 OPC-UA.Application.PersistentVars.stProtectionList.BurnProtectionList.FireIgnOff</v>
      </c>
      <c r="Q1504" t="str">
        <f t="shared" si="646"/>
        <v>d0205</v>
      </c>
      <c r="R1504" t="str">
        <f t="shared" si="644"/>
        <v>fResponseTime</v>
      </c>
    </row>
    <row r="1505" spans="1:22" x14ac:dyDescent="0.25">
      <c r="A1505" t="s">
        <v>170</v>
      </c>
      <c r="B1505" t="s">
        <v>161</v>
      </c>
      <c r="V1505" t="s">
        <v>236</v>
      </c>
    </row>
    <row r="1506" spans="1:22" x14ac:dyDescent="0.25">
      <c r="B1506" t="str">
        <f>A1505</f>
        <v>FireBurnOff</v>
      </c>
      <c r="G1506" t="s">
        <v>163</v>
      </c>
      <c r="H1506" t="str">
        <f>G1506</f>
        <v>bSoundOn</v>
      </c>
      <c r="I1506">
        <v>1</v>
      </c>
      <c r="K1506">
        <v>1</v>
      </c>
      <c r="M1506" t="str">
        <f>CONCATENATE(P1506,".",H1506)</f>
        <v>ns=4;s=|var|PLC210 OPC-UA.Application.GVL.DataProg.Group[2].Burn[2].stBurnProts.FireBurnOff.bSoundOn</v>
      </c>
      <c r="N1506" t="str">
        <f>(IF(LEFT(G1506,1)="b","Boolean","Float"))</f>
        <v>Boolean</v>
      </c>
      <c r="O1506" t="s">
        <v>27</v>
      </c>
      <c r="P1506" t="str">
        <f>CONCATENATE(W$2,"GVL.DataProg.Group[2].Burn[2].",B1505,".",B1506)</f>
        <v>ns=4;s=|var|PLC210 OPC-UA.Application.GVL.DataProg.Group[2].Burn[2].stBurnProts.FireBurnOff</v>
      </c>
      <c r="Q1506" t="str">
        <f>V1505</f>
        <v>d0202</v>
      </c>
      <c r="R1506" t="str">
        <f>G1506</f>
        <v>bSoundOn</v>
      </c>
    </row>
    <row r="1507" spans="1:22" x14ac:dyDescent="0.25">
      <c r="B1507" t="str">
        <f>B1506</f>
        <v>FireBurnOff</v>
      </c>
      <c r="G1507" t="s">
        <v>166</v>
      </c>
      <c r="H1507" t="str">
        <f t="shared" ref="H1507:H1514" si="647">G1507</f>
        <v>bCtrlOn</v>
      </c>
      <c r="I1507">
        <v>1</v>
      </c>
      <c r="K1507">
        <v>1</v>
      </c>
      <c r="M1507" t="str">
        <f t="shared" ref="M1507:M1514" si="648">CONCATENATE(P1507,".",H1507)</f>
        <v>ns=4;s=|var|PLC210 OPC-UA.Application.GVL.DataProg.Group[2].Burn[2].stBurnProts.FireBurnOff.bCtrlOn</v>
      </c>
      <c r="N1507" t="str">
        <f t="shared" ref="N1507:N1514" si="649">(IF(LEFT(G1507,1)="b","Boolean","Float"))</f>
        <v>Boolean</v>
      </c>
      <c r="O1507" t="s">
        <v>27</v>
      </c>
      <c r="P1507" t="str">
        <f>CONCATENATE(W$2,"GVL.DataProg.Group[2].Burn[2].",B1505,".",B1507)</f>
        <v>ns=4;s=|var|PLC210 OPC-UA.Application.GVL.DataProg.Group[2].Burn[2].stBurnProts.FireBurnOff</v>
      </c>
      <c r="Q1507" t="str">
        <f>Q1506</f>
        <v>d0202</v>
      </c>
      <c r="R1507" t="str">
        <f t="shared" ref="R1507:R1514" si="650">G1507</f>
        <v>bCtrlOn</v>
      </c>
    </row>
    <row r="1508" spans="1:22" x14ac:dyDescent="0.25">
      <c r="B1508" t="str">
        <f t="shared" ref="B1508:B1514" si="651">B1507</f>
        <v>FireBurnOff</v>
      </c>
      <c r="G1508" t="s">
        <v>168</v>
      </c>
      <c r="H1508" t="str">
        <f t="shared" si="647"/>
        <v>bCheck</v>
      </c>
      <c r="I1508">
        <v>1</v>
      </c>
      <c r="K1508">
        <v>1</v>
      </c>
      <c r="M1508" t="str">
        <f t="shared" si="648"/>
        <v>ns=4;s=|var|PLC210 OPC-UA.Application.GVL.DataProg.Group[2].Burn[2].stBurnProts.FireBurnOff.bCheck</v>
      </c>
      <c r="N1508" t="str">
        <f t="shared" si="649"/>
        <v>Boolean</v>
      </c>
      <c r="O1508" t="s">
        <v>27</v>
      </c>
      <c r="P1508" t="str">
        <f>CONCATENATE(W$2,"GVL.DataProg.Group[2].Burn[2].",B1505,".",B1508)</f>
        <v>ns=4;s=|var|PLC210 OPC-UA.Application.GVL.DataProg.Group[2].Burn[2].stBurnProts.FireBurnOff</v>
      </c>
      <c r="Q1508" t="str">
        <f t="shared" ref="Q1508:Q1514" si="652">Q1507</f>
        <v>d0202</v>
      </c>
      <c r="R1508" t="str">
        <f t="shared" si="650"/>
        <v>bCheck</v>
      </c>
    </row>
    <row r="1509" spans="1:22" x14ac:dyDescent="0.25">
      <c r="B1509" t="str">
        <f t="shared" si="651"/>
        <v>FireBurnOff</v>
      </c>
      <c r="G1509" t="s">
        <v>167</v>
      </c>
      <c r="H1509" t="str">
        <f t="shared" si="647"/>
        <v>bOff</v>
      </c>
      <c r="I1509">
        <v>1</v>
      </c>
      <c r="K1509">
        <v>1</v>
      </c>
      <c r="M1509" t="str">
        <f t="shared" si="648"/>
        <v>ns=4;s=|var|PLC210 OPC-UA.Application.GVL.DataProg.Group[2].Burn[2].stBurnProts.FireBurnOff.bOff</v>
      </c>
      <c r="N1509" t="str">
        <f t="shared" si="649"/>
        <v>Boolean</v>
      </c>
      <c r="O1509" t="s">
        <v>27</v>
      </c>
      <c r="P1509" t="str">
        <f>CONCATENATE(W$2,"GVL.DataProg.Group[2].Burn[2].",B1505,".",B1509)</f>
        <v>ns=4;s=|var|PLC210 OPC-UA.Application.GVL.DataProg.Group[2].Burn[2].stBurnProts.FireBurnOff</v>
      </c>
      <c r="Q1509" t="str">
        <f t="shared" si="652"/>
        <v>d0202</v>
      </c>
      <c r="R1509" t="str">
        <f t="shared" si="650"/>
        <v>bOff</v>
      </c>
    </row>
    <row r="1510" spans="1:22" x14ac:dyDescent="0.25">
      <c r="B1510" t="str">
        <f t="shared" si="651"/>
        <v>FireBurnOff</v>
      </c>
      <c r="G1510" t="s">
        <v>165</v>
      </c>
      <c r="H1510" t="str">
        <f t="shared" si="647"/>
        <v>bTriggered</v>
      </c>
      <c r="I1510">
        <v>1</v>
      </c>
      <c r="K1510">
        <v>0</v>
      </c>
      <c r="M1510" t="str">
        <f t="shared" si="648"/>
        <v>ns=4;s=|var|PLC210 OPC-UA.Application.GVL.DataProg.Group[2].Burn[2].stBurnProts.FireBurnOff.bTriggered</v>
      </c>
      <c r="N1510" t="str">
        <f t="shared" si="649"/>
        <v>Boolean</v>
      </c>
      <c r="O1510" t="s">
        <v>27</v>
      </c>
      <c r="P1510" t="str">
        <f>CONCATENATE(W$2,"GVL.DataProg.Group[2].Burn[2].",B1505,".",B1510)</f>
        <v>ns=4;s=|var|PLC210 OPC-UA.Application.GVL.DataProg.Group[2].Burn[2].stBurnProts.FireBurnOff</v>
      </c>
      <c r="Q1510" t="str">
        <f t="shared" si="652"/>
        <v>d0202</v>
      </c>
      <c r="R1510" t="str">
        <f t="shared" si="650"/>
        <v>bTriggered</v>
      </c>
    </row>
    <row r="1511" spans="1:22" x14ac:dyDescent="0.25">
      <c r="B1511" t="str">
        <f t="shared" si="651"/>
        <v>FireBurnOff</v>
      </c>
      <c r="G1511" t="s">
        <v>83</v>
      </c>
      <c r="H1511" t="str">
        <f t="shared" si="647"/>
        <v>bCtrl</v>
      </c>
      <c r="I1511">
        <v>1</v>
      </c>
      <c r="K1511">
        <v>0</v>
      </c>
      <c r="M1511" t="str">
        <f t="shared" si="648"/>
        <v>ns=4;s=|var|PLC210 OPC-UA.Application.GVL.DataProg.Group[2].Burn[2].stBurnProts.FireBurnOff.bCtrl</v>
      </c>
      <c r="N1511" t="str">
        <f t="shared" si="649"/>
        <v>Boolean</v>
      </c>
      <c r="O1511" t="s">
        <v>27</v>
      </c>
      <c r="P1511" t="str">
        <f>CONCATENATE(W$2,"GVL.DataProg.Group[2].Burn[2].",B1505,".",B1511)</f>
        <v>ns=4;s=|var|PLC210 OPC-UA.Application.GVL.DataProg.Group[2].Burn[2].stBurnProts.FireBurnOff</v>
      </c>
      <c r="Q1511" t="str">
        <f t="shared" si="652"/>
        <v>d0202</v>
      </c>
      <c r="R1511" t="str">
        <f t="shared" si="650"/>
        <v>bCtrl</v>
      </c>
    </row>
    <row r="1512" spans="1:22" x14ac:dyDescent="0.25">
      <c r="B1512" t="str">
        <f t="shared" si="651"/>
        <v>FireBurnOff</v>
      </c>
      <c r="G1512" t="s">
        <v>169</v>
      </c>
      <c r="H1512" t="str">
        <f t="shared" si="647"/>
        <v>bInWork</v>
      </c>
      <c r="I1512">
        <v>1</v>
      </c>
      <c r="K1512">
        <v>0</v>
      </c>
      <c r="M1512" t="str">
        <f t="shared" si="648"/>
        <v>ns=4;s=|var|PLC210 OPC-UA.Application.GVL.DataProg.Group[2].Burn[2].stBurnProts.FireBurnOff.bInWork</v>
      </c>
      <c r="N1512" t="str">
        <f t="shared" si="649"/>
        <v>Boolean</v>
      </c>
      <c r="O1512" t="s">
        <v>27</v>
      </c>
      <c r="P1512" t="str">
        <f>CONCATENATE(W$2,"GVL.DataProg.Group[2].Burn[2].",B1505,".",B1512)</f>
        <v>ns=4;s=|var|PLC210 OPC-UA.Application.GVL.DataProg.Group[2].Burn[2].stBurnProts.FireBurnOff</v>
      </c>
      <c r="Q1512" t="str">
        <f t="shared" si="652"/>
        <v>d0202</v>
      </c>
      <c r="R1512" t="str">
        <f t="shared" si="650"/>
        <v>bInWork</v>
      </c>
    </row>
    <row r="1513" spans="1:22" x14ac:dyDescent="0.25">
      <c r="B1513" t="str">
        <f t="shared" si="651"/>
        <v>FireBurnOff</v>
      </c>
      <c r="G1513" t="s">
        <v>289</v>
      </c>
      <c r="H1513" t="str">
        <f t="shared" si="647"/>
        <v>fValue</v>
      </c>
      <c r="I1513">
        <v>1</v>
      </c>
      <c r="K1513">
        <v>1</v>
      </c>
      <c r="M1513" t="str">
        <f t="shared" si="648"/>
        <v>ns=4;s=|var|PLC210 OPC-UA.Application.PersistentVars.stProtectionList.BurnProtectionList.FireBurnOff.fValue</v>
      </c>
      <c r="N1513" t="str">
        <f t="shared" si="649"/>
        <v>Float</v>
      </c>
      <c r="O1513" t="s">
        <v>27</v>
      </c>
      <c r="P1513" t="str">
        <f>CONCATENATE(W$2,"PersistentVars.stProtectionList.BurnProtectionList.",B1513)</f>
        <v>ns=4;s=|var|PLC210 OPC-UA.Application.PersistentVars.stProtectionList.BurnProtectionList.FireBurnOff</v>
      </c>
      <c r="Q1513" t="str">
        <f t="shared" si="652"/>
        <v>d0202</v>
      </c>
      <c r="R1513" t="str">
        <f t="shared" si="650"/>
        <v>fValue</v>
      </c>
    </row>
    <row r="1514" spans="1:22" x14ac:dyDescent="0.25">
      <c r="B1514" t="str">
        <f t="shared" si="651"/>
        <v>FireBurnOff</v>
      </c>
      <c r="G1514" t="s">
        <v>290</v>
      </c>
      <c r="H1514" t="str">
        <f t="shared" si="647"/>
        <v>fResponseTime</v>
      </c>
      <c r="I1514">
        <v>1</v>
      </c>
      <c r="K1514">
        <v>1</v>
      </c>
      <c r="M1514" t="str">
        <f t="shared" si="648"/>
        <v>ns=4;s=|var|PLC210 OPC-UA.Application.PersistentVars.stProtectionList.BurnProtectionList.FireBurnOff.fResponseTime</v>
      </c>
      <c r="N1514" t="str">
        <f t="shared" si="649"/>
        <v>Float</v>
      </c>
      <c r="O1514" t="s">
        <v>27</v>
      </c>
      <c r="P1514" t="str">
        <f>CONCATENATE(W$2,"PersistentVars.stProtectionList.BurnProtectionList.",B1514)</f>
        <v>ns=4;s=|var|PLC210 OPC-UA.Application.PersistentVars.stProtectionList.BurnProtectionList.FireBurnOff</v>
      </c>
      <c r="Q1514" t="str">
        <f t="shared" si="652"/>
        <v>d0202</v>
      </c>
      <c r="R1514" t="str">
        <f t="shared" si="650"/>
        <v>fResponseTime</v>
      </c>
    </row>
    <row r="1515" spans="1:22" x14ac:dyDescent="0.25">
      <c r="A1515" t="s">
        <v>172</v>
      </c>
      <c r="B1515" t="s">
        <v>161</v>
      </c>
      <c r="V1515" t="s">
        <v>237</v>
      </c>
    </row>
    <row r="1516" spans="1:22" x14ac:dyDescent="0.25">
      <c r="B1516" t="str">
        <f>A1515</f>
        <v>PGasL</v>
      </c>
      <c r="G1516" t="s">
        <v>163</v>
      </c>
      <c r="H1516" t="str">
        <f>G1516</f>
        <v>bSoundOn</v>
      </c>
      <c r="I1516">
        <v>1</v>
      </c>
      <c r="K1516">
        <v>1</v>
      </c>
      <c r="M1516" t="str">
        <f>CONCATENATE(P1516,".",H1516)</f>
        <v>ns=4;s=|var|PLC210 OPC-UA.Application.GVL.DataProg.Group[2].Burn[2].stBurnProts.PGasL.bSoundOn</v>
      </c>
      <c r="N1516" t="str">
        <f>(IF(LEFT(G1516,1)="b","Boolean","Float"))</f>
        <v>Boolean</v>
      </c>
      <c r="O1516" t="s">
        <v>27</v>
      </c>
      <c r="P1516" t="str">
        <f>CONCATENATE(W$2,"GVL.DataProg.Group[2].Burn[2].",B1515,".",B1516)</f>
        <v>ns=4;s=|var|PLC210 OPC-UA.Application.GVL.DataProg.Group[2].Burn[2].stBurnProts.PGasL</v>
      </c>
      <c r="Q1516" t="str">
        <f>V1515</f>
        <v>d0204</v>
      </c>
      <c r="R1516" t="str">
        <f>G1516</f>
        <v>bSoundOn</v>
      </c>
    </row>
    <row r="1517" spans="1:22" x14ac:dyDescent="0.25">
      <c r="B1517" t="str">
        <f>B1516</f>
        <v>PGasL</v>
      </c>
      <c r="G1517" t="s">
        <v>166</v>
      </c>
      <c r="H1517" t="str">
        <f t="shared" ref="H1517:H1524" si="653">G1517</f>
        <v>bCtrlOn</v>
      </c>
      <c r="I1517">
        <v>1</v>
      </c>
      <c r="K1517">
        <v>1</v>
      </c>
      <c r="M1517" t="str">
        <f t="shared" ref="M1517:M1524" si="654">CONCATENATE(P1517,".",H1517)</f>
        <v>ns=4;s=|var|PLC210 OPC-UA.Application.GVL.DataProg.Group[2].Burn[2].stBurnProts.PGasL.bCtrlOn</v>
      </c>
      <c r="N1517" t="str">
        <f t="shared" ref="N1517:N1524" si="655">(IF(LEFT(G1517,1)="b","Boolean","Float"))</f>
        <v>Boolean</v>
      </c>
      <c r="O1517" t="s">
        <v>27</v>
      </c>
      <c r="P1517" t="str">
        <f>CONCATENATE(W$2,"GVL.DataProg.Group[2].Burn[2].",B1515,".",B1517)</f>
        <v>ns=4;s=|var|PLC210 OPC-UA.Application.GVL.DataProg.Group[2].Burn[2].stBurnProts.PGasL</v>
      </c>
      <c r="Q1517" t="str">
        <f>Q1516</f>
        <v>d0204</v>
      </c>
      <c r="R1517" t="str">
        <f t="shared" ref="R1517:R1524" si="656">G1517</f>
        <v>bCtrlOn</v>
      </c>
    </row>
    <row r="1518" spans="1:22" x14ac:dyDescent="0.25">
      <c r="B1518" t="str">
        <f t="shared" ref="B1518:B1524" si="657">B1517</f>
        <v>PGasL</v>
      </c>
      <c r="G1518" t="s">
        <v>168</v>
      </c>
      <c r="H1518" t="str">
        <f t="shared" si="653"/>
        <v>bCheck</v>
      </c>
      <c r="I1518">
        <v>1</v>
      </c>
      <c r="K1518">
        <v>1</v>
      </c>
      <c r="M1518" t="str">
        <f t="shared" si="654"/>
        <v>ns=4;s=|var|PLC210 OPC-UA.Application.GVL.DataProg.Group[2].Burn[2].stBurnProts.PGasL.bCheck</v>
      </c>
      <c r="N1518" t="str">
        <f t="shared" si="655"/>
        <v>Boolean</v>
      </c>
      <c r="O1518" t="s">
        <v>27</v>
      </c>
      <c r="P1518" t="str">
        <f>CONCATENATE(W$2,"GVL.DataProg.Group[2].Burn[2].",B1515,".",B1518)</f>
        <v>ns=4;s=|var|PLC210 OPC-UA.Application.GVL.DataProg.Group[2].Burn[2].stBurnProts.PGasL</v>
      </c>
      <c r="Q1518" t="str">
        <f t="shared" ref="Q1518:Q1524" si="658">Q1517</f>
        <v>d0204</v>
      </c>
      <c r="R1518" t="str">
        <f t="shared" si="656"/>
        <v>bCheck</v>
      </c>
    </row>
    <row r="1519" spans="1:22" x14ac:dyDescent="0.25">
      <c r="B1519" t="str">
        <f t="shared" si="657"/>
        <v>PGasL</v>
      </c>
      <c r="G1519" t="s">
        <v>167</v>
      </c>
      <c r="H1519" t="str">
        <f t="shared" si="653"/>
        <v>bOff</v>
      </c>
      <c r="I1519">
        <v>1</v>
      </c>
      <c r="K1519">
        <v>1</v>
      </c>
      <c r="M1519" t="str">
        <f t="shared" si="654"/>
        <v>ns=4;s=|var|PLC210 OPC-UA.Application.GVL.DataProg.Group[2].Burn[2].stBurnProts.PGasL.bOff</v>
      </c>
      <c r="N1519" t="str">
        <f t="shared" si="655"/>
        <v>Boolean</v>
      </c>
      <c r="O1519" t="s">
        <v>27</v>
      </c>
      <c r="P1519" t="str">
        <f>CONCATENATE(W$2,"GVL.DataProg.Group[2].Burn[2].",B1515,".",B1519)</f>
        <v>ns=4;s=|var|PLC210 OPC-UA.Application.GVL.DataProg.Group[2].Burn[2].stBurnProts.PGasL</v>
      </c>
      <c r="Q1519" t="str">
        <f t="shared" si="658"/>
        <v>d0204</v>
      </c>
      <c r="R1519" t="str">
        <f t="shared" si="656"/>
        <v>bOff</v>
      </c>
    </row>
    <row r="1520" spans="1:22" x14ac:dyDescent="0.25">
      <c r="B1520" t="str">
        <f t="shared" si="657"/>
        <v>PGasL</v>
      </c>
      <c r="G1520" t="s">
        <v>165</v>
      </c>
      <c r="H1520" t="str">
        <f t="shared" si="653"/>
        <v>bTriggered</v>
      </c>
      <c r="I1520">
        <v>1</v>
      </c>
      <c r="K1520">
        <v>0</v>
      </c>
      <c r="M1520" t="str">
        <f t="shared" si="654"/>
        <v>ns=4;s=|var|PLC210 OPC-UA.Application.GVL.DataProg.Group[2].Burn[2].stBurnProts.PGasL.bTriggered</v>
      </c>
      <c r="N1520" t="str">
        <f t="shared" si="655"/>
        <v>Boolean</v>
      </c>
      <c r="O1520" t="s">
        <v>27</v>
      </c>
      <c r="P1520" t="str">
        <f>CONCATENATE(W$2,"GVL.DataProg.Group[2].Burn[2].",B1515,".",B1520)</f>
        <v>ns=4;s=|var|PLC210 OPC-UA.Application.GVL.DataProg.Group[2].Burn[2].stBurnProts.PGasL</v>
      </c>
      <c r="Q1520" t="str">
        <f t="shared" si="658"/>
        <v>d0204</v>
      </c>
      <c r="R1520" t="str">
        <f t="shared" si="656"/>
        <v>bTriggered</v>
      </c>
    </row>
    <row r="1521" spans="1:22" x14ac:dyDescent="0.25">
      <c r="B1521" t="str">
        <f t="shared" si="657"/>
        <v>PGasL</v>
      </c>
      <c r="G1521" t="s">
        <v>83</v>
      </c>
      <c r="H1521" t="str">
        <f t="shared" si="653"/>
        <v>bCtrl</v>
      </c>
      <c r="I1521">
        <v>1</v>
      </c>
      <c r="K1521">
        <v>0</v>
      </c>
      <c r="M1521" t="str">
        <f t="shared" si="654"/>
        <v>ns=4;s=|var|PLC210 OPC-UA.Application.GVL.DataProg.Group[2].Burn[2].stBurnProts.PGasL.bCtrl</v>
      </c>
      <c r="N1521" t="str">
        <f t="shared" si="655"/>
        <v>Boolean</v>
      </c>
      <c r="O1521" t="s">
        <v>27</v>
      </c>
      <c r="P1521" t="str">
        <f>CONCATENATE(W$2,"GVL.DataProg.Group[2].Burn[2].",B1515,".",B1521)</f>
        <v>ns=4;s=|var|PLC210 OPC-UA.Application.GVL.DataProg.Group[2].Burn[2].stBurnProts.PGasL</v>
      </c>
      <c r="Q1521" t="str">
        <f t="shared" si="658"/>
        <v>d0204</v>
      </c>
      <c r="R1521" t="str">
        <f t="shared" si="656"/>
        <v>bCtrl</v>
      </c>
    </row>
    <row r="1522" spans="1:22" x14ac:dyDescent="0.25">
      <c r="B1522" t="str">
        <f t="shared" si="657"/>
        <v>PGasL</v>
      </c>
      <c r="G1522" t="s">
        <v>169</v>
      </c>
      <c r="H1522" t="str">
        <f t="shared" si="653"/>
        <v>bInWork</v>
      </c>
      <c r="I1522">
        <v>1</v>
      </c>
      <c r="K1522">
        <v>0</v>
      </c>
      <c r="M1522" t="str">
        <f t="shared" si="654"/>
        <v>ns=4;s=|var|PLC210 OPC-UA.Application.GVL.DataProg.Group[2].Burn[2].stBurnProts.PGasL.bInWork</v>
      </c>
      <c r="N1522" t="str">
        <f t="shared" si="655"/>
        <v>Boolean</v>
      </c>
      <c r="O1522" t="s">
        <v>27</v>
      </c>
      <c r="P1522" t="str">
        <f>CONCATENATE(W$2,"GVL.DataProg.Group[2].Burn[2].",B1515,".",B1522)</f>
        <v>ns=4;s=|var|PLC210 OPC-UA.Application.GVL.DataProg.Group[2].Burn[2].stBurnProts.PGasL</v>
      </c>
      <c r="Q1522" t="str">
        <f t="shared" si="658"/>
        <v>d0204</v>
      </c>
      <c r="R1522" t="str">
        <f t="shared" si="656"/>
        <v>bInWork</v>
      </c>
    </row>
    <row r="1523" spans="1:22" x14ac:dyDescent="0.25">
      <c r="B1523" t="str">
        <f t="shared" si="657"/>
        <v>PGasL</v>
      </c>
      <c r="G1523" t="s">
        <v>289</v>
      </c>
      <c r="H1523" t="str">
        <f t="shared" si="653"/>
        <v>fValue</v>
      </c>
      <c r="I1523">
        <v>1</v>
      </c>
      <c r="K1523">
        <v>1</v>
      </c>
      <c r="M1523" t="str">
        <f t="shared" si="654"/>
        <v>ns=4;s=|var|PLC210 OPC-UA.Application.PersistentVars.stProtectionList.BurnProtectionList.PGasL.fValue</v>
      </c>
      <c r="N1523" t="str">
        <f t="shared" si="655"/>
        <v>Float</v>
      </c>
      <c r="O1523" t="s">
        <v>27</v>
      </c>
      <c r="P1523" t="str">
        <f>CONCATENATE(W$2,"PersistentVars.stProtectionList.BurnProtectionList.",B1523)</f>
        <v>ns=4;s=|var|PLC210 OPC-UA.Application.PersistentVars.stProtectionList.BurnProtectionList.PGasL</v>
      </c>
      <c r="Q1523" t="str">
        <f t="shared" si="658"/>
        <v>d0204</v>
      </c>
      <c r="R1523" t="str">
        <f t="shared" si="656"/>
        <v>fValue</v>
      </c>
    </row>
    <row r="1524" spans="1:22" x14ac:dyDescent="0.25">
      <c r="B1524" t="str">
        <f t="shared" si="657"/>
        <v>PGasL</v>
      </c>
      <c r="G1524" t="s">
        <v>290</v>
      </c>
      <c r="H1524" t="str">
        <f t="shared" si="653"/>
        <v>fResponseTime</v>
      </c>
      <c r="I1524">
        <v>1</v>
      </c>
      <c r="K1524">
        <v>1</v>
      </c>
      <c r="M1524" t="str">
        <f t="shared" si="654"/>
        <v>ns=4;s=|var|PLC210 OPC-UA.Application.PersistentVars.stProtectionList.BurnProtectionList.PGasL.fResponseTime</v>
      </c>
      <c r="N1524" t="str">
        <f t="shared" si="655"/>
        <v>Float</v>
      </c>
      <c r="O1524" t="s">
        <v>27</v>
      </c>
      <c r="P1524" t="str">
        <f>CONCATENATE(W$2,"PersistentVars.stProtectionList.BurnProtectionList.",B1524)</f>
        <v>ns=4;s=|var|PLC210 OPC-UA.Application.PersistentVars.stProtectionList.BurnProtectionList.PGasL</v>
      </c>
      <c r="Q1524" t="str">
        <f t="shared" si="658"/>
        <v>d0204</v>
      </c>
      <c r="R1524" t="str">
        <f t="shared" si="656"/>
        <v>fResponseTime</v>
      </c>
    </row>
    <row r="1525" spans="1:22" x14ac:dyDescent="0.25">
      <c r="A1525" t="s">
        <v>174</v>
      </c>
      <c r="B1525" t="s">
        <v>161</v>
      </c>
      <c r="V1525" t="s">
        <v>238</v>
      </c>
    </row>
    <row r="1526" spans="1:22" x14ac:dyDescent="0.25">
      <c r="B1526" t="str">
        <f>A1525</f>
        <v>PAirL</v>
      </c>
      <c r="G1526" t="s">
        <v>163</v>
      </c>
      <c r="H1526" t="str">
        <f>G1526</f>
        <v>bSoundOn</v>
      </c>
      <c r="I1526">
        <v>1</v>
      </c>
      <c r="K1526">
        <v>1</v>
      </c>
      <c r="M1526" t="str">
        <f>CONCATENATE(P1526,".",H1526)</f>
        <v>ns=4;s=|var|PLC210 OPC-UA.Application.GVL.DataProg.Group[2].Burn[2].stBurnProts.PAirL.bSoundOn</v>
      </c>
      <c r="N1526" t="str">
        <f>(IF(LEFT(G1526,1)="b","Boolean","Float"))</f>
        <v>Boolean</v>
      </c>
      <c r="O1526" t="s">
        <v>27</v>
      </c>
      <c r="P1526" t="str">
        <f>CONCATENATE(W$2,"GVL.DataProg.Group[2].Burn[2].",B1525,".",B1526)</f>
        <v>ns=4;s=|var|PLC210 OPC-UA.Application.GVL.DataProg.Group[2].Burn[2].stBurnProts.PAirL</v>
      </c>
      <c r="Q1526" t="str">
        <f>V1525</f>
        <v>d0203</v>
      </c>
      <c r="R1526" t="str">
        <f>G1526</f>
        <v>bSoundOn</v>
      </c>
    </row>
    <row r="1527" spans="1:22" x14ac:dyDescent="0.25">
      <c r="B1527" t="str">
        <f>B1526</f>
        <v>PAirL</v>
      </c>
      <c r="G1527" t="s">
        <v>166</v>
      </c>
      <c r="H1527" t="str">
        <f t="shared" ref="H1527:H1534" si="659">G1527</f>
        <v>bCtrlOn</v>
      </c>
      <c r="I1527">
        <v>1</v>
      </c>
      <c r="K1527">
        <v>1</v>
      </c>
      <c r="M1527" t="str">
        <f t="shared" ref="M1527:M1534" si="660">CONCATENATE(P1527,".",H1527)</f>
        <v>ns=4;s=|var|PLC210 OPC-UA.Application.GVL.DataProg.Group[2].Burn[2].stBurnProts.PAirL.bCtrlOn</v>
      </c>
      <c r="N1527" t="str">
        <f t="shared" ref="N1527:N1534" si="661">(IF(LEFT(G1527,1)="b","Boolean","Float"))</f>
        <v>Boolean</v>
      </c>
      <c r="O1527" t="s">
        <v>27</v>
      </c>
      <c r="P1527" t="str">
        <f>CONCATENATE(W$2,"GVL.DataProg.Group[2].Burn[2].",B1525,".",B1527)</f>
        <v>ns=4;s=|var|PLC210 OPC-UA.Application.GVL.DataProg.Group[2].Burn[2].stBurnProts.PAirL</v>
      </c>
      <c r="Q1527" t="str">
        <f>Q1526</f>
        <v>d0203</v>
      </c>
      <c r="R1527" t="str">
        <f t="shared" ref="R1527:R1534" si="662">G1527</f>
        <v>bCtrlOn</v>
      </c>
    </row>
    <row r="1528" spans="1:22" x14ac:dyDescent="0.25">
      <c r="B1528" t="str">
        <f t="shared" ref="B1528:B1534" si="663">B1527</f>
        <v>PAirL</v>
      </c>
      <c r="G1528" t="s">
        <v>168</v>
      </c>
      <c r="H1528" t="str">
        <f t="shared" si="659"/>
        <v>bCheck</v>
      </c>
      <c r="I1528">
        <v>1</v>
      </c>
      <c r="K1528">
        <v>1</v>
      </c>
      <c r="M1528" t="str">
        <f t="shared" si="660"/>
        <v>ns=4;s=|var|PLC210 OPC-UA.Application.GVL.DataProg.Group[2].Burn[2].stBurnProts.PAirL.bCheck</v>
      </c>
      <c r="N1528" t="str">
        <f t="shared" si="661"/>
        <v>Boolean</v>
      </c>
      <c r="O1528" t="s">
        <v>27</v>
      </c>
      <c r="P1528" t="str">
        <f>CONCATENATE(W$2,"GVL.DataProg.Group[2].Burn[2].",B1525,".",B1528)</f>
        <v>ns=4;s=|var|PLC210 OPC-UA.Application.GVL.DataProg.Group[2].Burn[2].stBurnProts.PAirL</v>
      </c>
      <c r="Q1528" t="str">
        <f t="shared" ref="Q1528:Q1534" si="664">Q1527</f>
        <v>d0203</v>
      </c>
      <c r="R1528" t="str">
        <f t="shared" si="662"/>
        <v>bCheck</v>
      </c>
    </row>
    <row r="1529" spans="1:22" x14ac:dyDescent="0.25">
      <c r="B1529" t="str">
        <f t="shared" si="663"/>
        <v>PAirL</v>
      </c>
      <c r="G1529" t="s">
        <v>167</v>
      </c>
      <c r="H1529" t="str">
        <f t="shared" si="659"/>
        <v>bOff</v>
      </c>
      <c r="I1529">
        <v>1</v>
      </c>
      <c r="K1529">
        <v>1</v>
      </c>
      <c r="M1529" t="str">
        <f t="shared" si="660"/>
        <v>ns=4;s=|var|PLC210 OPC-UA.Application.GVL.DataProg.Group[2].Burn[2].stBurnProts.PAirL.bOff</v>
      </c>
      <c r="N1529" t="str">
        <f t="shared" si="661"/>
        <v>Boolean</v>
      </c>
      <c r="O1529" t="s">
        <v>27</v>
      </c>
      <c r="P1529" t="str">
        <f>CONCATENATE(W$2,"GVL.DataProg.Group[2].Burn[2].",B1525,".",B1529)</f>
        <v>ns=4;s=|var|PLC210 OPC-UA.Application.GVL.DataProg.Group[2].Burn[2].stBurnProts.PAirL</v>
      </c>
      <c r="Q1529" t="str">
        <f t="shared" si="664"/>
        <v>d0203</v>
      </c>
      <c r="R1529" t="str">
        <f t="shared" si="662"/>
        <v>bOff</v>
      </c>
    </row>
    <row r="1530" spans="1:22" x14ac:dyDescent="0.25">
      <c r="B1530" t="str">
        <f t="shared" si="663"/>
        <v>PAirL</v>
      </c>
      <c r="G1530" t="s">
        <v>165</v>
      </c>
      <c r="H1530" t="str">
        <f t="shared" si="659"/>
        <v>bTriggered</v>
      </c>
      <c r="I1530">
        <v>1</v>
      </c>
      <c r="K1530">
        <v>0</v>
      </c>
      <c r="M1530" t="str">
        <f t="shared" si="660"/>
        <v>ns=4;s=|var|PLC210 OPC-UA.Application.GVL.DataProg.Group[2].Burn[2].stBurnProts.PAirL.bTriggered</v>
      </c>
      <c r="N1530" t="str">
        <f t="shared" si="661"/>
        <v>Boolean</v>
      </c>
      <c r="O1530" t="s">
        <v>27</v>
      </c>
      <c r="P1530" t="str">
        <f>CONCATENATE(W$2,"GVL.DataProg.Group[2].Burn[2].",B1525,".",B1530)</f>
        <v>ns=4;s=|var|PLC210 OPC-UA.Application.GVL.DataProg.Group[2].Burn[2].stBurnProts.PAirL</v>
      </c>
      <c r="Q1530" t="str">
        <f t="shared" si="664"/>
        <v>d0203</v>
      </c>
      <c r="R1530" t="str">
        <f t="shared" si="662"/>
        <v>bTriggered</v>
      </c>
    </row>
    <row r="1531" spans="1:22" x14ac:dyDescent="0.25">
      <c r="B1531" t="str">
        <f t="shared" si="663"/>
        <v>PAirL</v>
      </c>
      <c r="G1531" t="s">
        <v>83</v>
      </c>
      <c r="H1531" t="str">
        <f t="shared" si="659"/>
        <v>bCtrl</v>
      </c>
      <c r="I1531">
        <v>1</v>
      </c>
      <c r="K1531">
        <v>0</v>
      </c>
      <c r="M1531" t="str">
        <f t="shared" si="660"/>
        <v>ns=4;s=|var|PLC210 OPC-UA.Application.GVL.DataProg.Group[2].Burn[2].stBurnProts.PAirL.bCtrl</v>
      </c>
      <c r="N1531" t="str">
        <f t="shared" si="661"/>
        <v>Boolean</v>
      </c>
      <c r="O1531" t="s">
        <v>27</v>
      </c>
      <c r="P1531" t="str">
        <f>CONCATENATE(W$2,"GVL.DataProg.Group[2].Burn[2].",B1525,".",B1531)</f>
        <v>ns=4;s=|var|PLC210 OPC-UA.Application.GVL.DataProg.Group[2].Burn[2].stBurnProts.PAirL</v>
      </c>
      <c r="Q1531" t="str">
        <f t="shared" si="664"/>
        <v>d0203</v>
      </c>
      <c r="R1531" t="str">
        <f t="shared" si="662"/>
        <v>bCtrl</v>
      </c>
    </row>
    <row r="1532" spans="1:22" x14ac:dyDescent="0.25">
      <c r="B1532" t="str">
        <f t="shared" si="663"/>
        <v>PAirL</v>
      </c>
      <c r="G1532" t="s">
        <v>169</v>
      </c>
      <c r="H1532" t="str">
        <f t="shared" si="659"/>
        <v>bInWork</v>
      </c>
      <c r="I1532">
        <v>1</v>
      </c>
      <c r="K1532">
        <v>0</v>
      </c>
      <c r="M1532" t="str">
        <f t="shared" si="660"/>
        <v>ns=4;s=|var|PLC210 OPC-UA.Application.GVL.DataProg.Group[2].Burn[2].stBurnProts.PAirL.bInWork</v>
      </c>
      <c r="N1532" t="str">
        <f t="shared" si="661"/>
        <v>Boolean</v>
      </c>
      <c r="O1532" t="s">
        <v>27</v>
      </c>
      <c r="P1532" t="str">
        <f>CONCATENATE(W$2,"GVL.DataProg.Group[2].Burn[2].",B1525,".",B1532)</f>
        <v>ns=4;s=|var|PLC210 OPC-UA.Application.GVL.DataProg.Group[2].Burn[2].stBurnProts.PAirL</v>
      </c>
      <c r="Q1532" t="str">
        <f t="shared" si="664"/>
        <v>d0203</v>
      </c>
      <c r="R1532" t="str">
        <f t="shared" si="662"/>
        <v>bInWork</v>
      </c>
    </row>
    <row r="1533" spans="1:22" x14ac:dyDescent="0.25">
      <c r="B1533" t="str">
        <f t="shared" si="663"/>
        <v>PAirL</v>
      </c>
      <c r="G1533" t="s">
        <v>289</v>
      </c>
      <c r="H1533" t="str">
        <f t="shared" si="659"/>
        <v>fValue</v>
      </c>
      <c r="I1533">
        <v>1</v>
      </c>
      <c r="K1533">
        <v>1</v>
      </c>
      <c r="M1533" t="str">
        <f t="shared" si="660"/>
        <v>ns=4;s=|var|PLC210 OPC-UA.Application.PersistentVars.stProtectionList.BurnProtectionList.PAirL.fValue</v>
      </c>
      <c r="N1533" t="str">
        <f t="shared" si="661"/>
        <v>Float</v>
      </c>
      <c r="O1533" t="s">
        <v>27</v>
      </c>
      <c r="P1533" t="str">
        <f>CONCATENATE(W$2,"PersistentVars.stProtectionList.BurnProtectionList.",B1533)</f>
        <v>ns=4;s=|var|PLC210 OPC-UA.Application.PersistentVars.stProtectionList.BurnProtectionList.PAirL</v>
      </c>
      <c r="Q1533" t="str">
        <f t="shared" si="664"/>
        <v>d0203</v>
      </c>
      <c r="R1533" t="str">
        <f t="shared" si="662"/>
        <v>fValue</v>
      </c>
    </row>
    <row r="1534" spans="1:22" x14ac:dyDescent="0.25">
      <c r="B1534" t="str">
        <f t="shared" si="663"/>
        <v>PAirL</v>
      </c>
      <c r="G1534" t="s">
        <v>290</v>
      </c>
      <c r="H1534" t="str">
        <f t="shared" si="659"/>
        <v>fResponseTime</v>
      </c>
      <c r="I1534">
        <v>1</v>
      </c>
      <c r="K1534">
        <v>1</v>
      </c>
      <c r="M1534" t="str">
        <f t="shared" si="660"/>
        <v>ns=4;s=|var|PLC210 OPC-UA.Application.PersistentVars.stProtectionList.BurnProtectionList.PAirL.fResponseTime</v>
      </c>
      <c r="N1534" t="str">
        <f t="shared" si="661"/>
        <v>Float</v>
      </c>
      <c r="O1534" t="s">
        <v>27</v>
      </c>
      <c r="P1534" t="str">
        <f>CONCATENATE(W$2,"PersistentVars.stProtectionList.BurnProtectionList.",B1534)</f>
        <v>ns=4;s=|var|PLC210 OPC-UA.Application.PersistentVars.stProtectionList.BurnProtectionList.PAirL</v>
      </c>
      <c r="Q1534" t="str">
        <f t="shared" si="664"/>
        <v>d0203</v>
      </c>
      <c r="R1534" t="str">
        <f t="shared" si="662"/>
        <v>fResponseTime</v>
      </c>
    </row>
    <row r="1535" spans="1:22" x14ac:dyDescent="0.25">
      <c r="A1535" t="s">
        <v>190</v>
      </c>
      <c r="B1535" t="s">
        <v>210</v>
      </c>
      <c r="V1535" t="s">
        <v>245</v>
      </c>
    </row>
    <row r="1536" spans="1:22" x14ac:dyDescent="0.25">
      <c r="B1536" t="str">
        <f>A1535</f>
        <v>Burn[3]</v>
      </c>
      <c r="G1536" t="s">
        <v>141</v>
      </c>
      <c r="H1536" t="str">
        <f>G1536</f>
        <v>bFireBurnErr</v>
      </c>
      <c r="I1536">
        <v>1</v>
      </c>
      <c r="K1536">
        <v>0</v>
      </c>
      <c r="M1536" t="str">
        <f t="shared" ref="M1536:M1548" si="665">CONCATENATE(P1536,".",H1536)</f>
        <v>ns=4;s=|var|PLC210 OPC-UA.Application.GVL.DataProg.Group[2].Burn[3].bFireBurnErr</v>
      </c>
      <c r="N1536" t="s">
        <v>34</v>
      </c>
      <c r="O1536" t="s">
        <v>27</v>
      </c>
      <c r="P1536" t="str">
        <f>CONCATENATE(W$2,"GVL.DataProg.",B1535,".",B1536)</f>
        <v>ns=4;s=|var|PLC210 OPC-UA.Application.GVL.DataProg.Group[2].Burn[3]</v>
      </c>
      <c r="Q1536" t="str">
        <f>V1535</f>
        <v>d0206</v>
      </c>
      <c r="R1536" t="str">
        <f>G1536</f>
        <v>bFireBurnErr</v>
      </c>
    </row>
    <row r="1537" spans="2:18" x14ac:dyDescent="0.25">
      <c r="B1537" t="str">
        <f>B1536</f>
        <v>Burn[3]</v>
      </c>
      <c r="G1537" t="s">
        <v>143</v>
      </c>
      <c r="H1537" t="str">
        <f t="shared" ref="H1537:H1559" si="666">G1537</f>
        <v>bFireBurn</v>
      </c>
      <c r="I1537">
        <v>1</v>
      </c>
      <c r="K1537">
        <v>0</v>
      </c>
      <c r="M1537" t="str">
        <f t="shared" si="665"/>
        <v>ns=4;s=|var|PLC210 OPC-UA.Application.GVL.DataProg.Group[2].Burn[3].bFireBurn</v>
      </c>
      <c r="N1537" t="s">
        <v>34</v>
      </c>
      <c r="O1537" t="s">
        <v>27</v>
      </c>
      <c r="P1537" t="str">
        <f>CONCATENATE(W$2,"GVL.DataProg.",B1535,".",B1537)</f>
        <v>ns=4;s=|var|PLC210 OPC-UA.Application.GVL.DataProg.Group[2].Burn[3]</v>
      </c>
      <c r="Q1537" t="str">
        <f>Q1536</f>
        <v>d0206</v>
      </c>
      <c r="R1537" t="str">
        <f t="shared" ref="R1537:R1544" si="667">G1537</f>
        <v>bFireBurn</v>
      </c>
    </row>
    <row r="1538" spans="2:18" x14ac:dyDescent="0.25">
      <c r="B1538" t="str">
        <f t="shared" ref="B1538:B1548" si="668">B1537</f>
        <v>Burn[3]</v>
      </c>
      <c r="G1538" t="s">
        <v>148</v>
      </c>
      <c r="H1538" t="str">
        <f t="shared" si="666"/>
        <v>bFireIgn</v>
      </c>
      <c r="I1538">
        <v>1</v>
      </c>
      <c r="K1538">
        <v>0</v>
      </c>
      <c r="M1538" t="str">
        <f t="shared" si="665"/>
        <v>ns=4;s=|var|PLC210 OPC-UA.Application.GVL.DataProg.Group[2].Burn[3].bFireIgn</v>
      </c>
      <c r="N1538" t="s">
        <v>34</v>
      </c>
      <c r="O1538" t="s">
        <v>27</v>
      </c>
      <c r="P1538" t="str">
        <f>CONCATENATE(W$2,"GVL.DataProg.",B1535,".",B1538)</f>
        <v>ns=4;s=|var|PLC210 OPC-UA.Application.GVL.DataProg.Group[2].Burn[3]</v>
      </c>
      <c r="Q1538" t="str">
        <f t="shared" ref="Q1538:Q1548" si="669">Q1537</f>
        <v>d0206</v>
      </c>
      <c r="R1538" t="str">
        <f t="shared" si="667"/>
        <v>bFireIgn</v>
      </c>
    </row>
    <row r="1539" spans="2:18" x14ac:dyDescent="0.25">
      <c r="B1539" t="str">
        <f t="shared" si="668"/>
        <v>Burn[3]</v>
      </c>
      <c r="G1539" t="s">
        <v>149</v>
      </c>
      <c r="H1539" t="str">
        <f t="shared" si="666"/>
        <v>bBurnStarted</v>
      </c>
      <c r="I1539">
        <v>1</v>
      </c>
      <c r="K1539">
        <v>0</v>
      </c>
      <c r="M1539" t="str">
        <f t="shared" si="665"/>
        <v>ns=4;s=|var|PLC210 OPC-UA.Application.GVL.DataProg.Group[2].Burn[3].bBurnStarted</v>
      </c>
      <c r="N1539" t="s">
        <v>34</v>
      </c>
      <c r="O1539" t="s">
        <v>27</v>
      </c>
      <c r="P1539" t="str">
        <f>CONCATENATE(W$2,"GVL.DataProg.",B1535,".",B1539)</f>
        <v>ns=4;s=|var|PLC210 OPC-UA.Application.GVL.DataProg.Group[2].Burn[3]</v>
      </c>
      <c r="Q1539" t="str">
        <f t="shared" si="669"/>
        <v>d0206</v>
      </c>
      <c r="R1539" t="str">
        <f t="shared" si="667"/>
        <v>bBurnStarted</v>
      </c>
    </row>
    <row r="1540" spans="2:18" x14ac:dyDescent="0.25">
      <c r="B1540" t="str">
        <f t="shared" si="668"/>
        <v>Burn[3]</v>
      </c>
      <c r="G1540" t="s">
        <v>150</v>
      </c>
      <c r="H1540" t="str">
        <f t="shared" si="666"/>
        <v>bIgnProc</v>
      </c>
      <c r="I1540">
        <v>1</v>
      </c>
      <c r="K1540">
        <v>0</v>
      </c>
      <c r="M1540" t="str">
        <f t="shared" si="665"/>
        <v>ns=4;s=|var|PLC210 OPC-UA.Application.GVL.DataProg.Group[2].Burn[3].bIgnProc</v>
      </c>
      <c r="N1540" t="s">
        <v>34</v>
      </c>
      <c r="O1540" t="s">
        <v>27</v>
      </c>
      <c r="P1540" t="str">
        <f>CONCATENATE(W$2,"GVL.DataProg.",B1535,".",B1540)</f>
        <v>ns=4;s=|var|PLC210 OPC-UA.Application.GVL.DataProg.Group[2].Burn[3]</v>
      </c>
      <c r="Q1540" t="str">
        <f t="shared" si="669"/>
        <v>d0206</v>
      </c>
      <c r="R1540" t="str">
        <f t="shared" si="667"/>
        <v>bIgnProc</v>
      </c>
    </row>
    <row r="1541" spans="2:18" x14ac:dyDescent="0.25">
      <c r="B1541" t="str">
        <f t="shared" si="668"/>
        <v>Burn[3]</v>
      </c>
      <c r="G1541" t="s">
        <v>151</v>
      </c>
      <c r="H1541" t="str">
        <f t="shared" si="666"/>
        <v>fIgnRemainingTimeStep</v>
      </c>
      <c r="I1541">
        <v>1</v>
      </c>
      <c r="K1541">
        <v>0</v>
      </c>
      <c r="M1541" t="str">
        <f t="shared" si="665"/>
        <v>ns=4;s=|var|PLC210 OPC-UA.Application.GVL.DataProg.Group[2].Burn[3].fIgnRemainingTimeStep</v>
      </c>
      <c r="N1541" t="s">
        <v>26</v>
      </c>
      <c r="O1541" t="s">
        <v>27</v>
      </c>
      <c r="P1541" t="str">
        <f>CONCATENATE(W$2,"GVL.DataProg.",B1535,".",B1541)</f>
        <v>ns=4;s=|var|PLC210 OPC-UA.Application.GVL.DataProg.Group[2].Burn[3]</v>
      </c>
      <c r="Q1541" t="str">
        <f t="shared" si="669"/>
        <v>d0206</v>
      </c>
      <c r="R1541" t="str">
        <f t="shared" si="667"/>
        <v>fIgnRemainingTimeStep</v>
      </c>
    </row>
    <row r="1542" spans="2:18" x14ac:dyDescent="0.25">
      <c r="B1542" t="str">
        <f t="shared" si="668"/>
        <v>Burn[3]</v>
      </c>
      <c r="G1542" t="s">
        <v>152</v>
      </c>
      <c r="H1542" t="str">
        <f t="shared" si="666"/>
        <v>fIgnStepTime</v>
      </c>
      <c r="I1542">
        <v>1</v>
      </c>
      <c r="K1542">
        <v>0</v>
      </c>
      <c r="M1542" t="str">
        <f t="shared" si="665"/>
        <v>ns=4;s=|var|PLC210 OPC-UA.Application.GVL.DataProg.Group[2].Burn[3].fIgnStepTime</v>
      </c>
      <c r="N1542" t="s">
        <v>26</v>
      </c>
      <c r="O1542" t="s">
        <v>27</v>
      </c>
      <c r="P1542" t="str">
        <f>CONCATENATE(W$2,"GVL.DataProg.",B1535,".",B1542)</f>
        <v>ns=4;s=|var|PLC210 OPC-UA.Application.GVL.DataProg.Group[2].Burn[3]</v>
      </c>
      <c r="Q1542" t="str">
        <f t="shared" si="669"/>
        <v>d0206</v>
      </c>
      <c r="R1542" t="str">
        <f t="shared" si="667"/>
        <v>fIgnStepTime</v>
      </c>
    </row>
    <row r="1543" spans="2:18" x14ac:dyDescent="0.25">
      <c r="B1543" t="str">
        <f t="shared" si="668"/>
        <v>Burn[3]</v>
      </c>
      <c r="G1543" t="s">
        <v>153</v>
      </c>
      <c r="H1543" t="str">
        <f t="shared" si="666"/>
        <v>sIgnCurrentProblem</v>
      </c>
      <c r="I1543">
        <v>1</v>
      </c>
      <c r="K1543">
        <v>0</v>
      </c>
      <c r="M1543" t="str">
        <f t="shared" si="665"/>
        <v>ns=4;s=|var|PLC210 OPC-UA.Application.GVL.DataProg.Group[2].Burn[3].sIgnCurrentProblem</v>
      </c>
      <c r="N1543" t="s">
        <v>154</v>
      </c>
      <c r="O1543" t="s">
        <v>27</v>
      </c>
      <c r="P1543" t="str">
        <f>CONCATENATE(W$2,"GVL.DataProg.",B1535,".",B1543)</f>
        <v>ns=4;s=|var|PLC210 OPC-UA.Application.GVL.DataProg.Group[2].Burn[3]</v>
      </c>
      <c r="Q1543" t="str">
        <f t="shared" si="669"/>
        <v>d0206</v>
      </c>
      <c r="R1543" t="str">
        <f t="shared" si="667"/>
        <v>sIgnCurrentProblem</v>
      </c>
    </row>
    <row r="1544" spans="2:18" x14ac:dyDescent="0.25">
      <c r="B1544" t="str">
        <f t="shared" si="668"/>
        <v>Burn[3]</v>
      </c>
      <c r="G1544" t="s">
        <v>155</v>
      </c>
      <c r="H1544" t="str">
        <f t="shared" si="666"/>
        <v>iFailIgnCount</v>
      </c>
      <c r="I1544">
        <v>1</v>
      </c>
      <c r="K1544">
        <v>0</v>
      </c>
      <c r="M1544" t="str">
        <f t="shared" si="665"/>
        <v>ns=4;s=|var|PLC210 OPC-UA.Application.GVL.DataProg.Group[2].Burn[3].iFailIgnCount</v>
      </c>
      <c r="N1544" t="s">
        <v>156</v>
      </c>
      <c r="O1544" t="s">
        <v>27</v>
      </c>
      <c r="P1544" t="str">
        <f>CONCATENATE(W$2,"GVL.DataProg.",B1535,".",B1544)</f>
        <v>ns=4;s=|var|PLC210 OPC-UA.Application.GVL.DataProg.Group[2].Burn[3]</v>
      </c>
      <c r="Q1544" t="str">
        <f t="shared" si="669"/>
        <v>d0206</v>
      </c>
      <c r="R1544" t="str">
        <f t="shared" si="667"/>
        <v>iFailIgnCount</v>
      </c>
    </row>
    <row r="1545" spans="2:18" x14ac:dyDescent="0.25">
      <c r="B1545" t="str">
        <f t="shared" si="668"/>
        <v>Burn[3]</v>
      </c>
      <c r="G1545" t="s">
        <v>157</v>
      </c>
      <c r="H1545" t="str">
        <f t="shared" si="666"/>
        <v>eBurnIgn</v>
      </c>
      <c r="I1545">
        <v>1</v>
      </c>
      <c r="K1545">
        <v>0</v>
      </c>
      <c r="M1545" t="str">
        <f t="shared" si="665"/>
        <v>ns=4;s=|var|PLC210 OPC-UA.Application.GVL.DataProg.Group[2].Burn[3].eBurnIgn</v>
      </c>
      <c r="N1545" t="s">
        <v>26</v>
      </c>
      <c r="O1545" t="s">
        <v>27</v>
      </c>
      <c r="P1545" t="str">
        <f>CONCATENATE(W$2,"GVL.DataProg.",B1535,".",B1545)</f>
        <v>ns=4;s=|var|PLC210 OPC-UA.Application.GVL.DataProg.Group[2].Burn[3]</v>
      </c>
      <c r="Q1545" t="str">
        <f t="shared" si="669"/>
        <v>d0206</v>
      </c>
      <c r="R1545" t="s">
        <v>316</v>
      </c>
    </row>
    <row r="1546" spans="2:18" x14ac:dyDescent="0.25">
      <c r="B1546" t="str">
        <f t="shared" si="668"/>
        <v>Burn[3]</v>
      </c>
      <c r="G1546" t="s">
        <v>158</v>
      </c>
      <c r="H1546" t="str">
        <f t="shared" si="666"/>
        <v>eBurnProtections</v>
      </c>
      <c r="I1546">
        <v>1</v>
      </c>
      <c r="K1546">
        <v>0</v>
      </c>
      <c r="M1546" t="str">
        <f t="shared" si="665"/>
        <v>ns=4;s=|var|PLC210 OPC-UA.Application.GVL.DataProg.Group[2].Burn[3].eBurnProtections</v>
      </c>
      <c r="N1546" t="s">
        <v>26</v>
      </c>
      <c r="O1546" t="s">
        <v>27</v>
      </c>
      <c r="P1546" t="str">
        <f>CONCATENATE(W$2,"GVL.DataProg.",B1535,".",B1546)</f>
        <v>ns=4;s=|var|PLC210 OPC-UA.Application.GVL.DataProg.Group[2].Burn[3]</v>
      </c>
      <c r="Q1546" t="str">
        <f t="shared" si="669"/>
        <v>d0206</v>
      </c>
      <c r="R1546" t="str">
        <f t="shared" ref="R1546:R1548" si="670">G1546</f>
        <v>eBurnProtections</v>
      </c>
    </row>
    <row r="1547" spans="2:18" x14ac:dyDescent="0.25">
      <c r="B1547" t="str">
        <f t="shared" si="668"/>
        <v>Burn[3]</v>
      </c>
      <c r="G1547" t="s">
        <v>159</v>
      </c>
      <c r="H1547" t="str">
        <f t="shared" si="666"/>
        <v>bStartBurnVirt</v>
      </c>
      <c r="I1547">
        <v>1</v>
      </c>
      <c r="K1547">
        <v>1</v>
      </c>
      <c r="M1547" t="str">
        <f t="shared" si="665"/>
        <v>ns=4;s=|var|PLC210 OPC-UA.Application.GVL.DataProg.Group[2].Burn[3].bStartBurnVirt</v>
      </c>
      <c r="N1547" t="s">
        <v>34</v>
      </c>
      <c r="O1547" t="s">
        <v>27</v>
      </c>
      <c r="P1547" t="str">
        <f>CONCATENATE(W$2,"GVL.DataProg.",B1535,".",B1547)</f>
        <v>ns=4;s=|var|PLC210 OPC-UA.Application.GVL.DataProg.Group[2].Burn[3]</v>
      </c>
      <c r="Q1547" t="str">
        <f t="shared" si="669"/>
        <v>d0206</v>
      </c>
      <c r="R1547" t="str">
        <f t="shared" si="670"/>
        <v>bStartBurnVirt</v>
      </c>
    </row>
    <row r="1548" spans="2:18" x14ac:dyDescent="0.25">
      <c r="B1548" t="str">
        <f t="shared" si="668"/>
        <v>Burn[3]</v>
      </c>
      <c r="G1548" t="s">
        <v>160</v>
      </c>
      <c r="H1548" t="str">
        <f t="shared" si="666"/>
        <v>bStopBurnVirt</v>
      </c>
      <c r="I1548">
        <v>1</v>
      </c>
      <c r="K1548">
        <v>1</v>
      </c>
      <c r="M1548" t="str">
        <f t="shared" si="665"/>
        <v>ns=4;s=|var|PLC210 OPC-UA.Application.GVL.DataProg.Group[2].Burn[3].bStopBurnVirt</v>
      </c>
      <c r="N1548" t="s">
        <v>34</v>
      </c>
      <c r="O1548" t="s">
        <v>27</v>
      </c>
      <c r="P1548" t="str">
        <f>CONCATENATE(W$2,"GVL.DataProg.",B1535,".",B1548)</f>
        <v>ns=4;s=|var|PLC210 OPC-UA.Application.GVL.DataProg.Group[2].Burn[3]</v>
      </c>
      <c r="Q1548" t="str">
        <f t="shared" si="669"/>
        <v>d0206</v>
      </c>
      <c r="R1548" t="str">
        <f t="shared" si="670"/>
        <v>bStopBurnVirt</v>
      </c>
    </row>
    <row r="1549" spans="2:18" x14ac:dyDescent="0.25">
      <c r="B1549" t="str">
        <f>B1548</f>
        <v>Burn[3]</v>
      </c>
      <c r="G1549" t="s">
        <v>402</v>
      </c>
      <c r="H1549" t="str">
        <f t="shared" si="666"/>
        <v>byBlock</v>
      </c>
      <c r="I1549">
        <v>1</v>
      </c>
      <c r="K1549">
        <v>0</v>
      </c>
      <c r="M1549" t="str">
        <f t="shared" ref="M1549:M1550" si="671">CONCATENATE(P1549,".",G1549)</f>
        <v>ns=4;s=|var|PLC210 OPC-UA.Application.GVL.DataProg.Group[2].Burn[3].stBlocks.byBlock</v>
      </c>
      <c r="N1549" t="s">
        <v>403</v>
      </c>
      <c r="O1549" t="s">
        <v>27</v>
      </c>
      <c r="P1549" t="str">
        <f>CONCATENATE(P1548,".stBlocks")</f>
        <v>ns=4;s=|var|PLC210 OPC-UA.Application.GVL.DataProg.Group[2].Burn[3].stBlocks</v>
      </c>
      <c r="Q1549" t="str">
        <f>Q1548</f>
        <v>d0206</v>
      </c>
      <c r="R1549" t="str">
        <f>CONCATENATE(G1549)</f>
        <v>byBlock</v>
      </c>
    </row>
    <row r="1550" spans="2:18" x14ac:dyDescent="0.25">
      <c r="B1550" t="str">
        <f>B1549</f>
        <v>Burn[3]</v>
      </c>
      <c r="G1550" t="s">
        <v>404</v>
      </c>
      <c r="H1550" t="str">
        <f t="shared" si="666"/>
        <v>byBlockWork</v>
      </c>
      <c r="I1550">
        <v>1</v>
      </c>
      <c r="K1550">
        <v>1</v>
      </c>
      <c r="M1550" t="str">
        <f t="shared" si="671"/>
        <v>ns=4;s=|var|PLC210 OPC-UA.Application.GVL.DataProg.Group[2].Burn[3].stBlocks.byBlockWork</v>
      </c>
      <c r="N1550" t="s">
        <v>403</v>
      </c>
      <c r="O1550" t="s">
        <v>27</v>
      </c>
      <c r="P1550" t="str">
        <f>P1549</f>
        <v>ns=4;s=|var|PLC210 OPC-UA.Application.GVL.DataProg.Group[2].Burn[3].stBlocks</v>
      </c>
      <c r="Q1550" t="str">
        <f>Q1549</f>
        <v>d0206</v>
      </c>
      <c r="R1550" t="str">
        <f>CONCATENATE(G1550)</f>
        <v>byBlockWork</v>
      </c>
    </row>
    <row r="1551" spans="2:18" x14ac:dyDescent="0.25">
      <c r="B1551" t="str">
        <f>B1548</f>
        <v>Burn[3]</v>
      </c>
      <c r="G1551" t="s">
        <v>405</v>
      </c>
      <c r="H1551" t="str">
        <f t="shared" si="666"/>
        <v>arwsBlockNames</v>
      </c>
      <c r="I1551">
        <v>1</v>
      </c>
      <c r="K1551">
        <v>0</v>
      </c>
      <c r="M1551" t="str">
        <f>CONCATENATE(P1551,".",G1551,"[0]")</f>
        <v>ns=4;s=|var|PLC210 OPC-UA.Application.GVL.DataProg.Group[2].Burn[3].stBlocks.arwsBlockNames[0]</v>
      </c>
      <c r="N1551" t="s">
        <v>154</v>
      </c>
      <c r="O1551" t="s">
        <v>27</v>
      </c>
      <c r="P1551" t="str">
        <f>P1549</f>
        <v>ns=4;s=|var|PLC210 OPC-UA.Application.GVL.DataProg.Group[2].Burn[3].stBlocks</v>
      </c>
      <c r="Q1551" t="str">
        <f>Q1548</f>
        <v>d0206</v>
      </c>
      <c r="R1551" t="str">
        <f>CONCATENATE(G1551,"1")</f>
        <v>arwsBlockNames1</v>
      </c>
    </row>
    <row r="1552" spans="2:18" x14ac:dyDescent="0.25">
      <c r="B1552" t="str">
        <f t="shared" ref="B1552:B1559" si="672">B1551</f>
        <v>Burn[3]</v>
      </c>
      <c r="G1552" t="s">
        <v>405</v>
      </c>
      <c r="H1552" t="str">
        <f t="shared" si="666"/>
        <v>arwsBlockNames</v>
      </c>
      <c r="I1552">
        <v>1</v>
      </c>
      <c r="K1552">
        <v>0</v>
      </c>
      <c r="M1552" t="str">
        <f>CONCATENATE(P1552,".",G1552,"[1]")</f>
        <v>ns=4;s=|var|PLC210 OPC-UA.Application.GVL.DataProg.Group[2].Burn[3].stBlocks.arwsBlockNames[1]</v>
      </c>
      <c r="N1552" t="s">
        <v>154</v>
      </c>
      <c r="O1552" t="s">
        <v>27</v>
      </c>
      <c r="P1552" t="str">
        <f>P1551</f>
        <v>ns=4;s=|var|PLC210 OPC-UA.Application.GVL.DataProg.Group[2].Burn[3].stBlocks</v>
      </c>
      <c r="Q1552" t="str">
        <f>Q1551</f>
        <v>d0206</v>
      </c>
      <c r="R1552" t="str">
        <f>CONCATENATE(G1552,"2")</f>
        <v>arwsBlockNames2</v>
      </c>
    </row>
    <row r="1553" spans="1:22" x14ac:dyDescent="0.25">
      <c r="B1553" t="str">
        <f t="shared" si="672"/>
        <v>Burn[3]</v>
      </c>
      <c r="G1553" t="s">
        <v>405</v>
      </c>
      <c r="H1553" t="str">
        <f t="shared" si="666"/>
        <v>arwsBlockNames</v>
      </c>
      <c r="I1553">
        <v>1</v>
      </c>
      <c r="K1553">
        <v>0</v>
      </c>
      <c r="M1553" t="str">
        <f>CONCATENATE(P1553,".",G1553,"[2]")</f>
        <v>ns=4;s=|var|PLC210 OPC-UA.Application.GVL.DataProg.Group[2].Burn[3].stBlocks.arwsBlockNames[2]</v>
      </c>
      <c r="N1553" t="s">
        <v>154</v>
      </c>
      <c r="O1553" t="s">
        <v>27</v>
      </c>
      <c r="P1553" t="str">
        <f t="shared" ref="P1553:P1558" si="673">P1552</f>
        <v>ns=4;s=|var|PLC210 OPC-UA.Application.GVL.DataProg.Group[2].Burn[3].stBlocks</v>
      </c>
      <c r="Q1553" t="str">
        <f t="shared" ref="Q1553:Q1559" si="674">Q1552</f>
        <v>d0206</v>
      </c>
      <c r="R1553" t="str">
        <f>CONCATENATE(G1553,"3")</f>
        <v>arwsBlockNames3</v>
      </c>
    </row>
    <row r="1554" spans="1:22" x14ac:dyDescent="0.25">
      <c r="B1554" t="str">
        <f t="shared" si="672"/>
        <v>Burn[3]</v>
      </c>
      <c r="G1554" t="s">
        <v>405</v>
      </c>
      <c r="H1554" t="str">
        <f t="shared" si="666"/>
        <v>arwsBlockNames</v>
      </c>
      <c r="I1554">
        <v>1</v>
      </c>
      <c r="K1554">
        <v>0</v>
      </c>
      <c r="M1554" t="str">
        <f>CONCATENATE(P1554,".",G1554,"[3]")</f>
        <v>ns=4;s=|var|PLC210 OPC-UA.Application.GVL.DataProg.Group[2].Burn[3].stBlocks.arwsBlockNames[3]</v>
      </c>
      <c r="N1554" t="s">
        <v>154</v>
      </c>
      <c r="O1554" t="s">
        <v>27</v>
      </c>
      <c r="P1554" t="str">
        <f t="shared" si="673"/>
        <v>ns=4;s=|var|PLC210 OPC-UA.Application.GVL.DataProg.Group[2].Burn[3].stBlocks</v>
      </c>
      <c r="Q1554" t="str">
        <f t="shared" si="674"/>
        <v>d0206</v>
      </c>
      <c r="R1554" t="str">
        <f>CONCATENATE(G1554,"4")</f>
        <v>arwsBlockNames4</v>
      </c>
    </row>
    <row r="1555" spans="1:22" x14ac:dyDescent="0.25">
      <c r="B1555" t="str">
        <f t="shared" si="672"/>
        <v>Burn[3]</v>
      </c>
      <c r="G1555" t="s">
        <v>405</v>
      </c>
      <c r="H1555" t="str">
        <f t="shared" si="666"/>
        <v>arwsBlockNames</v>
      </c>
      <c r="I1555">
        <v>1</v>
      </c>
      <c r="K1555">
        <v>0</v>
      </c>
      <c r="M1555" t="str">
        <f>CONCATENATE(P1555,".",G1555,"[4]")</f>
        <v>ns=4;s=|var|PLC210 OPC-UA.Application.GVL.DataProg.Group[2].Burn[3].stBlocks.arwsBlockNames[4]</v>
      </c>
      <c r="N1555" t="s">
        <v>154</v>
      </c>
      <c r="O1555" t="s">
        <v>27</v>
      </c>
      <c r="P1555" t="str">
        <f t="shared" si="673"/>
        <v>ns=4;s=|var|PLC210 OPC-UA.Application.GVL.DataProg.Group[2].Burn[3].stBlocks</v>
      </c>
      <c r="Q1555" t="str">
        <f t="shared" si="674"/>
        <v>d0206</v>
      </c>
      <c r="R1555" t="str">
        <f>CONCATENATE(G1555,"5")</f>
        <v>arwsBlockNames5</v>
      </c>
    </row>
    <row r="1556" spans="1:22" x14ac:dyDescent="0.25">
      <c r="B1556" t="str">
        <f t="shared" si="672"/>
        <v>Burn[3]</v>
      </c>
      <c r="G1556" t="s">
        <v>405</v>
      </c>
      <c r="H1556" t="str">
        <f t="shared" si="666"/>
        <v>arwsBlockNames</v>
      </c>
      <c r="I1556">
        <v>1</v>
      </c>
      <c r="K1556">
        <v>0</v>
      </c>
      <c r="M1556" t="str">
        <f>CONCATENATE(P1556,".",G1556,"[5]")</f>
        <v>ns=4;s=|var|PLC210 OPC-UA.Application.GVL.DataProg.Group[2].Burn[3].stBlocks.arwsBlockNames[5]</v>
      </c>
      <c r="N1556" t="s">
        <v>154</v>
      </c>
      <c r="O1556" t="s">
        <v>27</v>
      </c>
      <c r="P1556" t="str">
        <f t="shared" si="673"/>
        <v>ns=4;s=|var|PLC210 OPC-UA.Application.GVL.DataProg.Group[2].Burn[3].stBlocks</v>
      </c>
      <c r="Q1556" t="str">
        <f t="shared" si="674"/>
        <v>d0206</v>
      </c>
      <c r="R1556" t="str">
        <f>CONCATENATE(G1556,"6")</f>
        <v>arwsBlockNames6</v>
      </c>
    </row>
    <row r="1557" spans="1:22" x14ac:dyDescent="0.25">
      <c r="B1557" t="str">
        <f t="shared" si="672"/>
        <v>Burn[3]</v>
      </c>
      <c r="G1557" t="s">
        <v>405</v>
      </c>
      <c r="H1557" t="str">
        <f t="shared" si="666"/>
        <v>arwsBlockNames</v>
      </c>
      <c r="I1557">
        <v>1</v>
      </c>
      <c r="K1557">
        <v>0</v>
      </c>
      <c r="M1557" t="str">
        <f>CONCATENATE(P1557,".",G1557,"[6]")</f>
        <v>ns=4;s=|var|PLC210 OPC-UA.Application.GVL.DataProg.Group[2].Burn[3].stBlocks.arwsBlockNames[6]</v>
      </c>
      <c r="N1557" t="s">
        <v>154</v>
      </c>
      <c r="O1557" t="s">
        <v>27</v>
      </c>
      <c r="P1557" t="str">
        <f t="shared" si="673"/>
        <v>ns=4;s=|var|PLC210 OPC-UA.Application.GVL.DataProg.Group[2].Burn[3].stBlocks</v>
      </c>
      <c r="Q1557" t="str">
        <f t="shared" si="674"/>
        <v>d0206</v>
      </c>
      <c r="R1557" t="str">
        <f>CONCATENATE(G1557,"7")</f>
        <v>arwsBlockNames7</v>
      </c>
    </row>
    <row r="1558" spans="1:22" x14ac:dyDescent="0.25">
      <c r="B1558" t="str">
        <f t="shared" si="672"/>
        <v>Burn[3]</v>
      </c>
      <c r="G1558" t="s">
        <v>405</v>
      </c>
      <c r="H1558" t="str">
        <f t="shared" si="666"/>
        <v>arwsBlockNames</v>
      </c>
      <c r="I1558">
        <v>1</v>
      </c>
      <c r="K1558">
        <v>0</v>
      </c>
      <c r="M1558" t="str">
        <f>CONCATENATE(P1558,".",G1558,"[7]")</f>
        <v>ns=4;s=|var|PLC210 OPC-UA.Application.GVL.DataProg.Group[2].Burn[3].stBlocks.arwsBlockNames[7]</v>
      </c>
      <c r="N1558" t="s">
        <v>154</v>
      </c>
      <c r="O1558" t="s">
        <v>27</v>
      </c>
      <c r="P1558" t="str">
        <f t="shared" si="673"/>
        <v>ns=4;s=|var|PLC210 OPC-UA.Application.GVL.DataProg.Group[2].Burn[3].stBlocks</v>
      </c>
      <c r="Q1558" t="str">
        <f t="shared" si="674"/>
        <v>d0206</v>
      </c>
      <c r="R1558" t="str">
        <f>CONCATENATE(G1558,"8")</f>
        <v>arwsBlockNames8</v>
      </c>
    </row>
    <row r="1559" spans="1:22" x14ac:dyDescent="0.25">
      <c r="B1559" t="str">
        <f t="shared" si="672"/>
        <v>Burn[3]</v>
      </c>
      <c r="G1559" t="s">
        <v>410</v>
      </c>
      <c r="H1559" t="str">
        <f t="shared" si="666"/>
        <v>bSparkManual</v>
      </c>
      <c r="I1559">
        <v>1</v>
      </c>
      <c r="K1559">
        <v>1</v>
      </c>
      <c r="M1559" t="str">
        <f t="shared" ref="M1559" si="675">CONCATENATE(P1559,".",H1559)</f>
        <v>ns=4;s=|var|PLC210 OPC-UA.Application.GVL.DataProg.Group[2].Burn[3].bSparkManual</v>
      </c>
      <c r="N1559" t="s">
        <v>34</v>
      </c>
      <c r="O1559" t="s">
        <v>27</v>
      </c>
      <c r="P1559" t="str">
        <f>P1548</f>
        <v>ns=4;s=|var|PLC210 OPC-UA.Application.GVL.DataProg.Group[2].Burn[3]</v>
      </c>
      <c r="Q1559" t="str">
        <f t="shared" si="674"/>
        <v>d0206</v>
      </c>
      <c r="R1559" t="str">
        <f t="shared" ref="R1559" si="676">G1559</f>
        <v>bSparkManual</v>
      </c>
    </row>
    <row r="1560" spans="1:22" x14ac:dyDescent="0.25">
      <c r="A1560" t="s">
        <v>317</v>
      </c>
      <c r="B1560" t="str">
        <f>B1548</f>
        <v>Burn[3]</v>
      </c>
    </row>
    <row r="1561" spans="1:22" x14ac:dyDescent="0.25">
      <c r="B1561" t="str">
        <f>A1560</f>
        <v>Spark</v>
      </c>
      <c r="G1561" t="s">
        <v>52</v>
      </c>
      <c r="H1561" t="str">
        <f t="shared" ref="H1561" si="677">G1561</f>
        <v>bStart</v>
      </c>
      <c r="I1561">
        <v>1</v>
      </c>
      <c r="K1561">
        <v>0</v>
      </c>
      <c r="M1561" t="str">
        <f t="shared" ref="M1561:M1563" si="678">CONCATENATE(P1561,".",H1561)</f>
        <v>ns=4;s=|var|PLC210 OPC-UA.Application.GVL.DataProg.Group[2].Burn[3].Spark.bStart</v>
      </c>
      <c r="N1561" t="s">
        <v>34</v>
      </c>
      <c r="O1561" t="s">
        <v>27</v>
      </c>
      <c r="P1561" t="str">
        <f>CONCATENATE(W$2,"GVL.DataProg.",B1535,".",B1536,".",B1561)</f>
        <v>ns=4;s=|var|PLC210 OPC-UA.Application.GVL.DataProg.Group[2].Burn[3].Spark</v>
      </c>
      <c r="Q1561" t="str">
        <f>Q1548</f>
        <v>d0206</v>
      </c>
      <c r="R1561" t="s">
        <v>318</v>
      </c>
    </row>
    <row r="1562" spans="1:22" x14ac:dyDescent="0.25">
      <c r="B1562" t="str">
        <f>B1560</f>
        <v>Burn[3]</v>
      </c>
      <c r="G1562" t="s">
        <v>144</v>
      </c>
      <c r="H1562" t="str">
        <f>G1562</f>
        <v>bPgNorm</v>
      </c>
      <c r="I1562">
        <v>1</v>
      </c>
      <c r="K1562">
        <v>0</v>
      </c>
      <c r="M1562" t="str">
        <f t="shared" si="678"/>
        <v>ns=4;s=|var|PLC210 OPC-UA.Application.GVL.DataProg.Group[2].Burn[3].bPgNorm</v>
      </c>
      <c r="N1562" t="s">
        <v>34</v>
      </c>
      <c r="O1562" t="s">
        <v>27</v>
      </c>
      <c r="P1562" t="str">
        <f>CONCATENATE(W$2,"GVL.DataProg.",A1173,".",B1562)</f>
        <v>ns=4;s=|var|PLC210 OPC-UA.Application.GVL.DataProg.Group[2].Burn[3]</v>
      </c>
      <c r="Q1562" t="str">
        <f>V1562</f>
        <v>d1186</v>
      </c>
      <c r="R1562" t="s">
        <v>92</v>
      </c>
      <c r="V1562" t="s">
        <v>246</v>
      </c>
    </row>
    <row r="1563" spans="1:22" x14ac:dyDescent="0.25">
      <c r="B1563" t="str">
        <f>B1562</f>
        <v>Burn[3]</v>
      </c>
      <c r="G1563" t="s">
        <v>146</v>
      </c>
      <c r="H1563" t="str">
        <f>G1563</f>
        <v>bPaNorm</v>
      </c>
      <c r="I1563">
        <v>1</v>
      </c>
      <c r="K1563">
        <v>0</v>
      </c>
      <c r="M1563" t="str">
        <f t="shared" si="678"/>
        <v>ns=4;s=|var|PLC210 OPC-UA.Application.GVL.DataProg.Group[2].Burn[3].bPaNorm</v>
      </c>
      <c r="N1563" t="s">
        <v>34</v>
      </c>
      <c r="O1563" t="s">
        <v>27</v>
      </c>
      <c r="P1563" t="str">
        <f>CONCATENATE(W$2,"GVL.DataProg.",A1173,".",B1563)</f>
        <v>ns=4;s=|var|PLC210 OPC-UA.Application.GVL.DataProg.Group[2].Burn[3]</v>
      </c>
      <c r="Q1563" t="str">
        <f>V1563</f>
        <v>d1187</v>
      </c>
      <c r="R1563" t="s">
        <v>92</v>
      </c>
      <c r="V1563" t="s">
        <v>247</v>
      </c>
    </row>
    <row r="1564" spans="1:22" x14ac:dyDescent="0.25">
      <c r="A1564" t="s">
        <v>131</v>
      </c>
      <c r="B1564" t="s">
        <v>190</v>
      </c>
      <c r="V1564" t="s">
        <v>240</v>
      </c>
    </row>
    <row r="1565" spans="1:22" x14ac:dyDescent="0.25">
      <c r="B1565" t="str">
        <f>A1564</f>
        <v>DamperGas</v>
      </c>
      <c r="G1565" t="s">
        <v>33</v>
      </c>
      <c r="H1565" t="str">
        <f>G1565</f>
        <v>bH</v>
      </c>
      <c r="I1565">
        <v>1</v>
      </c>
      <c r="K1565">
        <v>0</v>
      </c>
      <c r="M1565" t="str">
        <f>CONCATENATE(P1565,".",G1565)</f>
        <v>ns=4;s=|var|PLC210 OPC-UA.Application.GVL.DataProg.Group[2].Burn[3].DamperGas.bH</v>
      </c>
      <c r="N1565" t="s">
        <v>34</v>
      </c>
      <c r="O1565" t="s">
        <v>27</v>
      </c>
      <c r="P1565" t="str">
        <f>CONCATENATE(W$2,"GVL.DataProg.Group[2].",B1564,".",B1565)</f>
        <v>ns=4;s=|var|PLC210 OPC-UA.Application.GVL.DataProg.Group[2].Burn[3].DamperGas</v>
      </c>
      <c r="Q1565" t="str">
        <f>V1564</f>
        <v>d0209</v>
      </c>
      <c r="R1565" t="str">
        <f>G1565</f>
        <v>bH</v>
      </c>
    </row>
    <row r="1566" spans="1:22" x14ac:dyDescent="0.25">
      <c r="B1566" t="str">
        <f>B1565</f>
        <v>DamperGas</v>
      </c>
      <c r="G1566" t="s">
        <v>36</v>
      </c>
      <c r="H1566" t="str">
        <f t="shared" ref="H1566:H1578" si="679">G1566</f>
        <v>bL</v>
      </c>
      <c r="I1566">
        <v>1</v>
      </c>
      <c r="K1566">
        <v>0</v>
      </c>
      <c r="M1566" t="str">
        <f t="shared" ref="M1566:M1578" si="680">CONCATENATE(P1566,".",G1566)</f>
        <v>ns=4;s=|var|PLC210 OPC-UA.Application.GVL.DataProg.Group[2].Burn[3].DamperGas.bL</v>
      </c>
      <c r="N1566" t="s">
        <v>34</v>
      </c>
      <c r="O1566" t="s">
        <v>27</v>
      </c>
      <c r="P1566" t="str">
        <f>CONCATENATE(W$2,"GVL.DataProg.Group[2].",B1564,".",B1566)</f>
        <v>ns=4;s=|var|PLC210 OPC-UA.Application.GVL.DataProg.Group[2].Burn[3].DamperGas</v>
      </c>
      <c r="Q1566" t="str">
        <f>Q1565</f>
        <v>d0209</v>
      </c>
      <c r="R1566" t="str">
        <f t="shared" ref="R1566:R1570" si="681">G1566</f>
        <v>bL</v>
      </c>
    </row>
    <row r="1567" spans="1:22" x14ac:dyDescent="0.25">
      <c r="B1567" t="str">
        <f t="shared" ref="B1567:B1574" si="682">B1566</f>
        <v>DamperGas</v>
      </c>
      <c r="G1567" t="s">
        <v>37</v>
      </c>
      <c r="H1567" t="str">
        <f t="shared" si="679"/>
        <v>bClose</v>
      </c>
      <c r="I1567">
        <v>1</v>
      </c>
      <c r="K1567">
        <v>0</v>
      </c>
      <c r="M1567" t="str">
        <f t="shared" si="680"/>
        <v>ns=4;s=|var|PLC210 OPC-UA.Application.GVL.DataProg.Group[2].Burn[3].DamperGas.bClose</v>
      </c>
      <c r="N1567" t="s">
        <v>34</v>
      </c>
      <c r="O1567" t="s">
        <v>27</v>
      </c>
      <c r="P1567" t="str">
        <f>CONCATENATE(W$2,"GVL.DataProg.Group[2].",B1564,".",B1567)</f>
        <v>ns=4;s=|var|PLC210 OPC-UA.Application.GVL.DataProg.Group[2].Burn[3].DamperGas</v>
      </c>
      <c r="Q1567" t="str">
        <f t="shared" ref="Q1567:Q1574" si="683">Q1566</f>
        <v>d0209</v>
      </c>
      <c r="R1567" t="str">
        <f t="shared" si="681"/>
        <v>bClose</v>
      </c>
    </row>
    <row r="1568" spans="1:22" x14ac:dyDescent="0.25">
      <c r="B1568" t="str">
        <f t="shared" si="682"/>
        <v>DamperGas</v>
      </c>
      <c r="G1568" t="s">
        <v>38</v>
      </c>
      <c r="H1568" t="str">
        <f t="shared" si="679"/>
        <v>bOpen</v>
      </c>
      <c r="I1568">
        <v>1</v>
      </c>
      <c r="K1568">
        <v>0</v>
      </c>
      <c r="M1568" t="str">
        <f t="shared" si="680"/>
        <v>ns=4;s=|var|PLC210 OPC-UA.Application.GVL.DataProg.Group[2].Burn[3].DamperGas.bOpen</v>
      </c>
      <c r="N1568" t="s">
        <v>34</v>
      </c>
      <c r="O1568" t="s">
        <v>27</v>
      </c>
      <c r="P1568" t="str">
        <f>CONCATENATE(W$2,"GVL.DataProg.Group[2].",B1564,".",B1568)</f>
        <v>ns=4;s=|var|PLC210 OPC-UA.Application.GVL.DataProg.Group[2].Burn[3].DamperGas</v>
      </c>
      <c r="Q1568" t="str">
        <f t="shared" si="683"/>
        <v>d0209</v>
      </c>
      <c r="R1568" t="str">
        <f t="shared" si="681"/>
        <v>bOpen</v>
      </c>
    </row>
    <row r="1569" spans="1:22" x14ac:dyDescent="0.25">
      <c r="B1569" t="str">
        <f t="shared" si="682"/>
        <v>DamperGas</v>
      </c>
      <c r="G1569" t="s">
        <v>39</v>
      </c>
      <c r="H1569" t="str">
        <f t="shared" si="679"/>
        <v>bOpenManual</v>
      </c>
      <c r="I1569">
        <v>1</v>
      </c>
      <c r="K1569">
        <v>1</v>
      </c>
      <c r="M1569" t="str">
        <f t="shared" si="680"/>
        <v>ns=4;s=|var|PLC210 OPC-UA.Application.GVL.DataProg.Group[2].Burn[3].DamperGas.bOpenManual</v>
      </c>
      <c r="N1569" t="s">
        <v>34</v>
      </c>
      <c r="O1569" t="s">
        <v>27</v>
      </c>
      <c r="P1569" t="str">
        <f>CONCATENATE(W$2,"GVL.DataProg.Group[2].",B1564,".",B1569)</f>
        <v>ns=4;s=|var|PLC210 OPC-UA.Application.GVL.DataProg.Group[2].Burn[3].DamperGas</v>
      </c>
      <c r="Q1569" t="str">
        <f t="shared" si="683"/>
        <v>d0209</v>
      </c>
      <c r="R1569" t="str">
        <f t="shared" si="681"/>
        <v>bOpenManual</v>
      </c>
    </row>
    <row r="1570" spans="1:22" x14ac:dyDescent="0.25">
      <c r="B1570" t="str">
        <f t="shared" si="682"/>
        <v>DamperGas</v>
      </c>
      <c r="G1570" t="s">
        <v>40</v>
      </c>
      <c r="H1570" t="str">
        <f t="shared" si="679"/>
        <v>bCloseManual</v>
      </c>
      <c r="I1570">
        <v>1</v>
      </c>
      <c r="K1570">
        <v>1</v>
      </c>
      <c r="M1570" t="str">
        <f t="shared" si="680"/>
        <v>ns=4;s=|var|PLC210 OPC-UA.Application.GVL.DataProg.Group[2].Burn[3].DamperGas.bCloseManual</v>
      </c>
      <c r="N1570" t="s">
        <v>34</v>
      </c>
      <c r="O1570" t="s">
        <v>27</v>
      </c>
      <c r="P1570" t="str">
        <f>CONCATENATE(W$2,"GVL.DataProg.Group[2].",B1564,".",B1570)</f>
        <v>ns=4;s=|var|PLC210 OPC-UA.Application.GVL.DataProg.Group[2].Burn[3].DamperGas</v>
      </c>
      <c r="Q1570" t="str">
        <f t="shared" si="683"/>
        <v>d0209</v>
      </c>
      <c r="R1570" t="str">
        <f t="shared" si="681"/>
        <v>bCloseManual</v>
      </c>
    </row>
    <row r="1571" spans="1:22" x14ac:dyDescent="0.25">
      <c r="B1571" t="str">
        <f t="shared" si="682"/>
        <v>DamperGas</v>
      </c>
      <c r="G1571" t="s">
        <v>41</v>
      </c>
      <c r="H1571" t="str">
        <f t="shared" si="679"/>
        <v>bAuto</v>
      </c>
      <c r="I1571">
        <v>1</v>
      </c>
      <c r="K1571">
        <v>1</v>
      </c>
      <c r="M1571" t="str">
        <f t="shared" si="680"/>
        <v>ns=4;s=|var|PLC210 OPC-UA.Application.GVL.DataProg.Group[2].Burn[3].DamperGas.bAuto</v>
      </c>
      <c r="N1571" t="s">
        <v>34</v>
      </c>
      <c r="O1571" t="s">
        <v>27</v>
      </c>
      <c r="P1571" t="str">
        <f>CONCATENATE(W$2,"GVL.DataProg.Group[2].",B1564,".",B1571)</f>
        <v>ns=4;s=|var|PLC210 OPC-UA.Application.GVL.DataProg.Group[2].Burn[3].DamperGas</v>
      </c>
      <c r="Q1571" t="str">
        <f t="shared" si="683"/>
        <v>d0209</v>
      </c>
      <c r="R1571" t="str">
        <f>G1571</f>
        <v>bAuto</v>
      </c>
    </row>
    <row r="1572" spans="1:22" x14ac:dyDescent="0.25">
      <c r="B1572" t="str">
        <f t="shared" si="682"/>
        <v>DamperGas</v>
      </c>
      <c r="G1572" t="s">
        <v>42</v>
      </c>
      <c r="H1572" t="str">
        <f t="shared" si="679"/>
        <v>bBlockOpenOut</v>
      </c>
      <c r="I1572">
        <v>1</v>
      </c>
      <c r="K1572">
        <v>0</v>
      </c>
      <c r="M1572" t="str">
        <f t="shared" si="680"/>
        <v>ns=4;s=|var|PLC210 OPC-UA.Application.GVL.DataProg.Group[2].Burn[3].DamperGas.bBlockOpenOut</v>
      </c>
      <c r="N1572" t="s">
        <v>34</v>
      </c>
      <c r="O1572" t="s">
        <v>27</v>
      </c>
      <c r="P1572" t="str">
        <f>CONCATENATE(W$2,"GVL.DataProg.Group[2].",B1564,".",B1572)</f>
        <v>ns=4;s=|var|PLC210 OPC-UA.Application.GVL.DataProg.Group[2].Burn[3].DamperGas</v>
      </c>
      <c r="Q1572" t="str">
        <f t="shared" si="683"/>
        <v>d0209</v>
      </c>
      <c r="R1572" t="str">
        <f t="shared" ref="R1572:R1576" si="684">G1572</f>
        <v>bBlockOpenOut</v>
      </c>
    </row>
    <row r="1573" spans="1:22" x14ac:dyDescent="0.25">
      <c r="B1573" t="str">
        <f t="shared" si="682"/>
        <v>DamperGas</v>
      </c>
      <c r="G1573" t="s">
        <v>43</v>
      </c>
      <c r="H1573" t="str">
        <f t="shared" si="679"/>
        <v>bBlockCloseOut</v>
      </c>
      <c r="I1573">
        <v>1</v>
      </c>
      <c r="K1573">
        <v>0</v>
      </c>
      <c r="M1573" t="str">
        <f t="shared" si="680"/>
        <v>ns=4;s=|var|PLC210 OPC-UA.Application.GVL.DataProg.Group[2].Burn[3].DamperGas.bBlockCloseOut</v>
      </c>
      <c r="N1573" t="s">
        <v>34</v>
      </c>
      <c r="O1573" t="s">
        <v>27</v>
      </c>
      <c r="P1573" t="str">
        <f>CONCATENATE(W$2,"GVL.DataProg.Group[2].",B1564,".",B1573)</f>
        <v>ns=4;s=|var|PLC210 OPC-UA.Application.GVL.DataProg.Group[2].Burn[3].DamperGas</v>
      </c>
      <c r="Q1573" t="str">
        <f t="shared" si="683"/>
        <v>d0209</v>
      </c>
      <c r="R1573" t="str">
        <f t="shared" si="684"/>
        <v>bBlockCloseOut</v>
      </c>
    </row>
    <row r="1574" spans="1:22" x14ac:dyDescent="0.25">
      <c r="B1574" t="str">
        <f t="shared" si="682"/>
        <v>DamperGas</v>
      </c>
      <c r="G1574" t="s">
        <v>383</v>
      </c>
      <c r="H1574" t="str">
        <f t="shared" si="679"/>
        <v>State</v>
      </c>
      <c r="I1574">
        <v>1</v>
      </c>
      <c r="K1574">
        <v>0</v>
      </c>
      <c r="M1574" t="str">
        <f t="shared" si="680"/>
        <v>ns=4;s=|var|PLC210 OPC-UA.Application.GVL.DataProg.Group[2].Burn[3].DamperGas.State</v>
      </c>
      <c r="N1574" t="s">
        <v>154</v>
      </c>
      <c r="O1574" t="s">
        <v>27</v>
      </c>
      <c r="P1574" t="str">
        <f>P1573</f>
        <v>ns=4;s=|var|PLC210 OPC-UA.Application.GVL.DataProg.Group[2].Burn[3].DamperGas</v>
      </c>
      <c r="Q1574" t="str">
        <f t="shared" si="683"/>
        <v>d0209</v>
      </c>
      <c r="R1574" t="str">
        <f t="shared" si="684"/>
        <v>State</v>
      </c>
    </row>
    <row r="1575" spans="1:22" x14ac:dyDescent="0.25">
      <c r="B1575" t="str">
        <f>B1574</f>
        <v>DamperGas</v>
      </c>
      <c r="G1575" t="s">
        <v>384</v>
      </c>
      <c r="H1575" t="str">
        <f t="shared" si="679"/>
        <v>bAutoCorrect</v>
      </c>
      <c r="I1575">
        <v>1</v>
      </c>
      <c r="K1575">
        <v>1</v>
      </c>
      <c r="M1575" t="str">
        <f t="shared" si="680"/>
        <v>ns=4;s=|var|PLC210 OPC-UA.Application.GVL.DataProg.Group[2].Burn[3].DamperGas.bAutoCorrect</v>
      </c>
      <c r="N1575" t="s">
        <v>34</v>
      </c>
      <c r="O1575" t="s">
        <v>27</v>
      </c>
      <c r="P1575" t="str">
        <f>P1574</f>
        <v>ns=4;s=|var|PLC210 OPC-UA.Application.GVL.DataProg.Group[2].Burn[3].DamperGas</v>
      </c>
      <c r="Q1575" t="str">
        <f>Q1574</f>
        <v>d0209</v>
      </c>
      <c r="R1575" t="str">
        <f t="shared" si="684"/>
        <v>bAutoCorrect</v>
      </c>
    </row>
    <row r="1576" spans="1:22" x14ac:dyDescent="0.25">
      <c r="B1576" t="str">
        <f>B1575</f>
        <v>DamperGas</v>
      </c>
      <c r="G1576" t="s">
        <v>385</v>
      </c>
      <c r="H1576" t="str">
        <f t="shared" si="679"/>
        <v>fMechTime</v>
      </c>
      <c r="I1576">
        <v>1</v>
      </c>
      <c r="K1576">
        <v>0</v>
      </c>
      <c r="M1576" t="str">
        <f t="shared" si="680"/>
        <v>ns=4;s=|var|PLC210 OPC-UA.Application.GVL.DataProg.Group[2].Burn[3].DamperGas.fMechTime</v>
      </c>
      <c r="N1576" t="s">
        <v>26</v>
      </c>
      <c r="O1576" t="s">
        <v>27</v>
      </c>
      <c r="P1576" t="str">
        <f>P1575</f>
        <v>ns=4;s=|var|PLC210 OPC-UA.Application.GVL.DataProg.Group[2].Burn[3].DamperGas</v>
      </c>
      <c r="Q1576" t="str">
        <f>Q1575</f>
        <v>d0209</v>
      </c>
      <c r="R1576" t="str">
        <f t="shared" si="684"/>
        <v>fMechTime</v>
      </c>
    </row>
    <row r="1577" spans="1:22" x14ac:dyDescent="0.25">
      <c r="B1577" t="str">
        <f>B1576</f>
        <v>DamperGas</v>
      </c>
      <c r="G1577" t="s">
        <v>402</v>
      </c>
      <c r="H1577" t="str">
        <f t="shared" si="679"/>
        <v>byBlock</v>
      </c>
      <c r="I1577">
        <v>1</v>
      </c>
      <c r="K1577">
        <v>0</v>
      </c>
      <c r="M1577" t="str">
        <f t="shared" si="680"/>
        <v>ns=4;s=|var|PLC210 OPC-UA.Application.GVL.DataProg.Group[2].Burn[3].DamperGas.stBlocksOpen.byBlock</v>
      </c>
      <c r="N1577" t="s">
        <v>403</v>
      </c>
      <c r="O1577" t="s">
        <v>27</v>
      </c>
      <c r="P1577" t="str">
        <f>CONCATENATE(P1576,".stBlocksOpen")</f>
        <v>ns=4;s=|var|PLC210 OPC-UA.Application.GVL.DataProg.Group[2].Burn[3].DamperGas.stBlocksOpen</v>
      </c>
      <c r="Q1577" t="str">
        <f>Q1576</f>
        <v>d0209</v>
      </c>
      <c r="R1577" t="str">
        <f>CONCATENATE(G1577,"Open")</f>
        <v>byBlockOpen</v>
      </c>
    </row>
    <row r="1578" spans="1:22" x14ac:dyDescent="0.25">
      <c r="B1578" t="str">
        <f>B1577</f>
        <v>DamperGas</v>
      </c>
      <c r="G1578" t="s">
        <v>402</v>
      </c>
      <c r="H1578" t="str">
        <f t="shared" si="679"/>
        <v>byBlock</v>
      </c>
      <c r="I1578">
        <v>1</v>
      </c>
      <c r="K1578">
        <v>0</v>
      </c>
      <c r="M1578" t="str">
        <f t="shared" si="680"/>
        <v>ns=4;s=|var|PLC210 OPC-UA.Application.GVL.DataProg.Group[2].Burn[3].DamperGas.stBlocksClose.byBlock</v>
      </c>
      <c r="N1578" t="s">
        <v>403</v>
      </c>
      <c r="O1578" t="s">
        <v>27</v>
      </c>
      <c r="P1578" t="str">
        <f>CONCATENATE(P1576,".stBlocksClose")</f>
        <v>ns=4;s=|var|PLC210 OPC-UA.Application.GVL.DataProg.Group[2].Burn[3].DamperGas.stBlocksClose</v>
      </c>
      <c r="Q1578" t="str">
        <f>Q1577</f>
        <v>d0209</v>
      </c>
      <c r="R1578" t="str">
        <f>CONCATENATE(G1578,"Close")</f>
        <v>byBlockClose</v>
      </c>
    </row>
    <row r="1579" spans="1:22" x14ac:dyDescent="0.25">
      <c r="A1579" t="s">
        <v>24</v>
      </c>
      <c r="B1579" t="str">
        <f>B1573</f>
        <v>DamperGas</v>
      </c>
      <c r="V1579" t="s">
        <v>239</v>
      </c>
    </row>
    <row r="1580" spans="1:22" x14ac:dyDescent="0.25">
      <c r="B1580" t="str">
        <f>A1579</f>
        <v>fPosition</v>
      </c>
      <c r="G1580" t="s">
        <v>31</v>
      </c>
      <c r="H1580" t="str">
        <f>G1580</f>
        <v>fNormValue</v>
      </c>
      <c r="I1580">
        <v>1</v>
      </c>
      <c r="K1580">
        <v>0</v>
      </c>
      <c r="M1580" t="str">
        <f>CONCATENATE(P1580,".",H1580)</f>
        <v>ns=4;s=|var|PLC210 OPC-UA.Application.GVL.DataProg.Group[2].Burn[3].DamperGas.fPosition.fNormValue</v>
      </c>
      <c r="N1580" t="s">
        <v>26</v>
      </c>
      <c r="O1580" t="s">
        <v>27</v>
      </c>
      <c r="P1580" t="str">
        <f>CONCATENATE(W$2,"GVL.DataProg.Group[2].",B1564,".",B1579,".",B1580)</f>
        <v>ns=4;s=|var|PLC210 OPC-UA.Application.GVL.DataProg.Group[2].Burn[3].DamperGas.fPosition</v>
      </c>
      <c r="Q1580" t="str">
        <f>V1579</f>
        <v>d0035</v>
      </c>
      <c r="R1580" t="str">
        <f>G1580</f>
        <v>fNormValue</v>
      </c>
    </row>
    <row r="1581" spans="1:22" x14ac:dyDescent="0.25">
      <c r="B1581" t="str">
        <f>B1580</f>
        <v>fPosition</v>
      </c>
      <c r="G1581" t="s">
        <v>32</v>
      </c>
      <c r="H1581" t="str">
        <f t="shared" ref="H1581:H1584" si="685">G1581</f>
        <v>fInValue</v>
      </c>
      <c r="I1581">
        <v>1</v>
      </c>
      <c r="K1581">
        <v>0</v>
      </c>
      <c r="M1581" t="str">
        <f>CONCATENATE(P1581,".",H1581)</f>
        <v>ns=4;s=|var|PLC210 OPC-UA.Application.GVL.DataProg.Group[2].Burn[3].DamperGas.fPosition.fInValue</v>
      </c>
      <c r="N1581" t="s">
        <v>26</v>
      </c>
      <c r="O1581" t="s">
        <v>27</v>
      </c>
      <c r="P1581" t="str">
        <f>CONCATENATE(W$2,"GVL.DataProg.Group[2].",B1564,".",B1579,".",B1581)</f>
        <v>ns=4;s=|var|PLC210 OPC-UA.Application.GVL.DataProg.Group[2].Burn[3].DamperGas.fPosition</v>
      </c>
      <c r="Q1581" t="str">
        <f>Q1580</f>
        <v>d0035</v>
      </c>
      <c r="R1581" t="str">
        <f t="shared" ref="R1581:R1584" si="686">G1581</f>
        <v>fInValue</v>
      </c>
    </row>
    <row r="1582" spans="1:22" x14ac:dyDescent="0.25">
      <c r="B1582" t="str">
        <f>B1581</f>
        <v>fPosition</v>
      </c>
      <c r="G1582" t="s">
        <v>30</v>
      </c>
      <c r="H1582" t="str">
        <f t="shared" si="685"/>
        <v>fNormL</v>
      </c>
      <c r="I1582">
        <v>1</v>
      </c>
      <c r="K1582">
        <v>1</v>
      </c>
      <c r="M1582" t="str">
        <f>CONCATENATE(P1582,".",G1582)</f>
        <v>ns=4;s=|var|PLC210 OPC-UA.Application.PersistentVars.stAllAiChannelParams.Group2_Burn3_DamperGas_fPosition.fNormL</v>
      </c>
      <c r="N1582" t="s">
        <v>26</v>
      </c>
      <c r="O1582" t="s">
        <v>27</v>
      </c>
      <c r="P1582" t="str">
        <f>CONCATENATE(W$2,"PersistentVars.stAllAiChannelParams.Group2_",SUBSTITUTE(SUBSTITUTE(B1564,"[",""),"]",""),"_",B1579,"_",B1582)</f>
        <v>ns=4;s=|var|PLC210 OPC-UA.Application.PersistentVars.stAllAiChannelParams.Group2_Burn3_DamperGas_fPosition</v>
      </c>
      <c r="Q1582" t="str">
        <f t="shared" ref="Q1582:Q1584" si="687">Q1581</f>
        <v>d0035</v>
      </c>
      <c r="R1582" t="str">
        <f t="shared" si="686"/>
        <v>fNormL</v>
      </c>
    </row>
    <row r="1583" spans="1:22" x14ac:dyDescent="0.25">
      <c r="B1583" t="str">
        <f t="shared" ref="B1583:B1584" si="688">B1582</f>
        <v>fPosition</v>
      </c>
      <c r="G1583" t="s">
        <v>29</v>
      </c>
      <c r="H1583" t="str">
        <f t="shared" si="685"/>
        <v>fNormH</v>
      </c>
      <c r="I1583">
        <v>1</v>
      </c>
      <c r="K1583">
        <v>1</v>
      </c>
      <c r="M1583" t="str">
        <f t="shared" ref="M1583:M1584" si="689">CONCATENATE(P1583,".",G1583)</f>
        <v>ns=4;s=|var|PLC210 OPC-UA.Application.PersistentVars.stAllAiChannelParams.Group2_Burn3_DamperGas_fPosition.fNormH</v>
      </c>
      <c r="N1583" t="s">
        <v>26</v>
      </c>
      <c r="O1583" t="s">
        <v>27</v>
      </c>
      <c r="P1583" t="str">
        <f>CONCATENATE(W$2,"PersistentVars.stAllAiChannelParams.Group2_",SUBSTITUTE(SUBSTITUTE(B1564,"[",""),"]",""),"_",B1579,"_",B1583)</f>
        <v>ns=4;s=|var|PLC210 OPC-UA.Application.PersistentVars.stAllAiChannelParams.Group2_Burn3_DamperGas_fPosition</v>
      </c>
      <c r="Q1583" t="str">
        <f t="shared" si="687"/>
        <v>d0035</v>
      </c>
      <c r="R1583" t="str">
        <f t="shared" si="686"/>
        <v>fNormH</v>
      </c>
    </row>
    <row r="1584" spans="1:22" x14ac:dyDescent="0.25">
      <c r="B1584" t="str">
        <f t="shared" si="688"/>
        <v>fPosition</v>
      </c>
      <c r="G1584" t="s">
        <v>25</v>
      </c>
      <c r="H1584" t="str">
        <f t="shared" si="685"/>
        <v>fTFilter</v>
      </c>
      <c r="I1584">
        <v>1</v>
      </c>
      <c r="K1584">
        <v>1</v>
      </c>
      <c r="M1584" t="str">
        <f t="shared" si="689"/>
        <v>ns=4;s=|var|PLC210 OPC-UA.Application.PersistentVars.stAllAiChannelParams.Group2_Burn3_DamperGas_fPosition.fTFilter</v>
      </c>
      <c r="N1584" t="s">
        <v>26</v>
      </c>
      <c r="O1584" t="s">
        <v>27</v>
      </c>
      <c r="P1584" t="str">
        <f>CONCATENATE(W$2,"PersistentVars.stAllAiChannelParams.Group2_",SUBSTITUTE(SUBSTITUTE(B1564,"[",""),"]",""),"_",B1579,"_",B1584)</f>
        <v>ns=4;s=|var|PLC210 OPC-UA.Application.PersistentVars.stAllAiChannelParams.Group2_Burn3_DamperGas_fPosition</v>
      </c>
      <c r="Q1584" t="str">
        <f t="shared" si="687"/>
        <v>d0035</v>
      </c>
      <c r="R1584" t="str">
        <f t="shared" si="686"/>
        <v>fTFilter</v>
      </c>
    </row>
    <row r="1585" spans="1:22" x14ac:dyDescent="0.25">
      <c r="A1585" t="s">
        <v>134</v>
      </c>
      <c r="B1585" t="s">
        <v>190</v>
      </c>
      <c r="V1585" t="s">
        <v>242</v>
      </c>
    </row>
    <row r="1586" spans="1:22" x14ac:dyDescent="0.25">
      <c r="B1586" t="str">
        <f>A1585</f>
        <v>DamperAir</v>
      </c>
      <c r="G1586" t="s">
        <v>33</v>
      </c>
      <c r="H1586" t="str">
        <f>G1586</f>
        <v>bH</v>
      </c>
      <c r="I1586">
        <v>1</v>
      </c>
      <c r="K1586">
        <v>0</v>
      </c>
      <c r="M1586" t="str">
        <f>CONCATENATE(P1586,".",G1586)</f>
        <v>ns=4;s=|var|PLC210 OPC-UA.Application.GVL.DataProg.Group[2].Burn[3].DamperAir.bH</v>
      </c>
      <c r="N1586" t="s">
        <v>34</v>
      </c>
      <c r="O1586" t="s">
        <v>27</v>
      </c>
      <c r="P1586" t="str">
        <f>CONCATENATE(W$2,"GVL.DataProg.Group[2].",B1585,".",B1586)</f>
        <v>ns=4;s=|var|PLC210 OPC-UA.Application.GVL.DataProg.Group[2].Burn[3].DamperAir</v>
      </c>
      <c r="Q1586" t="str">
        <f>V1585</f>
        <v>d0210</v>
      </c>
      <c r="R1586" t="str">
        <f>G1586</f>
        <v>bH</v>
      </c>
    </row>
    <row r="1587" spans="1:22" x14ac:dyDescent="0.25">
      <c r="B1587" t="str">
        <f>B1586</f>
        <v>DamperAir</v>
      </c>
      <c r="G1587" t="s">
        <v>36</v>
      </c>
      <c r="H1587" t="str">
        <f t="shared" ref="H1587:H1599" si="690">G1587</f>
        <v>bL</v>
      </c>
      <c r="I1587">
        <v>1</v>
      </c>
      <c r="K1587">
        <v>0</v>
      </c>
      <c r="M1587" t="str">
        <f t="shared" ref="M1587:M1599" si="691">CONCATENATE(P1587,".",G1587)</f>
        <v>ns=4;s=|var|PLC210 OPC-UA.Application.GVL.DataProg.Group[2].Burn[3].DamperAir.bL</v>
      </c>
      <c r="N1587" t="s">
        <v>34</v>
      </c>
      <c r="O1587" t="s">
        <v>27</v>
      </c>
      <c r="P1587" t="str">
        <f>CONCATENATE(W$2,"GVL.DataProg.Group[2].",B1585,".",B1587)</f>
        <v>ns=4;s=|var|PLC210 OPC-UA.Application.GVL.DataProg.Group[2].Burn[3].DamperAir</v>
      </c>
      <c r="Q1587" t="str">
        <f>Q1586</f>
        <v>d0210</v>
      </c>
      <c r="R1587" t="str">
        <f t="shared" ref="R1587:R1591" si="692">G1587</f>
        <v>bL</v>
      </c>
    </row>
    <row r="1588" spans="1:22" x14ac:dyDescent="0.25">
      <c r="B1588" t="str">
        <f t="shared" ref="B1588:B1595" si="693">B1587</f>
        <v>DamperAir</v>
      </c>
      <c r="G1588" t="s">
        <v>37</v>
      </c>
      <c r="H1588" t="str">
        <f t="shared" si="690"/>
        <v>bClose</v>
      </c>
      <c r="I1588">
        <v>1</v>
      </c>
      <c r="K1588">
        <v>0</v>
      </c>
      <c r="M1588" t="str">
        <f t="shared" si="691"/>
        <v>ns=4;s=|var|PLC210 OPC-UA.Application.GVL.DataProg.Group[2].Burn[3].DamperAir.bClose</v>
      </c>
      <c r="N1588" t="s">
        <v>34</v>
      </c>
      <c r="O1588" t="s">
        <v>27</v>
      </c>
      <c r="P1588" t="str">
        <f>CONCATENATE(W$2,"GVL.DataProg.Group[2].",B1585,".",B1588)</f>
        <v>ns=4;s=|var|PLC210 OPC-UA.Application.GVL.DataProg.Group[2].Burn[3].DamperAir</v>
      </c>
      <c r="Q1588" t="str">
        <f t="shared" ref="Q1588:Q1595" si="694">Q1587</f>
        <v>d0210</v>
      </c>
      <c r="R1588" t="str">
        <f t="shared" si="692"/>
        <v>bClose</v>
      </c>
    </row>
    <row r="1589" spans="1:22" x14ac:dyDescent="0.25">
      <c r="B1589" t="str">
        <f t="shared" si="693"/>
        <v>DamperAir</v>
      </c>
      <c r="G1589" t="s">
        <v>38</v>
      </c>
      <c r="H1589" t="str">
        <f t="shared" si="690"/>
        <v>bOpen</v>
      </c>
      <c r="I1589">
        <v>1</v>
      </c>
      <c r="K1589">
        <v>0</v>
      </c>
      <c r="M1589" t="str">
        <f t="shared" si="691"/>
        <v>ns=4;s=|var|PLC210 OPC-UA.Application.GVL.DataProg.Group[2].Burn[3].DamperAir.bOpen</v>
      </c>
      <c r="N1589" t="s">
        <v>34</v>
      </c>
      <c r="O1589" t="s">
        <v>27</v>
      </c>
      <c r="P1589" t="str">
        <f>CONCATENATE(W$2,"GVL.DataProg.Group[2].",B1585,".",B1589)</f>
        <v>ns=4;s=|var|PLC210 OPC-UA.Application.GVL.DataProg.Group[2].Burn[3].DamperAir</v>
      </c>
      <c r="Q1589" t="str">
        <f t="shared" si="694"/>
        <v>d0210</v>
      </c>
      <c r="R1589" t="str">
        <f t="shared" si="692"/>
        <v>bOpen</v>
      </c>
    </row>
    <row r="1590" spans="1:22" x14ac:dyDescent="0.25">
      <c r="B1590" t="str">
        <f t="shared" si="693"/>
        <v>DamperAir</v>
      </c>
      <c r="G1590" t="s">
        <v>39</v>
      </c>
      <c r="H1590" t="str">
        <f t="shared" si="690"/>
        <v>bOpenManual</v>
      </c>
      <c r="I1590">
        <v>1</v>
      </c>
      <c r="K1590">
        <v>1</v>
      </c>
      <c r="M1590" t="str">
        <f t="shared" si="691"/>
        <v>ns=4;s=|var|PLC210 OPC-UA.Application.GVL.DataProg.Group[2].Burn[3].DamperAir.bOpenManual</v>
      </c>
      <c r="N1590" t="s">
        <v>34</v>
      </c>
      <c r="O1590" t="s">
        <v>27</v>
      </c>
      <c r="P1590" t="str">
        <f>CONCATENATE(W$2,"GVL.DataProg.Group[2].",B1585,".",B1590)</f>
        <v>ns=4;s=|var|PLC210 OPC-UA.Application.GVL.DataProg.Group[2].Burn[3].DamperAir</v>
      </c>
      <c r="Q1590" t="str">
        <f t="shared" si="694"/>
        <v>d0210</v>
      </c>
      <c r="R1590" t="str">
        <f t="shared" si="692"/>
        <v>bOpenManual</v>
      </c>
    </row>
    <row r="1591" spans="1:22" x14ac:dyDescent="0.25">
      <c r="B1591" t="str">
        <f t="shared" si="693"/>
        <v>DamperAir</v>
      </c>
      <c r="G1591" t="s">
        <v>40</v>
      </c>
      <c r="H1591" t="str">
        <f t="shared" si="690"/>
        <v>bCloseManual</v>
      </c>
      <c r="I1591">
        <v>1</v>
      </c>
      <c r="K1591">
        <v>1</v>
      </c>
      <c r="M1591" t="str">
        <f t="shared" si="691"/>
        <v>ns=4;s=|var|PLC210 OPC-UA.Application.GVL.DataProg.Group[2].Burn[3].DamperAir.bCloseManual</v>
      </c>
      <c r="N1591" t="s">
        <v>34</v>
      </c>
      <c r="O1591" t="s">
        <v>27</v>
      </c>
      <c r="P1591" t="str">
        <f>CONCATENATE(W$2,"GVL.DataProg.Group[2].",B1585,".",B1591)</f>
        <v>ns=4;s=|var|PLC210 OPC-UA.Application.GVL.DataProg.Group[2].Burn[3].DamperAir</v>
      </c>
      <c r="Q1591" t="str">
        <f t="shared" si="694"/>
        <v>d0210</v>
      </c>
      <c r="R1591" t="str">
        <f t="shared" si="692"/>
        <v>bCloseManual</v>
      </c>
    </row>
    <row r="1592" spans="1:22" x14ac:dyDescent="0.25">
      <c r="B1592" t="str">
        <f t="shared" si="693"/>
        <v>DamperAir</v>
      </c>
      <c r="G1592" t="s">
        <v>41</v>
      </c>
      <c r="H1592" t="str">
        <f t="shared" si="690"/>
        <v>bAuto</v>
      </c>
      <c r="I1592">
        <v>1</v>
      </c>
      <c r="K1592">
        <v>1</v>
      </c>
      <c r="M1592" t="str">
        <f t="shared" si="691"/>
        <v>ns=4;s=|var|PLC210 OPC-UA.Application.GVL.DataProg.Group[2].Burn[3].DamperAir.bAuto</v>
      </c>
      <c r="N1592" t="s">
        <v>34</v>
      </c>
      <c r="O1592" t="s">
        <v>27</v>
      </c>
      <c r="P1592" t="str">
        <f>CONCATENATE(W$2,"GVL.DataProg.Group[2].",B1585,".",B1592)</f>
        <v>ns=4;s=|var|PLC210 OPC-UA.Application.GVL.DataProg.Group[2].Burn[3].DamperAir</v>
      </c>
      <c r="Q1592" t="str">
        <f t="shared" si="694"/>
        <v>d0210</v>
      </c>
      <c r="R1592" t="str">
        <f>G1592</f>
        <v>bAuto</v>
      </c>
    </row>
    <row r="1593" spans="1:22" x14ac:dyDescent="0.25">
      <c r="B1593" t="str">
        <f t="shared" si="693"/>
        <v>DamperAir</v>
      </c>
      <c r="G1593" t="s">
        <v>42</v>
      </c>
      <c r="H1593" t="str">
        <f t="shared" si="690"/>
        <v>bBlockOpenOut</v>
      </c>
      <c r="I1593">
        <v>1</v>
      </c>
      <c r="K1593">
        <v>0</v>
      </c>
      <c r="M1593" t="str">
        <f t="shared" si="691"/>
        <v>ns=4;s=|var|PLC210 OPC-UA.Application.GVL.DataProg.Group[2].Burn[3].DamperAir.bBlockOpenOut</v>
      </c>
      <c r="N1593" t="s">
        <v>34</v>
      </c>
      <c r="O1593" t="s">
        <v>27</v>
      </c>
      <c r="P1593" t="str">
        <f>CONCATENATE(W$2,"GVL.DataProg.Group[2].",B1585,".",B1593)</f>
        <v>ns=4;s=|var|PLC210 OPC-UA.Application.GVL.DataProg.Group[2].Burn[3].DamperAir</v>
      </c>
      <c r="Q1593" t="str">
        <f t="shared" si="694"/>
        <v>d0210</v>
      </c>
      <c r="R1593" t="str">
        <f t="shared" ref="R1593:R1597" si="695">G1593</f>
        <v>bBlockOpenOut</v>
      </c>
    </row>
    <row r="1594" spans="1:22" x14ac:dyDescent="0.25">
      <c r="B1594" t="str">
        <f t="shared" si="693"/>
        <v>DamperAir</v>
      </c>
      <c r="G1594" t="s">
        <v>43</v>
      </c>
      <c r="H1594" t="str">
        <f t="shared" si="690"/>
        <v>bBlockCloseOut</v>
      </c>
      <c r="I1594">
        <v>1</v>
      </c>
      <c r="K1594">
        <v>0</v>
      </c>
      <c r="M1594" t="str">
        <f t="shared" si="691"/>
        <v>ns=4;s=|var|PLC210 OPC-UA.Application.GVL.DataProg.Group[2].Burn[3].DamperAir.bBlockCloseOut</v>
      </c>
      <c r="N1594" t="s">
        <v>34</v>
      </c>
      <c r="O1594" t="s">
        <v>27</v>
      </c>
      <c r="P1594" t="str">
        <f>CONCATENATE(W$2,"GVL.DataProg.Group[2].",B1585,".",B1594)</f>
        <v>ns=4;s=|var|PLC210 OPC-UA.Application.GVL.DataProg.Group[2].Burn[3].DamperAir</v>
      </c>
      <c r="Q1594" t="str">
        <f t="shared" si="694"/>
        <v>d0210</v>
      </c>
      <c r="R1594" t="str">
        <f t="shared" si="695"/>
        <v>bBlockCloseOut</v>
      </c>
    </row>
    <row r="1595" spans="1:22" x14ac:dyDescent="0.25">
      <c r="B1595" t="str">
        <f t="shared" si="693"/>
        <v>DamperAir</v>
      </c>
      <c r="G1595" t="s">
        <v>383</v>
      </c>
      <c r="H1595" t="str">
        <f t="shared" si="690"/>
        <v>State</v>
      </c>
      <c r="I1595">
        <v>1</v>
      </c>
      <c r="K1595">
        <v>0</v>
      </c>
      <c r="M1595" t="str">
        <f t="shared" si="691"/>
        <v>ns=4;s=|var|PLC210 OPC-UA.Application.GVL.DataProg.Group[2].Burn[3].DamperAir.State</v>
      </c>
      <c r="N1595" t="s">
        <v>154</v>
      </c>
      <c r="O1595" t="s">
        <v>27</v>
      </c>
      <c r="P1595" t="str">
        <f>P1594</f>
        <v>ns=4;s=|var|PLC210 OPC-UA.Application.GVL.DataProg.Group[2].Burn[3].DamperAir</v>
      </c>
      <c r="Q1595" t="str">
        <f t="shared" si="694"/>
        <v>d0210</v>
      </c>
      <c r="R1595" t="str">
        <f t="shared" si="695"/>
        <v>State</v>
      </c>
    </row>
    <row r="1596" spans="1:22" x14ac:dyDescent="0.25">
      <c r="B1596" t="str">
        <f>B1595</f>
        <v>DamperAir</v>
      </c>
      <c r="G1596" t="s">
        <v>384</v>
      </c>
      <c r="H1596" t="str">
        <f t="shared" si="690"/>
        <v>bAutoCorrect</v>
      </c>
      <c r="I1596">
        <v>1</v>
      </c>
      <c r="K1596">
        <v>1</v>
      </c>
      <c r="M1596" t="str">
        <f t="shared" si="691"/>
        <v>ns=4;s=|var|PLC210 OPC-UA.Application.GVL.DataProg.Group[2].Burn[3].DamperAir.bAutoCorrect</v>
      </c>
      <c r="N1596" t="s">
        <v>34</v>
      </c>
      <c r="O1596" t="s">
        <v>27</v>
      </c>
      <c r="P1596" t="str">
        <f>P1595</f>
        <v>ns=4;s=|var|PLC210 OPC-UA.Application.GVL.DataProg.Group[2].Burn[3].DamperAir</v>
      </c>
      <c r="Q1596" t="str">
        <f>Q1595</f>
        <v>d0210</v>
      </c>
      <c r="R1596" t="str">
        <f t="shared" si="695"/>
        <v>bAutoCorrect</v>
      </c>
    </row>
    <row r="1597" spans="1:22" x14ac:dyDescent="0.25">
      <c r="B1597" t="str">
        <f>B1596</f>
        <v>DamperAir</v>
      </c>
      <c r="G1597" t="s">
        <v>385</v>
      </c>
      <c r="H1597" t="str">
        <f t="shared" si="690"/>
        <v>fMechTime</v>
      </c>
      <c r="I1597">
        <v>1</v>
      </c>
      <c r="K1597">
        <v>0</v>
      </c>
      <c r="M1597" t="str">
        <f t="shared" si="691"/>
        <v>ns=4;s=|var|PLC210 OPC-UA.Application.GVL.DataProg.Group[2].Burn[3].DamperAir.fMechTime</v>
      </c>
      <c r="N1597" t="s">
        <v>26</v>
      </c>
      <c r="O1597" t="s">
        <v>27</v>
      </c>
      <c r="P1597" t="str">
        <f>P1596</f>
        <v>ns=4;s=|var|PLC210 OPC-UA.Application.GVL.DataProg.Group[2].Burn[3].DamperAir</v>
      </c>
      <c r="Q1597" t="str">
        <f>Q1596</f>
        <v>d0210</v>
      </c>
      <c r="R1597" t="str">
        <f t="shared" si="695"/>
        <v>fMechTime</v>
      </c>
    </row>
    <row r="1598" spans="1:22" x14ac:dyDescent="0.25">
      <c r="B1598" t="str">
        <f>B1597</f>
        <v>DamperAir</v>
      </c>
      <c r="G1598" t="s">
        <v>402</v>
      </c>
      <c r="H1598" t="str">
        <f t="shared" si="690"/>
        <v>byBlock</v>
      </c>
      <c r="I1598">
        <v>1</v>
      </c>
      <c r="K1598">
        <v>0</v>
      </c>
      <c r="M1598" t="str">
        <f t="shared" si="691"/>
        <v>ns=4;s=|var|PLC210 OPC-UA.Application.GVL.DataProg.Group[2].Burn[3].DamperAir.stBlocksOpen.byBlock</v>
      </c>
      <c r="N1598" t="s">
        <v>403</v>
      </c>
      <c r="O1598" t="s">
        <v>27</v>
      </c>
      <c r="P1598" t="str">
        <f>CONCATENATE(P1597,".stBlocksOpen")</f>
        <v>ns=4;s=|var|PLC210 OPC-UA.Application.GVL.DataProg.Group[2].Burn[3].DamperAir.stBlocksOpen</v>
      </c>
      <c r="Q1598" t="str">
        <f>Q1597</f>
        <v>d0210</v>
      </c>
      <c r="R1598" t="str">
        <f>CONCATENATE(G1598,"Open")</f>
        <v>byBlockOpen</v>
      </c>
    </row>
    <row r="1599" spans="1:22" x14ac:dyDescent="0.25">
      <c r="B1599" t="str">
        <f>B1598</f>
        <v>DamperAir</v>
      </c>
      <c r="G1599" t="s">
        <v>402</v>
      </c>
      <c r="H1599" t="str">
        <f t="shared" si="690"/>
        <v>byBlock</v>
      </c>
      <c r="I1599">
        <v>1</v>
      </c>
      <c r="K1599">
        <v>0</v>
      </c>
      <c r="M1599" t="str">
        <f t="shared" si="691"/>
        <v>ns=4;s=|var|PLC210 OPC-UA.Application.GVL.DataProg.Group[2].Burn[3].DamperAir.stBlocksClose.byBlock</v>
      </c>
      <c r="N1599" t="s">
        <v>403</v>
      </c>
      <c r="O1599" t="s">
        <v>27</v>
      </c>
      <c r="P1599" t="str">
        <f>CONCATENATE(P1597,".stBlocksClose")</f>
        <v>ns=4;s=|var|PLC210 OPC-UA.Application.GVL.DataProg.Group[2].Burn[3].DamperAir.stBlocksClose</v>
      </c>
      <c r="Q1599" t="str">
        <f>Q1598</f>
        <v>d0210</v>
      </c>
      <c r="R1599" t="str">
        <f>CONCATENATE(G1599,"Close")</f>
        <v>byBlockClose</v>
      </c>
    </row>
    <row r="1600" spans="1:22" x14ac:dyDescent="0.25">
      <c r="A1600" t="s">
        <v>24</v>
      </c>
      <c r="B1600" t="str">
        <f>B1594</f>
        <v>DamperAir</v>
      </c>
      <c r="V1600" t="s">
        <v>241</v>
      </c>
    </row>
    <row r="1601" spans="1:22" x14ac:dyDescent="0.25">
      <c r="B1601" t="str">
        <f>A1600</f>
        <v>fPosition</v>
      </c>
      <c r="G1601" t="s">
        <v>31</v>
      </c>
      <c r="H1601" t="str">
        <f>G1601</f>
        <v>fNormValue</v>
      </c>
      <c r="I1601">
        <v>1</v>
      </c>
      <c r="K1601">
        <v>0</v>
      </c>
      <c r="M1601" t="str">
        <f>CONCATENATE(P1601,".",H1601)</f>
        <v>ns=4;s=|var|PLC210 OPC-UA.Application.GVL.DataProg.Group[2].Burn[3].DamperAir.fPosition.fNormValue</v>
      </c>
      <c r="N1601" t="s">
        <v>26</v>
      </c>
      <c r="O1601" t="s">
        <v>27</v>
      </c>
      <c r="P1601" t="str">
        <f>CONCATENATE(W$2,"GVL.DataProg.Group[2].",B1585,".",B1600,".",B1601)</f>
        <v>ns=4;s=|var|PLC210 OPC-UA.Application.GVL.DataProg.Group[2].Burn[3].DamperAir.fPosition</v>
      </c>
      <c r="Q1601" t="str">
        <f>V1600</f>
        <v>d0038</v>
      </c>
      <c r="R1601" t="str">
        <f>G1601</f>
        <v>fNormValue</v>
      </c>
    </row>
    <row r="1602" spans="1:22" x14ac:dyDescent="0.25">
      <c r="B1602" t="str">
        <f>B1601</f>
        <v>fPosition</v>
      </c>
      <c r="G1602" t="s">
        <v>32</v>
      </c>
      <c r="H1602" t="str">
        <f t="shared" ref="H1602:H1605" si="696">G1602</f>
        <v>fInValue</v>
      </c>
      <c r="I1602">
        <v>1</v>
      </c>
      <c r="K1602">
        <v>0</v>
      </c>
      <c r="M1602" t="str">
        <f>CONCATENATE(P1602,".",H1602)</f>
        <v>ns=4;s=|var|PLC210 OPC-UA.Application.GVL.DataProg.Group[2].Burn[3].DamperAir.fPosition.fInValue</v>
      </c>
      <c r="N1602" t="s">
        <v>26</v>
      </c>
      <c r="O1602" t="s">
        <v>27</v>
      </c>
      <c r="P1602" t="str">
        <f>CONCATENATE(W$2,"GVL.DataProg.Group[2].",B1585,".",B1600,".",B1602)</f>
        <v>ns=4;s=|var|PLC210 OPC-UA.Application.GVL.DataProg.Group[2].Burn[3].DamperAir.fPosition</v>
      </c>
      <c r="Q1602" t="str">
        <f>Q1601</f>
        <v>d0038</v>
      </c>
      <c r="R1602" t="str">
        <f t="shared" ref="R1602:R1605" si="697">G1602</f>
        <v>fInValue</v>
      </c>
    </row>
    <row r="1603" spans="1:22" x14ac:dyDescent="0.25">
      <c r="B1603" t="str">
        <f>B1602</f>
        <v>fPosition</v>
      </c>
      <c r="G1603" t="s">
        <v>30</v>
      </c>
      <c r="H1603" t="str">
        <f t="shared" si="696"/>
        <v>fNormL</v>
      </c>
      <c r="I1603">
        <v>1</v>
      </c>
      <c r="K1603">
        <v>1</v>
      </c>
      <c r="M1603" t="str">
        <f>CONCATENATE(P1603,".",G1603)</f>
        <v>ns=4;s=|var|PLC210 OPC-UA.Application.PersistentVars.stAllAiChannelParams.Group2_Burn3_DamperAir_fPosition.fNormL</v>
      </c>
      <c r="N1603" t="s">
        <v>26</v>
      </c>
      <c r="O1603" t="s">
        <v>27</v>
      </c>
      <c r="P1603" t="str">
        <f>CONCATENATE(W$2,"PersistentVars.stAllAiChannelParams.Group2_",SUBSTITUTE(SUBSTITUTE(B1585,"[",""),"]",""),"_",B1600,"_",B1603)</f>
        <v>ns=4;s=|var|PLC210 OPC-UA.Application.PersistentVars.stAllAiChannelParams.Group2_Burn3_DamperAir_fPosition</v>
      </c>
      <c r="Q1603" t="str">
        <f t="shared" ref="Q1603:Q1605" si="698">Q1602</f>
        <v>d0038</v>
      </c>
      <c r="R1603" t="str">
        <f t="shared" si="697"/>
        <v>fNormL</v>
      </c>
    </row>
    <row r="1604" spans="1:22" x14ac:dyDescent="0.25">
      <c r="B1604" t="str">
        <f t="shared" ref="B1604:B1605" si="699">B1603</f>
        <v>fPosition</v>
      </c>
      <c r="G1604" t="s">
        <v>29</v>
      </c>
      <c r="H1604" t="str">
        <f t="shared" si="696"/>
        <v>fNormH</v>
      </c>
      <c r="I1604">
        <v>1</v>
      </c>
      <c r="K1604">
        <v>1</v>
      </c>
      <c r="M1604" t="str">
        <f t="shared" ref="M1604:M1605" si="700">CONCATENATE(P1604,".",G1604)</f>
        <v>ns=4;s=|var|PLC210 OPC-UA.Application.PersistentVars.stAllAiChannelParams.Group2_Burn3_DamperAir_fPosition.fNormH</v>
      </c>
      <c r="N1604" t="s">
        <v>26</v>
      </c>
      <c r="O1604" t="s">
        <v>27</v>
      </c>
      <c r="P1604" t="str">
        <f>CONCATENATE(W$2,"PersistentVars.stAllAiChannelParams.Group2_",SUBSTITUTE(SUBSTITUTE(B1585,"[",""),"]",""),"_",B1600,"_",B1604)</f>
        <v>ns=4;s=|var|PLC210 OPC-UA.Application.PersistentVars.stAllAiChannelParams.Group2_Burn3_DamperAir_fPosition</v>
      </c>
      <c r="Q1604" t="str">
        <f t="shared" si="698"/>
        <v>d0038</v>
      </c>
      <c r="R1604" t="str">
        <f t="shared" si="697"/>
        <v>fNormH</v>
      </c>
    </row>
    <row r="1605" spans="1:22" x14ac:dyDescent="0.25">
      <c r="B1605" t="str">
        <f t="shared" si="699"/>
        <v>fPosition</v>
      </c>
      <c r="G1605" t="s">
        <v>25</v>
      </c>
      <c r="H1605" t="str">
        <f t="shared" si="696"/>
        <v>fTFilter</v>
      </c>
      <c r="I1605">
        <v>1</v>
      </c>
      <c r="K1605">
        <v>1</v>
      </c>
      <c r="M1605" t="str">
        <f t="shared" si="700"/>
        <v>ns=4;s=|var|PLC210 OPC-UA.Application.PersistentVars.stAllAiChannelParams.Group2_Burn3_DamperAir_fPosition.fTFilter</v>
      </c>
      <c r="N1605" t="s">
        <v>26</v>
      </c>
      <c r="O1605" t="s">
        <v>27</v>
      </c>
      <c r="P1605" t="str">
        <f>CONCATENATE(W$2,"PersistentVars.stAllAiChannelParams.Group2_",SUBSTITUTE(SUBSTITUTE(B1585,"[",""),"]",""),"_",B1600,"_",B1605)</f>
        <v>ns=4;s=|var|PLC210 OPC-UA.Application.PersistentVars.stAllAiChannelParams.Group2_Burn3_DamperAir_fPosition</v>
      </c>
      <c r="Q1605" t="str">
        <f t="shared" si="698"/>
        <v>d0038</v>
      </c>
      <c r="R1605" t="str">
        <f t="shared" si="697"/>
        <v>fTFilter</v>
      </c>
    </row>
    <row r="1606" spans="1:22" x14ac:dyDescent="0.25">
      <c r="A1606" t="s">
        <v>137</v>
      </c>
      <c r="B1606" t="s">
        <v>190</v>
      </c>
      <c r="V1606" t="s">
        <v>243</v>
      </c>
    </row>
    <row r="1607" spans="1:22" x14ac:dyDescent="0.25">
      <c r="B1607" t="str">
        <f>A1606</f>
        <v>Valve2</v>
      </c>
      <c r="G1607" t="s">
        <v>33</v>
      </c>
      <c r="H1607" t="str">
        <f>G1607</f>
        <v>bH</v>
      </c>
      <c r="I1607">
        <v>1</v>
      </c>
      <c r="K1607">
        <v>0</v>
      </c>
      <c r="M1607" t="str">
        <f t="shared" ref="M1607:M1618" si="701">CONCATENATE(P1607,".",G1607)</f>
        <v>ns=4;s=|var|PLC210 OPC-UA.Application.GVL.DataProg.Group[2].Burn[3].Valve2.bH</v>
      </c>
      <c r="N1607" t="s">
        <v>34</v>
      </c>
      <c r="O1607" t="s">
        <v>27</v>
      </c>
      <c r="P1607" t="str">
        <f>CONCATENATE(W$2,"GVL.DataProg.",A$1173,".",B1606,".",B1607)</f>
        <v>ns=4;s=|var|PLC210 OPC-UA.Application.GVL.DataProg.Group[2].Burn[3].Valve2</v>
      </c>
      <c r="Q1607" t="str">
        <f>V1606</f>
        <v>d0208</v>
      </c>
      <c r="R1607" t="str">
        <f>G1607</f>
        <v>bH</v>
      </c>
    </row>
    <row r="1608" spans="1:22" x14ac:dyDescent="0.25">
      <c r="B1608" t="str">
        <f>B1607</f>
        <v>Valve2</v>
      </c>
      <c r="G1608" t="s">
        <v>36</v>
      </c>
      <c r="H1608" t="str">
        <f t="shared" ref="H1608:H1634" si="702">G1608</f>
        <v>bL</v>
      </c>
      <c r="I1608">
        <v>1</v>
      </c>
      <c r="K1608">
        <v>0</v>
      </c>
      <c r="M1608" t="str">
        <f t="shared" si="701"/>
        <v>ns=4;s=|var|PLC210 OPC-UA.Application.GVL.DataProg.Group[2].Burn[3].Valve2.bL</v>
      </c>
      <c r="N1608" t="s">
        <v>34</v>
      </c>
      <c r="O1608" t="s">
        <v>27</v>
      </c>
      <c r="P1608" t="str">
        <f>CONCATENATE(W$2,"GVL.DataProg.",A$1173,".",B1606,".",B1608)</f>
        <v>ns=4;s=|var|PLC210 OPC-UA.Application.GVL.DataProg.Group[2].Burn[3].Valve2</v>
      </c>
      <c r="Q1608" t="str">
        <f>Q1607</f>
        <v>d0208</v>
      </c>
      <c r="R1608" t="str">
        <f t="shared" ref="R1608:R1614" si="703">G1608</f>
        <v>bL</v>
      </c>
    </row>
    <row r="1609" spans="1:22" x14ac:dyDescent="0.25">
      <c r="B1609" t="str">
        <f t="shared" ref="B1609:B1614" si="704">B1608</f>
        <v>Valve2</v>
      </c>
      <c r="G1609" t="s">
        <v>83</v>
      </c>
      <c r="H1609" t="str">
        <f t="shared" si="702"/>
        <v>bCtrl</v>
      </c>
      <c r="I1609">
        <v>1</v>
      </c>
      <c r="K1609">
        <v>0</v>
      </c>
      <c r="M1609" t="str">
        <f t="shared" si="701"/>
        <v>ns=4;s=|var|PLC210 OPC-UA.Application.GVL.DataProg.Group[2].Burn[3].Valve2.bCtrl</v>
      </c>
      <c r="N1609" t="s">
        <v>34</v>
      </c>
      <c r="O1609" t="s">
        <v>27</v>
      </c>
      <c r="P1609" t="str">
        <f>CONCATENATE(W$2,"GVL.DataProg.",A$1173,".",B1606,".",B1609)</f>
        <v>ns=4;s=|var|PLC210 OPC-UA.Application.GVL.DataProg.Group[2].Burn[3].Valve2</v>
      </c>
      <c r="Q1609" t="str">
        <f t="shared" ref="Q1609:Q1614" si="705">Q1608</f>
        <v>d0208</v>
      </c>
      <c r="R1609" t="str">
        <f t="shared" si="703"/>
        <v>bCtrl</v>
      </c>
    </row>
    <row r="1610" spans="1:22" x14ac:dyDescent="0.25">
      <c r="B1610" t="str">
        <f t="shared" si="704"/>
        <v>Valve2</v>
      </c>
      <c r="G1610" t="s">
        <v>39</v>
      </c>
      <c r="H1610" t="str">
        <f t="shared" si="702"/>
        <v>bOpenManual</v>
      </c>
      <c r="I1610">
        <v>1</v>
      </c>
      <c r="K1610">
        <v>1</v>
      </c>
      <c r="M1610" t="str">
        <f t="shared" si="701"/>
        <v>ns=4;s=|var|PLC210 OPC-UA.Application.GVL.DataProg.Group[2].Burn[3].Valve2.bOpenManual</v>
      </c>
      <c r="N1610" t="s">
        <v>34</v>
      </c>
      <c r="O1610" t="s">
        <v>27</v>
      </c>
      <c r="P1610" t="str">
        <f>CONCATENATE(W$2,"GVL.DataProg.",A$1173,".",B1606,".",B1610)</f>
        <v>ns=4;s=|var|PLC210 OPC-UA.Application.GVL.DataProg.Group[2].Burn[3].Valve2</v>
      </c>
      <c r="Q1610" t="str">
        <f t="shared" si="705"/>
        <v>d0208</v>
      </c>
      <c r="R1610" t="str">
        <f t="shared" si="703"/>
        <v>bOpenManual</v>
      </c>
    </row>
    <row r="1611" spans="1:22" x14ac:dyDescent="0.25">
      <c r="B1611" t="str">
        <f t="shared" si="704"/>
        <v>Valve2</v>
      </c>
      <c r="G1611" t="s">
        <v>40</v>
      </c>
      <c r="H1611" t="str">
        <f t="shared" si="702"/>
        <v>bCloseManual</v>
      </c>
      <c r="I1611">
        <v>1</v>
      </c>
      <c r="K1611">
        <v>1</v>
      </c>
      <c r="M1611" t="str">
        <f t="shared" si="701"/>
        <v>ns=4;s=|var|PLC210 OPC-UA.Application.GVL.DataProg.Group[2].Burn[3].Valve2.bCloseManual</v>
      </c>
      <c r="N1611" t="s">
        <v>34</v>
      </c>
      <c r="O1611" t="s">
        <v>27</v>
      </c>
      <c r="P1611" t="str">
        <f>CONCATENATE(W$2,"GVL.DataProg.",A$1173,".",B1606,".",B1611)</f>
        <v>ns=4;s=|var|PLC210 OPC-UA.Application.GVL.DataProg.Group[2].Burn[3].Valve2</v>
      </c>
      <c r="Q1611" t="str">
        <f t="shared" si="705"/>
        <v>d0208</v>
      </c>
      <c r="R1611" t="str">
        <f t="shared" si="703"/>
        <v>bCloseManual</v>
      </c>
    </row>
    <row r="1612" spans="1:22" x14ac:dyDescent="0.25">
      <c r="B1612" t="str">
        <f t="shared" si="704"/>
        <v>Valve2</v>
      </c>
      <c r="G1612" t="s">
        <v>41</v>
      </c>
      <c r="H1612" t="str">
        <f t="shared" si="702"/>
        <v>bAuto</v>
      </c>
      <c r="I1612">
        <v>1</v>
      </c>
      <c r="K1612">
        <v>1</v>
      </c>
      <c r="M1612" t="str">
        <f t="shared" si="701"/>
        <v>ns=4;s=|var|PLC210 OPC-UA.Application.GVL.DataProg.Group[2].Burn[3].Valve2.bAuto</v>
      </c>
      <c r="N1612" t="s">
        <v>34</v>
      </c>
      <c r="O1612" t="s">
        <v>27</v>
      </c>
      <c r="P1612" t="str">
        <f>CONCATENATE(W$2,"GVL.DataProg.",A$1173,".",B1606,".",B1612)</f>
        <v>ns=4;s=|var|PLC210 OPC-UA.Application.GVL.DataProg.Group[2].Burn[3].Valve2</v>
      </c>
      <c r="Q1612" t="str">
        <f t="shared" si="705"/>
        <v>d0208</v>
      </c>
      <c r="R1612" t="str">
        <f t="shared" si="703"/>
        <v>bAuto</v>
      </c>
    </row>
    <row r="1613" spans="1:22" x14ac:dyDescent="0.25">
      <c r="B1613" t="str">
        <f t="shared" si="704"/>
        <v>Valve2</v>
      </c>
      <c r="G1613" t="s">
        <v>42</v>
      </c>
      <c r="H1613" t="str">
        <f t="shared" si="702"/>
        <v>bBlockOpenOut</v>
      </c>
      <c r="I1613">
        <v>1</v>
      </c>
      <c r="K1613">
        <v>0</v>
      </c>
      <c r="M1613" t="str">
        <f t="shared" si="701"/>
        <v>ns=4;s=|var|PLC210 OPC-UA.Application.GVL.DataProg.Group[2].Burn[3].Valve2.bBlockOpenOut</v>
      </c>
      <c r="N1613" t="s">
        <v>34</v>
      </c>
      <c r="O1613" t="s">
        <v>27</v>
      </c>
      <c r="P1613" t="str">
        <f>CONCATENATE(W$2,"GVL.DataProg.",A$1173,".",B1606,".",B1613)</f>
        <v>ns=4;s=|var|PLC210 OPC-UA.Application.GVL.DataProg.Group[2].Burn[3].Valve2</v>
      </c>
      <c r="Q1613" t="str">
        <f t="shared" si="705"/>
        <v>d0208</v>
      </c>
      <c r="R1613" t="str">
        <f t="shared" si="703"/>
        <v>bBlockOpenOut</v>
      </c>
    </row>
    <row r="1614" spans="1:22" x14ac:dyDescent="0.25">
      <c r="B1614" t="str">
        <f t="shared" si="704"/>
        <v>Valve2</v>
      </c>
      <c r="G1614" t="s">
        <v>43</v>
      </c>
      <c r="H1614" t="str">
        <f t="shared" si="702"/>
        <v>bBlockCloseOut</v>
      </c>
      <c r="I1614">
        <v>1</v>
      </c>
      <c r="K1614">
        <v>0</v>
      </c>
      <c r="M1614" t="str">
        <f t="shared" si="701"/>
        <v>ns=4;s=|var|PLC210 OPC-UA.Application.GVL.DataProg.Group[2].Burn[3].Valve2.bBlockCloseOut</v>
      </c>
      <c r="N1614" t="s">
        <v>34</v>
      </c>
      <c r="O1614" t="s">
        <v>27</v>
      </c>
      <c r="P1614" t="str">
        <f>CONCATENATE(W$2,"GVL.DataProg.",A$1173,".",B1606,".",B1614)</f>
        <v>ns=4;s=|var|PLC210 OPC-UA.Application.GVL.DataProg.Group[2].Burn[3].Valve2</v>
      </c>
      <c r="Q1614" t="str">
        <f t="shared" si="705"/>
        <v>d0208</v>
      </c>
      <c r="R1614" t="str">
        <f t="shared" si="703"/>
        <v>bBlockCloseOut</v>
      </c>
    </row>
    <row r="1615" spans="1:22" x14ac:dyDescent="0.25">
      <c r="B1615" t="str">
        <f>B1614</f>
        <v>Valve2</v>
      </c>
      <c r="G1615" t="s">
        <v>402</v>
      </c>
      <c r="H1615" t="str">
        <f t="shared" si="702"/>
        <v>byBlock</v>
      </c>
      <c r="I1615">
        <v>1</v>
      </c>
      <c r="K1615">
        <v>0</v>
      </c>
      <c r="M1615" t="str">
        <f t="shared" si="701"/>
        <v>ns=4;s=|var|PLC210 OPC-UA.Application.GVL.DataProg.Group[2].Burn[3].Valve2.stBlocksOpen.byBlock</v>
      </c>
      <c r="N1615" t="s">
        <v>403</v>
      </c>
      <c r="O1615" t="s">
        <v>27</v>
      </c>
      <c r="P1615" t="str">
        <f>CONCATENATE(P1614,".stBlocksOpen")</f>
        <v>ns=4;s=|var|PLC210 OPC-UA.Application.GVL.DataProg.Group[2].Burn[3].Valve2.stBlocksOpen</v>
      </c>
      <c r="Q1615" t="str">
        <f>Q1614</f>
        <v>d0208</v>
      </c>
      <c r="R1615" t="str">
        <f>CONCATENATE(G1615,"Open")</f>
        <v>byBlockOpen</v>
      </c>
    </row>
    <row r="1616" spans="1:22" x14ac:dyDescent="0.25">
      <c r="B1616" t="str">
        <f>B1615</f>
        <v>Valve2</v>
      </c>
      <c r="G1616" t="s">
        <v>402</v>
      </c>
      <c r="H1616" t="str">
        <f t="shared" si="702"/>
        <v>byBlock</v>
      </c>
      <c r="I1616">
        <v>1</v>
      </c>
      <c r="K1616">
        <v>0</v>
      </c>
      <c r="M1616" t="str">
        <f t="shared" si="701"/>
        <v>ns=4;s=|var|PLC210 OPC-UA.Application.GVL.DataProg.Group[2].Burn[3].Valve2.stBlocksClose.byBlock</v>
      </c>
      <c r="N1616" t="s">
        <v>403</v>
      </c>
      <c r="O1616" t="s">
        <v>27</v>
      </c>
      <c r="P1616" t="str">
        <f>CONCATENATE(P1614,".stBlocksClose")</f>
        <v>ns=4;s=|var|PLC210 OPC-UA.Application.GVL.DataProg.Group[2].Burn[3].Valve2.stBlocksClose</v>
      </c>
      <c r="Q1616" t="str">
        <f>Q1615</f>
        <v>d0208</v>
      </c>
      <c r="R1616" t="str">
        <f>CONCATENATE(G1616,"Close")</f>
        <v>byBlockClose</v>
      </c>
    </row>
    <row r="1617" spans="2:18" x14ac:dyDescent="0.25">
      <c r="B1617" t="str">
        <f>B1616</f>
        <v>Valve2</v>
      </c>
      <c r="G1617" t="s">
        <v>404</v>
      </c>
      <c r="H1617" t="str">
        <f t="shared" si="702"/>
        <v>byBlockWork</v>
      </c>
      <c r="I1617">
        <v>1</v>
      </c>
      <c r="K1617">
        <v>1</v>
      </c>
      <c r="M1617" t="str">
        <f t="shared" si="701"/>
        <v>ns=4;s=|var|PLC210 OPC-UA.Application.GVL.DataProg.Group[2].Burn[3].Valve2.stBlocksOpen.byBlockWork</v>
      </c>
      <c r="N1617" t="s">
        <v>403</v>
      </c>
      <c r="O1617" t="s">
        <v>27</v>
      </c>
      <c r="P1617" t="str">
        <f>P1615</f>
        <v>ns=4;s=|var|PLC210 OPC-UA.Application.GVL.DataProg.Group[2].Burn[3].Valve2.stBlocksOpen</v>
      </c>
      <c r="Q1617" t="str">
        <f>Q1616</f>
        <v>d0208</v>
      </c>
      <c r="R1617" t="str">
        <f>CONCATENATE(G1617,"Open")</f>
        <v>byBlockWorkOpen</v>
      </c>
    </row>
    <row r="1618" spans="2:18" x14ac:dyDescent="0.25">
      <c r="B1618" t="str">
        <f>B1617</f>
        <v>Valve2</v>
      </c>
      <c r="G1618" t="s">
        <v>404</v>
      </c>
      <c r="H1618" t="str">
        <f t="shared" si="702"/>
        <v>byBlockWork</v>
      </c>
      <c r="I1618">
        <v>1</v>
      </c>
      <c r="K1618">
        <v>1</v>
      </c>
      <c r="M1618" t="str">
        <f t="shared" si="701"/>
        <v>ns=4;s=|var|PLC210 OPC-UA.Application.GVL.DataProg.Group[2].Burn[3].Valve2.stBlocksClose.byBlockWork</v>
      </c>
      <c r="N1618" t="s">
        <v>403</v>
      </c>
      <c r="O1618" t="s">
        <v>27</v>
      </c>
      <c r="P1618" t="str">
        <f>P1616</f>
        <v>ns=4;s=|var|PLC210 OPC-UA.Application.GVL.DataProg.Group[2].Burn[3].Valve2.stBlocksClose</v>
      </c>
      <c r="Q1618" t="str">
        <f>Q1617</f>
        <v>d0208</v>
      </c>
      <c r="R1618" t="str">
        <f>CONCATENATE(G1618,"Close")</f>
        <v>byBlockWorkClose</v>
      </c>
    </row>
    <row r="1619" spans="2:18" x14ac:dyDescent="0.25">
      <c r="B1619" t="str">
        <f>B1614</f>
        <v>Valve2</v>
      </c>
      <c r="G1619" t="s">
        <v>405</v>
      </c>
      <c r="H1619" t="str">
        <f t="shared" si="702"/>
        <v>arwsBlockNames</v>
      </c>
      <c r="I1619">
        <v>1</v>
      </c>
      <c r="K1619">
        <v>0</v>
      </c>
      <c r="M1619" t="str">
        <f>CONCATENATE(P1619,".",G1619,"[0]")</f>
        <v>ns=4;s=|var|PLC210 OPC-UA.Application.GVL.DataProg.Group[2].Burn[3].Valve2.stBlocksOpen.arwsBlockNames[0]</v>
      </c>
      <c r="N1619" t="s">
        <v>154</v>
      </c>
      <c r="O1619" t="s">
        <v>27</v>
      </c>
      <c r="P1619" t="str">
        <f>P1615</f>
        <v>ns=4;s=|var|PLC210 OPC-UA.Application.GVL.DataProg.Group[2].Burn[3].Valve2.stBlocksOpen</v>
      </c>
      <c r="Q1619" t="str">
        <f>Q1614</f>
        <v>d0208</v>
      </c>
      <c r="R1619" t="str">
        <f>CONCATENATE(G1619,"Open1")</f>
        <v>arwsBlockNamesOpen1</v>
      </c>
    </row>
    <row r="1620" spans="2:18" x14ac:dyDescent="0.25">
      <c r="B1620" t="str">
        <f>B1619</f>
        <v>Valve2</v>
      </c>
      <c r="G1620" t="s">
        <v>405</v>
      </c>
      <c r="H1620" t="str">
        <f t="shared" si="702"/>
        <v>arwsBlockNames</v>
      </c>
      <c r="I1620">
        <v>1</v>
      </c>
      <c r="K1620">
        <v>0</v>
      </c>
      <c r="M1620" t="str">
        <f>CONCATENATE(P1620,".",G1620,"[1]")</f>
        <v>ns=4;s=|var|PLC210 OPC-UA.Application.GVL.DataProg.Group[2].Burn[3].Valve2.stBlocksOpen.arwsBlockNames[1]</v>
      </c>
      <c r="N1620" t="s">
        <v>154</v>
      </c>
      <c r="O1620" t="s">
        <v>27</v>
      </c>
      <c r="P1620" t="str">
        <f>P1619</f>
        <v>ns=4;s=|var|PLC210 OPC-UA.Application.GVL.DataProg.Group[2].Burn[3].Valve2.stBlocksOpen</v>
      </c>
      <c r="Q1620" t="str">
        <f>Q1619</f>
        <v>d0208</v>
      </c>
      <c r="R1620" t="str">
        <f>CONCATENATE(G1620,"Open2")</f>
        <v>arwsBlockNamesOpen2</v>
      </c>
    </row>
    <row r="1621" spans="2:18" x14ac:dyDescent="0.25">
      <c r="B1621" t="str">
        <f>B1620</f>
        <v>Valve2</v>
      </c>
      <c r="G1621" t="s">
        <v>405</v>
      </c>
      <c r="H1621" t="str">
        <f t="shared" si="702"/>
        <v>arwsBlockNames</v>
      </c>
      <c r="I1621">
        <v>1</v>
      </c>
      <c r="K1621">
        <v>0</v>
      </c>
      <c r="M1621" t="str">
        <f>CONCATENATE(P1621,".",G1621,"[2]")</f>
        <v>ns=4;s=|var|PLC210 OPC-UA.Application.GVL.DataProg.Group[2].Burn[3].Valve2.stBlocksOpen.arwsBlockNames[2]</v>
      </c>
      <c r="N1621" t="s">
        <v>154</v>
      </c>
      <c r="O1621" t="s">
        <v>27</v>
      </c>
      <c r="P1621" t="str">
        <f t="shared" ref="P1621:P1626" si="706">P1620</f>
        <v>ns=4;s=|var|PLC210 OPC-UA.Application.GVL.DataProg.Group[2].Burn[3].Valve2.stBlocksOpen</v>
      </c>
      <c r="Q1621" t="str">
        <f>Q1620</f>
        <v>d0208</v>
      </c>
      <c r="R1621" t="str">
        <f>CONCATENATE(G1621,"Open3")</f>
        <v>arwsBlockNamesOpen3</v>
      </c>
    </row>
    <row r="1622" spans="2:18" x14ac:dyDescent="0.25">
      <c r="B1622" t="str">
        <f>B1621</f>
        <v>Valve2</v>
      </c>
      <c r="G1622" t="s">
        <v>405</v>
      </c>
      <c r="H1622" t="str">
        <f t="shared" si="702"/>
        <v>arwsBlockNames</v>
      </c>
      <c r="I1622">
        <v>1</v>
      </c>
      <c r="K1622">
        <v>0</v>
      </c>
      <c r="M1622" t="str">
        <f>CONCATENATE(P1622,".",G1622,"[3]")</f>
        <v>ns=4;s=|var|PLC210 OPC-UA.Application.GVL.DataProg.Group[2].Burn[3].Valve2.stBlocksOpen.arwsBlockNames[3]</v>
      </c>
      <c r="N1622" t="s">
        <v>154</v>
      </c>
      <c r="O1622" t="s">
        <v>27</v>
      </c>
      <c r="P1622" t="str">
        <f t="shared" si="706"/>
        <v>ns=4;s=|var|PLC210 OPC-UA.Application.GVL.DataProg.Group[2].Burn[3].Valve2.stBlocksOpen</v>
      </c>
      <c r="Q1622" t="str">
        <f>Q1621</f>
        <v>d0208</v>
      </c>
      <c r="R1622" t="str">
        <f>CONCATENATE(G1622,"Open4")</f>
        <v>arwsBlockNamesOpen4</v>
      </c>
    </row>
    <row r="1623" spans="2:18" x14ac:dyDescent="0.25">
      <c r="B1623" t="str">
        <f>B1618</f>
        <v>Valve2</v>
      </c>
      <c r="G1623" t="s">
        <v>405</v>
      </c>
      <c r="H1623" t="str">
        <f t="shared" si="702"/>
        <v>arwsBlockNames</v>
      </c>
      <c r="I1623">
        <v>1</v>
      </c>
      <c r="K1623">
        <v>0</v>
      </c>
      <c r="M1623" t="str">
        <f>CONCATENATE(P1623,".",G1623,"[4]")</f>
        <v>ns=4;s=|var|PLC210 OPC-UA.Application.GVL.DataProg.Group[2].Burn[3].Valve2.stBlocksOpen.arwsBlockNames[4]</v>
      </c>
      <c r="N1623" t="s">
        <v>154</v>
      </c>
      <c r="O1623" t="s">
        <v>27</v>
      </c>
      <c r="P1623" t="str">
        <f t="shared" si="706"/>
        <v>ns=4;s=|var|PLC210 OPC-UA.Application.GVL.DataProg.Group[2].Burn[3].Valve2.stBlocksOpen</v>
      </c>
      <c r="Q1623" t="str">
        <f>Q1618</f>
        <v>d0208</v>
      </c>
      <c r="R1623" t="str">
        <f>CONCATENATE(G1623,"Open5")</f>
        <v>arwsBlockNamesOpen5</v>
      </c>
    </row>
    <row r="1624" spans="2:18" x14ac:dyDescent="0.25">
      <c r="B1624" t="str">
        <f>B1623</f>
        <v>Valve2</v>
      </c>
      <c r="G1624" t="s">
        <v>405</v>
      </c>
      <c r="H1624" t="str">
        <f t="shared" si="702"/>
        <v>arwsBlockNames</v>
      </c>
      <c r="I1624">
        <v>1</v>
      </c>
      <c r="K1624">
        <v>0</v>
      </c>
      <c r="M1624" t="str">
        <f>CONCATENATE(P1624,".",G1624,"[5]")</f>
        <v>ns=4;s=|var|PLC210 OPC-UA.Application.GVL.DataProg.Group[2].Burn[3].Valve2.stBlocksOpen.arwsBlockNames[5]</v>
      </c>
      <c r="N1624" t="s">
        <v>154</v>
      </c>
      <c r="O1624" t="s">
        <v>27</v>
      </c>
      <c r="P1624" t="str">
        <f t="shared" si="706"/>
        <v>ns=4;s=|var|PLC210 OPC-UA.Application.GVL.DataProg.Group[2].Burn[3].Valve2.stBlocksOpen</v>
      </c>
      <c r="Q1624" t="str">
        <f>Q1623</f>
        <v>d0208</v>
      </c>
      <c r="R1624" t="str">
        <f>CONCATENATE(G1624,"Open6")</f>
        <v>arwsBlockNamesOpen6</v>
      </c>
    </row>
    <row r="1625" spans="2:18" x14ac:dyDescent="0.25">
      <c r="B1625" t="str">
        <f>B1624</f>
        <v>Valve2</v>
      </c>
      <c r="G1625" t="s">
        <v>405</v>
      </c>
      <c r="H1625" t="str">
        <f t="shared" si="702"/>
        <v>arwsBlockNames</v>
      </c>
      <c r="I1625">
        <v>1</v>
      </c>
      <c r="K1625">
        <v>0</v>
      </c>
      <c r="M1625" t="str">
        <f>CONCATENATE(P1625,".",G1625,"[6]")</f>
        <v>ns=4;s=|var|PLC210 OPC-UA.Application.GVL.DataProg.Group[2].Burn[3].Valve2.stBlocksOpen.arwsBlockNames[6]</v>
      </c>
      <c r="N1625" t="s">
        <v>154</v>
      </c>
      <c r="O1625" t="s">
        <v>27</v>
      </c>
      <c r="P1625" t="str">
        <f t="shared" si="706"/>
        <v>ns=4;s=|var|PLC210 OPC-UA.Application.GVL.DataProg.Group[2].Burn[3].Valve2.stBlocksOpen</v>
      </c>
      <c r="Q1625" t="str">
        <f>Q1624</f>
        <v>d0208</v>
      </c>
      <c r="R1625" t="str">
        <f>CONCATENATE(G1625,"Open7")</f>
        <v>arwsBlockNamesOpen7</v>
      </c>
    </row>
    <row r="1626" spans="2:18" x14ac:dyDescent="0.25">
      <c r="B1626" t="str">
        <f>B1625</f>
        <v>Valve2</v>
      </c>
      <c r="G1626" t="s">
        <v>405</v>
      </c>
      <c r="H1626" t="str">
        <f t="shared" si="702"/>
        <v>arwsBlockNames</v>
      </c>
      <c r="I1626">
        <v>1</v>
      </c>
      <c r="K1626">
        <v>0</v>
      </c>
      <c r="M1626" t="str">
        <f>CONCATENATE(P1626,".",G1626,"[7]")</f>
        <v>ns=4;s=|var|PLC210 OPC-UA.Application.GVL.DataProg.Group[2].Burn[3].Valve2.stBlocksOpen.arwsBlockNames[7]</v>
      </c>
      <c r="N1626" t="s">
        <v>154</v>
      </c>
      <c r="O1626" t="s">
        <v>27</v>
      </c>
      <c r="P1626" t="str">
        <f t="shared" si="706"/>
        <v>ns=4;s=|var|PLC210 OPC-UA.Application.GVL.DataProg.Group[2].Burn[3].Valve2.stBlocksOpen</v>
      </c>
      <c r="Q1626" t="str">
        <f>Q1625</f>
        <v>d0208</v>
      </c>
      <c r="R1626" t="str">
        <f>CONCATENATE(G1626,"Open8")</f>
        <v>arwsBlockNamesOpen8</v>
      </c>
    </row>
    <row r="1627" spans="2:18" x14ac:dyDescent="0.25">
      <c r="B1627" t="str">
        <f>B1622</f>
        <v>Valve2</v>
      </c>
      <c r="G1627" t="s">
        <v>405</v>
      </c>
      <c r="H1627" t="str">
        <f t="shared" si="702"/>
        <v>arwsBlockNames</v>
      </c>
      <c r="I1627">
        <v>1</v>
      </c>
      <c r="K1627">
        <v>0</v>
      </c>
      <c r="M1627" t="str">
        <f>CONCATENATE(P1627,".",G1627,"[0]")</f>
        <v>ns=4;s=|var|PLC210 OPC-UA.Application.GVL.DataProg.Group[2].Burn[3].Valve2.stBlocksClose.arwsBlockNames[0]</v>
      </c>
      <c r="N1627" t="s">
        <v>154</v>
      </c>
      <c r="O1627" t="s">
        <v>27</v>
      </c>
      <c r="P1627" t="str">
        <f>P1616</f>
        <v>ns=4;s=|var|PLC210 OPC-UA.Application.GVL.DataProg.Group[2].Burn[3].Valve2.stBlocksClose</v>
      </c>
      <c r="Q1627" t="str">
        <f>Q1622</f>
        <v>d0208</v>
      </c>
      <c r="R1627" t="str">
        <f>CONCATENATE(G1627,"Close1")</f>
        <v>arwsBlockNamesClose1</v>
      </c>
    </row>
    <row r="1628" spans="2:18" x14ac:dyDescent="0.25">
      <c r="B1628" t="str">
        <f>B1627</f>
        <v>Valve2</v>
      </c>
      <c r="G1628" t="s">
        <v>405</v>
      </c>
      <c r="H1628" t="str">
        <f t="shared" si="702"/>
        <v>arwsBlockNames</v>
      </c>
      <c r="I1628">
        <v>1</v>
      </c>
      <c r="K1628">
        <v>0</v>
      </c>
      <c r="M1628" t="str">
        <f>CONCATENATE(P1628,".",G1628,"[1]")</f>
        <v>ns=4;s=|var|PLC210 OPC-UA.Application.GVL.DataProg.Group[2].Burn[3].Valve2.stBlocksClose.arwsBlockNames[1]</v>
      </c>
      <c r="N1628" t="s">
        <v>154</v>
      </c>
      <c r="O1628" t="s">
        <v>27</v>
      </c>
      <c r="P1628" t="str">
        <f>P1627</f>
        <v>ns=4;s=|var|PLC210 OPC-UA.Application.GVL.DataProg.Group[2].Burn[3].Valve2.stBlocksClose</v>
      </c>
      <c r="Q1628" t="str">
        <f>Q1627</f>
        <v>d0208</v>
      </c>
      <c r="R1628" t="str">
        <f>CONCATENATE(G1628,"Close2")</f>
        <v>arwsBlockNamesClose2</v>
      </c>
    </row>
    <row r="1629" spans="2:18" x14ac:dyDescent="0.25">
      <c r="B1629" t="str">
        <f>B1628</f>
        <v>Valve2</v>
      </c>
      <c r="G1629" t="s">
        <v>405</v>
      </c>
      <c r="H1629" t="str">
        <f t="shared" si="702"/>
        <v>arwsBlockNames</v>
      </c>
      <c r="I1629">
        <v>1</v>
      </c>
      <c r="K1629">
        <v>0</v>
      </c>
      <c r="M1629" t="str">
        <f>CONCATENATE(P1629,".",G1629,"[2]")</f>
        <v>ns=4;s=|var|PLC210 OPC-UA.Application.GVL.DataProg.Group[2].Burn[3].Valve2.stBlocksClose.arwsBlockNames[2]</v>
      </c>
      <c r="N1629" t="s">
        <v>154</v>
      </c>
      <c r="O1629" t="s">
        <v>27</v>
      </c>
      <c r="P1629" t="str">
        <f t="shared" ref="P1629:P1634" si="707">P1628</f>
        <v>ns=4;s=|var|PLC210 OPC-UA.Application.GVL.DataProg.Group[2].Burn[3].Valve2.stBlocksClose</v>
      </c>
      <c r="Q1629" t="str">
        <f>Q1628</f>
        <v>d0208</v>
      </c>
      <c r="R1629" t="str">
        <f>CONCATENATE(G1629,"Close3")</f>
        <v>arwsBlockNamesClose3</v>
      </c>
    </row>
    <row r="1630" spans="2:18" x14ac:dyDescent="0.25">
      <c r="B1630" t="str">
        <f>B1629</f>
        <v>Valve2</v>
      </c>
      <c r="G1630" t="s">
        <v>405</v>
      </c>
      <c r="H1630" t="str">
        <f t="shared" si="702"/>
        <v>arwsBlockNames</v>
      </c>
      <c r="I1630">
        <v>1</v>
      </c>
      <c r="K1630">
        <v>0</v>
      </c>
      <c r="M1630" t="str">
        <f>CONCATENATE(P1630,".",G1630,"[3]")</f>
        <v>ns=4;s=|var|PLC210 OPC-UA.Application.GVL.DataProg.Group[2].Burn[3].Valve2.stBlocksClose.arwsBlockNames[3]</v>
      </c>
      <c r="N1630" t="s">
        <v>154</v>
      </c>
      <c r="O1630" t="s">
        <v>27</v>
      </c>
      <c r="P1630" t="str">
        <f t="shared" si="707"/>
        <v>ns=4;s=|var|PLC210 OPC-UA.Application.GVL.DataProg.Group[2].Burn[3].Valve2.stBlocksClose</v>
      </c>
      <c r="Q1630" t="str">
        <f>Q1629</f>
        <v>d0208</v>
      </c>
      <c r="R1630" t="str">
        <f>CONCATENATE(G1630,"Close4")</f>
        <v>arwsBlockNamesClose4</v>
      </c>
    </row>
    <row r="1631" spans="2:18" x14ac:dyDescent="0.25">
      <c r="B1631" t="str">
        <f>B1626</f>
        <v>Valve2</v>
      </c>
      <c r="G1631" t="s">
        <v>405</v>
      </c>
      <c r="H1631" t="str">
        <f t="shared" si="702"/>
        <v>arwsBlockNames</v>
      </c>
      <c r="I1631">
        <v>1</v>
      </c>
      <c r="K1631">
        <v>0</v>
      </c>
      <c r="M1631" t="str">
        <f>CONCATENATE(P1631,".",G1631,"[4]")</f>
        <v>ns=4;s=|var|PLC210 OPC-UA.Application.GVL.DataProg.Group[2].Burn[3].Valve2.stBlocksClose.arwsBlockNames[4]</v>
      </c>
      <c r="N1631" t="s">
        <v>154</v>
      </c>
      <c r="O1631" t="s">
        <v>27</v>
      </c>
      <c r="P1631" t="str">
        <f t="shared" si="707"/>
        <v>ns=4;s=|var|PLC210 OPC-UA.Application.GVL.DataProg.Group[2].Burn[3].Valve2.stBlocksClose</v>
      </c>
      <c r="Q1631" t="str">
        <f>Q1626</f>
        <v>d0208</v>
      </c>
      <c r="R1631" t="str">
        <f>CONCATENATE(G1631,"Close5")</f>
        <v>arwsBlockNamesClose5</v>
      </c>
    </row>
    <row r="1632" spans="2:18" x14ac:dyDescent="0.25">
      <c r="B1632" t="str">
        <f>B1631</f>
        <v>Valve2</v>
      </c>
      <c r="G1632" t="s">
        <v>405</v>
      </c>
      <c r="H1632" t="str">
        <f t="shared" si="702"/>
        <v>arwsBlockNames</v>
      </c>
      <c r="I1632">
        <v>1</v>
      </c>
      <c r="K1632">
        <v>0</v>
      </c>
      <c r="M1632" t="str">
        <f>CONCATENATE(P1632,".",G1632,"[5]")</f>
        <v>ns=4;s=|var|PLC210 OPC-UA.Application.GVL.DataProg.Group[2].Burn[3].Valve2.stBlocksClose.arwsBlockNames[5]</v>
      </c>
      <c r="N1632" t="s">
        <v>154</v>
      </c>
      <c r="O1632" t="s">
        <v>27</v>
      </c>
      <c r="P1632" t="str">
        <f t="shared" si="707"/>
        <v>ns=4;s=|var|PLC210 OPC-UA.Application.GVL.DataProg.Group[2].Burn[3].Valve2.stBlocksClose</v>
      </c>
      <c r="Q1632" t="str">
        <f>Q1631</f>
        <v>d0208</v>
      </c>
      <c r="R1632" t="str">
        <f>CONCATENATE(G1632,"Close6")</f>
        <v>arwsBlockNamesClose6</v>
      </c>
    </row>
    <row r="1633" spans="1:22" x14ac:dyDescent="0.25">
      <c r="B1633" t="str">
        <f>B1632</f>
        <v>Valve2</v>
      </c>
      <c r="G1633" t="s">
        <v>405</v>
      </c>
      <c r="H1633" t="str">
        <f t="shared" si="702"/>
        <v>arwsBlockNames</v>
      </c>
      <c r="I1633">
        <v>1</v>
      </c>
      <c r="K1633">
        <v>0</v>
      </c>
      <c r="M1633" t="str">
        <f>CONCATENATE(P1633,".",G1633,"[6]")</f>
        <v>ns=4;s=|var|PLC210 OPC-UA.Application.GVL.DataProg.Group[2].Burn[3].Valve2.stBlocksClose.arwsBlockNames[6]</v>
      </c>
      <c r="N1633" t="s">
        <v>154</v>
      </c>
      <c r="O1633" t="s">
        <v>27</v>
      </c>
      <c r="P1633" t="str">
        <f t="shared" si="707"/>
        <v>ns=4;s=|var|PLC210 OPC-UA.Application.GVL.DataProg.Group[2].Burn[3].Valve2.stBlocksClose</v>
      </c>
      <c r="Q1633" t="str">
        <f>Q1632</f>
        <v>d0208</v>
      </c>
      <c r="R1633" t="str">
        <f>CONCATENATE(G1633,"Close7")</f>
        <v>arwsBlockNamesClose7</v>
      </c>
    </row>
    <row r="1634" spans="1:22" x14ac:dyDescent="0.25">
      <c r="B1634" t="str">
        <f>B1633</f>
        <v>Valve2</v>
      </c>
      <c r="G1634" t="s">
        <v>405</v>
      </c>
      <c r="H1634" t="str">
        <f t="shared" si="702"/>
        <v>arwsBlockNames</v>
      </c>
      <c r="I1634">
        <v>1</v>
      </c>
      <c r="K1634">
        <v>0</v>
      </c>
      <c r="M1634" t="str">
        <f>CONCATENATE(P1634,".",G1634,"[7]")</f>
        <v>ns=4;s=|var|PLC210 OPC-UA.Application.GVL.DataProg.Group[2].Burn[3].Valve2.stBlocksClose.arwsBlockNames[7]</v>
      </c>
      <c r="N1634" t="s">
        <v>154</v>
      </c>
      <c r="O1634" t="s">
        <v>27</v>
      </c>
      <c r="P1634" t="str">
        <f t="shared" si="707"/>
        <v>ns=4;s=|var|PLC210 OPC-UA.Application.GVL.DataProg.Group[2].Burn[3].Valve2.stBlocksClose</v>
      </c>
      <c r="Q1634" t="str">
        <f>Q1633</f>
        <v>d0208</v>
      </c>
      <c r="R1634" t="str">
        <f>CONCATENATE(G1634,"Close8")</f>
        <v>arwsBlockNamesClose8</v>
      </c>
    </row>
    <row r="1635" spans="1:22" x14ac:dyDescent="0.25">
      <c r="A1635" t="s">
        <v>139</v>
      </c>
      <c r="B1635" t="s">
        <v>190</v>
      </c>
      <c r="V1635" t="s">
        <v>244</v>
      </c>
    </row>
    <row r="1636" spans="1:22" x14ac:dyDescent="0.25">
      <c r="B1636" t="str">
        <f>A1635</f>
        <v>ValveIgn</v>
      </c>
      <c r="G1636" t="s">
        <v>33</v>
      </c>
      <c r="H1636" t="str">
        <f>G1636</f>
        <v>bH</v>
      </c>
      <c r="I1636">
        <v>1</v>
      </c>
      <c r="K1636">
        <v>0</v>
      </c>
      <c r="M1636" t="str">
        <f t="shared" ref="M1636:M1647" si="708">CONCATENATE(P1636,".",G1636)</f>
        <v>ns=4;s=|var|PLC210 OPC-UA.Application.GVL.DataProg.Group[2].Burn[3].ValveIgn.bH</v>
      </c>
      <c r="N1636" t="s">
        <v>34</v>
      </c>
      <c r="O1636" t="s">
        <v>27</v>
      </c>
      <c r="P1636" t="str">
        <f>CONCATENATE(W$2,"GVL.DataProg.",A$1173,".",B1635,".",B1636)</f>
        <v>ns=4;s=|var|PLC210 OPC-UA.Application.GVL.DataProg.Group[2].Burn[3].ValveIgn</v>
      </c>
      <c r="Q1636" t="str">
        <f>V1635</f>
        <v>d0207</v>
      </c>
      <c r="R1636" t="str">
        <f>G1636</f>
        <v>bH</v>
      </c>
    </row>
    <row r="1637" spans="1:22" x14ac:dyDescent="0.25">
      <c r="B1637" t="str">
        <f>B1636</f>
        <v>ValveIgn</v>
      </c>
      <c r="G1637" t="s">
        <v>36</v>
      </c>
      <c r="H1637" t="str">
        <f t="shared" ref="H1637:H1663" si="709">G1637</f>
        <v>bL</v>
      </c>
      <c r="I1637">
        <v>1</v>
      </c>
      <c r="K1637">
        <v>0</v>
      </c>
      <c r="M1637" t="str">
        <f t="shared" si="708"/>
        <v>ns=4;s=|var|PLC210 OPC-UA.Application.GVL.DataProg.Group[2].Burn[3].ValveIgn.bL</v>
      </c>
      <c r="N1637" t="s">
        <v>34</v>
      </c>
      <c r="O1637" t="s">
        <v>27</v>
      </c>
      <c r="P1637" t="str">
        <f>CONCATENATE(W$2,"GVL.DataProg.",A$1173,".",B1635,".",B1637)</f>
        <v>ns=4;s=|var|PLC210 OPC-UA.Application.GVL.DataProg.Group[2].Burn[3].ValveIgn</v>
      </c>
      <c r="Q1637" t="str">
        <f>Q1636</f>
        <v>d0207</v>
      </c>
      <c r="R1637" t="str">
        <f t="shared" ref="R1637:R1643" si="710">G1637</f>
        <v>bL</v>
      </c>
    </row>
    <row r="1638" spans="1:22" x14ac:dyDescent="0.25">
      <c r="B1638" t="str">
        <f t="shared" ref="B1638:B1643" si="711">B1637</f>
        <v>ValveIgn</v>
      </c>
      <c r="G1638" t="s">
        <v>83</v>
      </c>
      <c r="H1638" t="str">
        <f t="shared" si="709"/>
        <v>bCtrl</v>
      </c>
      <c r="I1638">
        <v>1</v>
      </c>
      <c r="K1638">
        <v>0</v>
      </c>
      <c r="M1638" t="str">
        <f t="shared" si="708"/>
        <v>ns=4;s=|var|PLC210 OPC-UA.Application.GVL.DataProg.Group[2].Burn[3].ValveIgn.bCtrl</v>
      </c>
      <c r="N1638" t="s">
        <v>34</v>
      </c>
      <c r="O1638" t="s">
        <v>27</v>
      </c>
      <c r="P1638" t="str">
        <f>CONCATENATE(W$2,"GVL.DataProg.",A$1173,".",B1635,".",B1638)</f>
        <v>ns=4;s=|var|PLC210 OPC-UA.Application.GVL.DataProg.Group[2].Burn[3].ValveIgn</v>
      </c>
      <c r="Q1638" t="str">
        <f t="shared" ref="Q1638:Q1643" si="712">Q1637</f>
        <v>d0207</v>
      </c>
      <c r="R1638" t="str">
        <f t="shared" si="710"/>
        <v>bCtrl</v>
      </c>
    </row>
    <row r="1639" spans="1:22" x14ac:dyDescent="0.25">
      <c r="B1639" t="str">
        <f t="shared" si="711"/>
        <v>ValveIgn</v>
      </c>
      <c r="G1639" t="s">
        <v>39</v>
      </c>
      <c r="H1639" t="str">
        <f t="shared" si="709"/>
        <v>bOpenManual</v>
      </c>
      <c r="I1639">
        <v>1</v>
      </c>
      <c r="K1639">
        <v>1</v>
      </c>
      <c r="M1639" t="str">
        <f t="shared" si="708"/>
        <v>ns=4;s=|var|PLC210 OPC-UA.Application.GVL.DataProg.Group[2].Burn[3].ValveIgn.bOpenManual</v>
      </c>
      <c r="N1639" t="s">
        <v>34</v>
      </c>
      <c r="O1639" t="s">
        <v>27</v>
      </c>
      <c r="P1639" t="str">
        <f>CONCATENATE(W$2,"GVL.DataProg.",A$1173,".",B1635,".",B1639)</f>
        <v>ns=4;s=|var|PLC210 OPC-UA.Application.GVL.DataProg.Group[2].Burn[3].ValveIgn</v>
      </c>
      <c r="Q1639" t="str">
        <f t="shared" si="712"/>
        <v>d0207</v>
      </c>
      <c r="R1639" t="str">
        <f t="shared" si="710"/>
        <v>bOpenManual</v>
      </c>
    </row>
    <row r="1640" spans="1:22" x14ac:dyDescent="0.25">
      <c r="B1640" t="str">
        <f t="shared" si="711"/>
        <v>ValveIgn</v>
      </c>
      <c r="G1640" t="s">
        <v>40</v>
      </c>
      <c r="H1640" t="str">
        <f t="shared" si="709"/>
        <v>bCloseManual</v>
      </c>
      <c r="I1640">
        <v>1</v>
      </c>
      <c r="K1640">
        <v>1</v>
      </c>
      <c r="M1640" t="str">
        <f t="shared" si="708"/>
        <v>ns=4;s=|var|PLC210 OPC-UA.Application.GVL.DataProg.Group[2].Burn[3].ValveIgn.bCloseManual</v>
      </c>
      <c r="N1640" t="s">
        <v>34</v>
      </c>
      <c r="O1640" t="s">
        <v>27</v>
      </c>
      <c r="P1640" t="str">
        <f>CONCATENATE(W$2,"GVL.DataProg.",A$1173,".",B1635,".",B1640)</f>
        <v>ns=4;s=|var|PLC210 OPC-UA.Application.GVL.DataProg.Group[2].Burn[3].ValveIgn</v>
      </c>
      <c r="Q1640" t="str">
        <f t="shared" si="712"/>
        <v>d0207</v>
      </c>
      <c r="R1640" t="str">
        <f t="shared" si="710"/>
        <v>bCloseManual</v>
      </c>
    </row>
    <row r="1641" spans="1:22" x14ac:dyDescent="0.25">
      <c r="B1641" t="str">
        <f t="shared" si="711"/>
        <v>ValveIgn</v>
      </c>
      <c r="G1641" t="s">
        <v>41</v>
      </c>
      <c r="H1641" t="str">
        <f t="shared" si="709"/>
        <v>bAuto</v>
      </c>
      <c r="I1641">
        <v>1</v>
      </c>
      <c r="K1641">
        <v>1</v>
      </c>
      <c r="M1641" t="str">
        <f t="shared" si="708"/>
        <v>ns=4;s=|var|PLC210 OPC-UA.Application.GVL.DataProg.Group[2].Burn[3].ValveIgn.bAuto</v>
      </c>
      <c r="N1641" t="s">
        <v>34</v>
      </c>
      <c r="O1641" t="s">
        <v>27</v>
      </c>
      <c r="P1641" t="str">
        <f>CONCATENATE(W$2,"GVL.DataProg.",A$1173,".",B1635,".",B1641)</f>
        <v>ns=4;s=|var|PLC210 OPC-UA.Application.GVL.DataProg.Group[2].Burn[3].ValveIgn</v>
      </c>
      <c r="Q1641" t="str">
        <f t="shared" si="712"/>
        <v>d0207</v>
      </c>
      <c r="R1641" t="str">
        <f t="shared" si="710"/>
        <v>bAuto</v>
      </c>
    </row>
    <row r="1642" spans="1:22" x14ac:dyDescent="0.25">
      <c r="B1642" t="str">
        <f t="shared" si="711"/>
        <v>ValveIgn</v>
      </c>
      <c r="G1642" t="s">
        <v>42</v>
      </c>
      <c r="H1642" t="str">
        <f t="shared" si="709"/>
        <v>bBlockOpenOut</v>
      </c>
      <c r="I1642">
        <v>1</v>
      </c>
      <c r="K1642">
        <v>0</v>
      </c>
      <c r="M1642" t="str">
        <f t="shared" si="708"/>
        <v>ns=4;s=|var|PLC210 OPC-UA.Application.GVL.DataProg.Group[2].Burn[3].ValveIgn.bBlockOpenOut</v>
      </c>
      <c r="N1642" t="s">
        <v>34</v>
      </c>
      <c r="O1642" t="s">
        <v>27</v>
      </c>
      <c r="P1642" t="str">
        <f>CONCATENATE(W$2,"GVL.DataProg.",A$1173,".",B1635,".",B1642)</f>
        <v>ns=4;s=|var|PLC210 OPC-UA.Application.GVL.DataProg.Group[2].Burn[3].ValveIgn</v>
      </c>
      <c r="Q1642" t="str">
        <f t="shared" si="712"/>
        <v>d0207</v>
      </c>
      <c r="R1642" t="str">
        <f t="shared" si="710"/>
        <v>bBlockOpenOut</v>
      </c>
    </row>
    <row r="1643" spans="1:22" x14ac:dyDescent="0.25">
      <c r="B1643" t="str">
        <f t="shared" si="711"/>
        <v>ValveIgn</v>
      </c>
      <c r="G1643" t="s">
        <v>43</v>
      </c>
      <c r="H1643" t="str">
        <f t="shared" si="709"/>
        <v>bBlockCloseOut</v>
      </c>
      <c r="I1643">
        <v>1</v>
      </c>
      <c r="K1643">
        <v>0</v>
      </c>
      <c r="M1643" t="str">
        <f t="shared" si="708"/>
        <v>ns=4;s=|var|PLC210 OPC-UA.Application.GVL.DataProg.Group[2].Burn[3].ValveIgn.bBlockCloseOut</v>
      </c>
      <c r="N1643" t="s">
        <v>34</v>
      </c>
      <c r="O1643" t="s">
        <v>27</v>
      </c>
      <c r="P1643" t="str">
        <f>CONCATENATE(W$2,"GVL.DataProg.",A$1173,".",B1635,".",B1643)</f>
        <v>ns=4;s=|var|PLC210 OPC-UA.Application.GVL.DataProg.Group[2].Burn[3].ValveIgn</v>
      </c>
      <c r="Q1643" t="str">
        <f t="shared" si="712"/>
        <v>d0207</v>
      </c>
      <c r="R1643" t="str">
        <f t="shared" si="710"/>
        <v>bBlockCloseOut</v>
      </c>
    </row>
    <row r="1644" spans="1:22" x14ac:dyDescent="0.25">
      <c r="B1644" t="str">
        <f>B1643</f>
        <v>ValveIgn</v>
      </c>
      <c r="G1644" t="s">
        <v>402</v>
      </c>
      <c r="H1644" t="str">
        <f t="shared" si="709"/>
        <v>byBlock</v>
      </c>
      <c r="I1644">
        <v>1</v>
      </c>
      <c r="K1644">
        <v>0</v>
      </c>
      <c r="M1644" t="str">
        <f t="shared" si="708"/>
        <v>ns=4;s=|var|PLC210 OPC-UA.Application.GVL.DataProg.Group[2].Burn[3].ValveIgn.stBlocksOpen.byBlock</v>
      </c>
      <c r="N1644" t="s">
        <v>403</v>
      </c>
      <c r="O1644" t="s">
        <v>27</v>
      </c>
      <c r="P1644" t="str">
        <f>CONCATENATE(P1643,".stBlocksOpen")</f>
        <v>ns=4;s=|var|PLC210 OPC-UA.Application.GVL.DataProg.Group[2].Burn[3].ValveIgn.stBlocksOpen</v>
      </c>
      <c r="Q1644" t="str">
        <f>Q1643</f>
        <v>d0207</v>
      </c>
      <c r="R1644" t="str">
        <f>CONCATENATE(G1644,"Open")</f>
        <v>byBlockOpen</v>
      </c>
    </row>
    <row r="1645" spans="1:22" x14ac:dyDescent="0.25">
      <c r="B1645" t="str">
        <f>B1644</f>
        <v>ValveIgn</v>
      </c>
      <c r="G1645" t="s">
        <v>402</v>
      </c>
      <c r="H1645" t="str">
        <f t="shared" si="709"/>
        <v>byBlock</v>
      </c>
      <c r="I1645">
        <v>1</v>
      </c>
      <c r="K1645">
        <v>0</v>
      </c>
      <c r="M1645" t="str">
        <f t="shared" si="708"/>
        <v>ns=4;s=|var|PLC210 OPC-UA.Application.GVL.DataProg.Group[2].Burn[3].ValveIgn.stBlocksClose.byBlock</v>
      </c>
      <c r="N1645" t="s">
        <v>403</v>
      </c>
      <c r="O1645" t="s">
        <v>27</v>
      </c>
      <c r="P1645" t="str">
        <f>CONCATENATE(P1643,".stBlocksClose")</f>
        <v>ns=4;s=|var|PLC210 OPC-UA.Application.GVL.DataProg.Group[2].Burn[3].ValveIgn.stBlocksClose</v>
      </c>
      <c r="Q1645" t="str">
        <f>Q1644</f>
        <v>d0207</v>
      </c>
      <c r="R1645" t="str">
        <f>CONCATENATE(G1645,"Close")</f>
        <v>byBlockClose</v>
      </c>
    </row>
    <row r="1646" spans="1:22" x14ac:dyDescent="0.25">
      <c r="B1646" t="str">
        <f>B1645</f>
        <v>ValveIgn</v>
      </c>
      <c r="G1646" t="s">
        <v>404</v>
      </c>
      <c r="H1646" t="str">
        <f t="shared" si="709"/>
        <v>byBlockWork</v>
      </c>
      <c r="I1646">
        <v>1</v>
      </c>
      <c r="K1646">
        <v>1</v>
      </c>
      <c r="M1646" t="str">
        <f t="shared" si="708"/>
        <v>ns=4;s=|var|PLC210 OPC-UA.Application.GVL.DataProg.Group[2].Burn[3].ValveIgn.stBlocksOpen.byBlockWork</v>
      </c>
      <c r="N1646" t="s">
        <v>403</v>
      </c>
      <c r="O1646" t="s">
        <v>27</v>
      </c>
      <c r="P1646" t="str">
        <f>P1644</f>
        <v>ns=4;s=|var|PLC210 OPC-UA.Application.GVL.DataProg.Group[2].Burn[3].ValveIgn.stBlocksOpen</v>
      </c>
      <c r="Q1646" t="str">
        <f>Q1645</f>
        <v>d0207</v>
      </c>
      <c r="R1646" t="str">
        <f>CONCATENATE(G1646,"Open")</f>
        <v>byBlockWorkOpen</v>
      </c>
    </row>
    <row r="1647" spans="1:22" x14ac:dyDescent="0.25">
      <c r="B1647" t="str">
        <f>B1646</f>
        <v>ValveIgn</v>
      </c>
      <c r="G1647" t="s">
        <v>404</v>
      </c>
      <c r="H1647" t="str">
        <f t="shared" si="709"/>
        <v>byBlockWork</v>
      </c>
      <c r="I1647">
        <v>1</v>
      </c>
      <c r="K1647">
        <v>1</v>
      </c>
      <c r="M1647" t="str">
        <f t="shared" si="708"/>
        <v>ns=4;s=|var|PLC210 OPC-UA.Application.GVL.DataProg.Group[2].Burn[3].ValveIgn.stBlocksClose.byBlockWork</v>
      </c>
      <c r="N1647" t="s">
        <v>403</v>
      </c>
      <c r="O1647" t="s">
        <v>27</v>
      </c>
      <c r="P1647" t="str">
        <f>P1645</f>
        <v>ns=4;s=|var|PLC210 OPC-UA.Application.GVL.DataProg.Group[2].Burn[3].ValveIgn.stBlocksClose</v>
      </c>
      <c r="Q1647" t="str">
        <f>Q1646</f>
        <v>d0207</v>
      </c>
      <c r="R1647" t="str">
        <f>CONCATENATE(G1647,"Close")</f>
        <v>byBlockWorkClose</v>
      </c>
    </row>
    <row r="1648" spans="1:22" x14ac:dyDescent="0.25">
      <c r="B1648" t="str">
        <f>B1643</f>
        <v>ValveIgn</v>
      </c>
      <c r="G1648" t="s">
        <v>405</v>
      </c>
      <c r="H1648" t="str">
        <f t="shared" si="709"/>
        <v>arwsBlockNames</v>
      </c>
      <c r="I1648">
        <v>1</v>
      </c>
      <c r="K1648">
        <v>0</v>
      </c>
      <c r="M1648" t="str">
        <f>CONCATENATE(P1648,".",G1648,"[0]")</f>
        <v>ns=4;s=|var|PLC210 OPC-UA.Application.GVL.DataProg.Group[2].Burn[3].ValveIgn.stBlocksOpen.arwsBlockNames[0]</v>
      </c>
      <c r="N1648" t="s">
        <v>154</v>
      </c>
      <c r="O1648" t="s">
        <v>27</v>
      </c>
      <c r="P1648" t="str">
        <f>P1644</f>
        <v>ns=4;s=|var|PLC210 OPC-UA.Application.GVL.DataProg.Group[2].Burn[3].ValveIgn.stBlocksOpen</v>
      </c>
      <c r="Q1648" t="str">
        <f>Q1643</f>
        <v>d0207</v>
      </c>
      <c r="R1648" t="str">
        <f>CONCATENATE(G1648,"Open1")</f>
        <v>arwsBlockNamesOpen1</v>
      </c>
    </row>
    <row r="1649" spans="1:18" x14ac:dyDescent="0.25">
      <c r="B1649" t="str">
        <f>B1648</f>
        <v>ValveIgn</v>
      </c>
      <c r="G1649" t="s">
        <v>405</v>
      </c>
      <c r="H1649" t="str">
        <f t="shared" si="709"/>
        <v>arwsBlockNames</v>
      </c>
      <c r="I1649">
        <v>1</v>
      </c>
      <c r="K1649">
        <v>0</v>
      </c>
      <c r="M1649" t="str">
        <f>CONCATENATE(P1649,".",G1649,"[1]")</f>
        <v>ns=4;s=|var|PLC210 OPC-UA.Application.GVL.DataProg.Group[2].Burn[3].ValveIgn.stBlocksOpen.arwsBlockNames[1]</v>
      </c>
      <c r="N1649" t="s">
        <v>154</v>
      </c>
      <c r="O1649" t="s">
        <v>27</v>
      </c>
      <c r="P1649" t="str">
        <f>P1648</f>
        <v>ns=4;s=|var|PLC210 OPC-UA.Application.GVL.DataProg.Group[2].Burn[3].ValveIgn.stBlocksOpen</v>
      </c>
      <c r="Q1649" t="str">
        <f>Q1648</f>
        <v>d0207</v>
      </c>
      <c r="R1649" t="str">
        <f>CONCATENATE(G1649,"Open2")</f>
        <v>arwsBlockNamesOpen2</v>
      </c>
    </row>
    <row r="1650" spans="1:18" x14ac:dyDescent="0.25">
      <c r="B1650" t="str">
        <f>B1649</f>
        <v>ValveIgn</v>
      </c>
      <c r="G1650" t="s">
        <v>405</v>
      </c>
      <c r="H1650" t="str">
        <f t="shared" si="709"/>
        <v>arwsBlockNames</v>
      </c>
      <c r="I1650">
        <v>1</v>
      </c>
      <c r="K1650">
        <v>0</v>
      </c>
      <c r="M1650" t="str">
        <f>CONCATENATE(P1650,".",G1650,"[2]")</f>
        <v>ns=4;s=|var|PLC210 OPC-UA.Application.GVL.DataProg.Group[2].Burn[3].ValveIgn.stBlocksOpen.arwsBlockNames[2]</v>
      </c>
      <c r="N1650" t="s">
        <v>154</v>
      </c>
      <c r="O1650" t="s">
        <v>27</v>
      </c>
      <c r="P1650" t="str">
        <f t="shared" ref="P1650:P1655" si="713">P1649</f>
        <v>ns=4;s=|var|PLC210 OPC-UA.Application.GVL.DataProg.Group[2].Burn[3].ValveIgn.stBlocksOpen</v>
      </c>
      <c r="Q1650" t="str">
        <f>Q1649</f>
        <v>d0207</v>
      </c>
      <c r="R1650" t="str">
        <f>CONCATENATE(G1650,"Open3")</f>
        <v>arwsBlockNamesOpen3</v>
      </c>
    </row>
    <row r="1651" spans="1:18" x14ac:dyDescent="0.25">
      <c r="B1651" t="str">
        <f>B1650</f>
        <v>ValveIgn</v>
      </c>
      <c r="G1651" t="s">
        <v>405</v>
      </c>
      <c r="H1651" t="str">
        <f t="shared" si="709"/>
        <v>arwsBlockNames</v>
      </c>
      <c r="I1651">
        <v>1</v>
      </c>
      <c r="K1651">
        <v>0</v>
      </c>
      <c r="M1651" t="str">
        <f>CONCATENATE(P1651,".",G1651,"[3]")</f>
        <v>ns=4;s=|var|PLC210 OPC-UA.Application.GVL.DataProg.Group[2].Burn[3].ValveIgn.stBlocksOpen.arwsBlockNames[3]</v>
      </c>
      <c r="N1651" t="s">
        <v>154</v>
      </c>
      <c r="O1651" t="s">
        <v>27</v>
      </c>
      <c r="P1651" t="str">
        <f t="shared" si="713"/>
        <v>ns=4;s=|var|PLC210 OPC-UA.Application.GVL.DataProg.Group[2].Burn[3].ValveIgn.stBlocksOpen</v>
      </c>
      <c r="Q1651" t="str">
        <f>Q1650</f>
        <v>d0207</v>
      </c>
      <c r="R1651" t="str">
        <f>CONCATENATE(G1651,"Open4")</f>
        <v>arwsBlockNamesOpen4</v>
      </c>
    </row>
    <row r="1652" spans="1:18" x14ac:dyDescent="0.25">
      <c r="B1652" t="str">
        <f>B1647</f>
        <v>ValveIgn</v>
      </c>
      <c r="G1652" t="s">
        <v>405</v>
      </c>
      <c r="H1652" t="str">
        <f t="shared" si="709"/>
        <v>arwsBlockNames</v>
      </c>
      <c r="I1652">
        <v>1</v>
      </c>
      <c r="K1652">
        <v>0</v>
      </c>
      <c r="M1652" t="str">
        <f>CONCATENATE(P1652,".",G1652,"[4]")</f>
        <v>ns=4;s=|var|PLC210 OPC-UA.Application.GVL.DataProg.Group[2].Burn[3].ValveIgn.stBlocksOpen.arwsBlockNames[4]</v>
      </c>
      <c r="N1652" t="s">
        <v>154</v>
      </c>
      <c r="O1652" t="s">
        <v>27</v>
      </c>
      <c r="P1652" t="str">
        <f t="shared" si="713"/>
        <v>ns=4;s=|var|PLC210 OPC-UA.Application.GVL.DataProg.Group[2].Burn[3].ValveIgn.stBlocksOpen</v>
      </c>
      <c r="Q1652" t="str">
        <f>Q1647</f>
        <v>d0207</v>
      </c>
      <c r="R1652" t="str">
        <f>CONCATENATE(G1652,"Open5")</f>
        <v>arwsBlockNamesOpen5</v>
      </c>
    </row>
    <row r="1653" spans="1:18" x14ac:dyDescent="0.25">
      <c r="B1653" t="str">
        <f>B1652</f>
        <v>ValveIgn</v>
      </c>
      <c r="G1653" t="s">
        <v>405</v>
      </c>
      <c r="H1653" t="str">
        <f t="shared" si="709"/>
        <v>arwsBlockNames</v>
      </c>
      <c r="I1653">
        <v>1</v>
      </c>
      <c r="K1653">
        <v>0</v>
      </c>
      <c r="M1653" t="str">
        <f>CONCATENATE(P1653,".",G1653,"[5]")</f>
        <v>ns=4;s=|var|PLC210 OPC-UA.Application.GVL.DataProg.Group[2].Burn[3].ValveIgn.stBlocksOpen.arwsBlockNames[5]</v>
      </c>
      <c r="N1653" t="s">
        <v>154</v>
      </c>
      <c r="O1653" t="s">
        <v>27</v>
      </c>
      <c r="P1653" t="str">
        <f t="shared" si="713"/>
        <v>ns=4;s=|var|PLC210 OPC-UA.Application.GVL.DataProg.Group[2].Burn[3].ValveIgn.stBlocksOpen</v>
      </c>
      <c r="Q1653" t="str">
        <f>Q1652</f>
        <v>d0207</v>
      </c>
      <c r="R1653" t="str">
        <f>CONCATENATE(G1653,"Open6")</f>
        <v>arwsBlockNamesOpen6</v>
      </c>
    </row>
    <row r="1654" spans="1:18" x14ac:dyDescent="0.25">
      <c r="B1654" t="str">
        <f>B1653</f>
        <v>ValveIgn</v>
      </c>
      <c r="G1654" t="s">
        <v>405</v>
      </c>
      <c r="H1654" t="str">
        <f t="shared" si="709"/>
        <v>arwsBlockNames</v>
      </c>
      <c r="I1654">
        <v>1</v>
      </c>
      <c r="K1654">
        <v>0</v>
      </c>
      <c r="M1654" t="str">
        <f>CONCATENATE(P1654,".",G1654,"[6]")</f>
        <v>ns=4;s=|var|PLC210 OPC-UA.Application.GVL.DataProg.Group[2].Burn[3].ValveIgn.stBlocksOpen.arwsBlockNames[6]</v>
      </c>
      <c r="N1654" t="s">
        <v>154</v>
      </c>
      <c r="O1654" t="s">
        <v>27</v>
      </c>
      <c r="P1654" t="str">
        <f t="shared" si="713"/>
        <v>ns=4;s=|var|PLC210 OPC-UA.Application.GVL.DataProg.Group[2].Burn[3].ValveIgn.stBlocksOpen</v>
      </c>
      <c r="Q1654" t="str">
        <f>Q1653</f>
        <v>d0207</v>
      </c>
      <c r="R1654" t="str">
        <f>CONCATENATE(G1654,"Open7")</f>
        <v>arwsBlockNamesOpen7</v>
      </c>
    </row>
    <row r="1655" spans="1:18" x14ac:dyDescent="0.25">
      <c r="B1655" t="str">
        <f>B1654</f>
        <v>ValveIgn</v>
      </c>
      <c r="G1655" t="s">
        <v>405</v>
      </c>
      <c r="H1655" t="str">
        <f t="shared" si="709"/>
        <v>arwsBlockNames</v>
      </c>
      <c r="I1655">
        <v>1</v>
      </c>
      <c r="K1655">
        <v>0</v>
      </c>
      <c r="M1655" t="str">
        <f>CONCATENATE(P1655,".",G1655,"[7]")</f>
        <v>ns=4;s=|var|PLC210 OPC-UA.Application.GVL.DataProg.Group[2].Burn[3].ValveIgn.stBlocksOpen.arwsBlockNames[7]</v>
      </c>
      <c r="N1655" t="s">
        <v>154</v>
      </c>
      <c r="O1655" t="s">
        <v>27</v>
      </c>
      <c r="P1655" t="str">
        <f t="shared" si="713"/>
        <v>ns=4;s=|var|PLC210 OPC-UA.Application.GVL.DataProg.Group[2].Burn[3].ValveIgn.stBlocksOpen</v>
      </c>
      <c r="Q1655" t="str">
        <f>Q1654</f>
        <v>d0207</v>
      </c>
      <c r="R1655" t="str">
        <f>CONCATENATE(G1655,"Open8")</f>
        <v>arwsBlockNamesOpen8</v>
      </c>
    </row>
    <row r="1656" spans="1:18" x14ac:dyDescent="0.25">
      <c r="B1656" t="str">
        <f>B1651</f>
        <v>ValveIgn</v>
      </c>
      <c r="G1656" t="s">
        <v>405</v>
      </c>
      <c r="H1656" t="str">
        <f t="shared" si="709"/>
        <v>arwsBlockNames</v>
      </c>
      <c r="I1656">
        <v>1</v>
      </c>
      <c r="K1656">
        <v>0</v>
      </c>
      <c r="M1656" t="str">
        <f>CONCATENATE(P1656,".",G1656,"[0]")</f>
        <v>ns=4;s=|var|PLC210 OPC-UA.Application.GVL.DataProg.Group[2].Burn[3].ValveIgn.stBlocksClose.arwsBlockNames[0]</v>
      </c>
      <c r="N1656" t="s">
        <v>154</v>
      </c>
      <c r="O1656" t="s">
        <v>27</v>
      </c>
      <c r="P1656" t="str">
        <f>P1645</f>
        <v>ns=4;s=|var|PLC210 OPC-UA.Application.GVL.DataProg.Group[2].Burn[3].ValveIgn.stBlocksClose</v>
      </c>
      <c r="Q1656" t="str">
        <f>Q1651</f>
        <v>d0207</v>
      </c>
      <c r="R1656" t="str">
        <f>CONCATENATE(G1656,"Close1")</f>
        <v>arwsBlockNamesClose1</v>
      </c>
    </row>
    <row r="1657" spans="1:18" x14ac:dyDescent="0.25">
      <c r="B1657" t="str">
        <f>B1656</f>
        <v>ValveIgn</v>
      </c>
      <c r="G1657" t="s">
        <v>405</v>
      </c>
      <c r="H1657" t="str">
        <f t="shared" si="709"/>
        <v>arwsBlockNames</v>
      </c>
      <c r="I1657">
        <v>1</v>
      </c>
      <c r="K1657">
        <v>0</v>
      </c>
      <c r="M1657" t="str">
        <f>CONCATENATE(P1657,".",G1657,"[1]")</f>
        <v>ns=4;s=|var|PLC210 OPC-UA.Application.GVL.DataProg.Group[2].Burn[3].ValveIgn.stBlocksClose.arwsBlockNames[1]</v>
      </c>
      <c r="N1657" t="s">
        <v>154</v>
      </c>
      <c r="O1657" t="s">
        <v>27</v>
      </c>
      <c r="P1657" t="str">
        <f>P1656</f>
        <v>ns=4;s=|var|PLC210 OPC-UA.Application.GVL.DataProg.Group[2].Burn[3].ValveIgn.stBlocksClose</v>
      </c>
      <c r="Q1657" t="str">
        <f>Q1656</f>
        <v>d0207</v>
      </c>
      <c r="R1657" t="str">
        <f>CONCATENATE(G1657,"Close2")</f>
        <v>arwsBlockNamesClose2</v>
      </c>
    </row>
    <row r="1658" spans="1:18" x14ac:dyDescent="0.25">
      <c r="B1658" t="str">
        <f>B1657</f>
        <v>ValveIgn</v>
      </c>
      <c r="G1658" t="s">
        <v>405</v>
      </c>
      <c r="H1658" t="str">
        <f t="shared" si="709"/>
        <v>arwsBlockNames</v>
      </c>
      <c r="I1658">
        <v>1</v>
      </c>
      <c r="K1658">
        <v>0</v>
      </c>
      <c r="M1658" t="str">
        <f>CONCATENATE(P1658,".",G1658,"[2]")</f>
        <v>ns=4;s=|var|PLC210 OPC-UA.Application.GVL.DataProg.Group[2].Burn[3].ValveIgn.stBlocksClose.arwsBlockNames[2]</v>
      </c>
      <c r="N1658" t="s">
        <v>154</v>
      </c>
      <c r="O1658" t="s">
        <v>27</v>
      </c>
      <c r="P1658" t="str">
        <f t="shared" ref="P1658:P1663" si="714">P1657</f>
        <v>ns=4;s=|var|PLC210 OPC-UA.Application.GVL.DataProg.Group[2].Burn[3].ValveIgn.stBlocksClose</v>
      </c>
      <c r="Q1658" t="str">
        <f>Q1657</f>
        <v>d0207</v>
      </c>
      <c r="R1658" t="str">
        <f>CONCATENATE(G1658,"Close3")</f>
        <v>arwsBlockNamesClose3</v>
      </c>
    </row>
    <row r="1659" spans="1:18" x14ac:dyDescent="0.25">
      <c r="B1659" t="str">
        <f>B1658</f>
        <v>ValveIgn</v>
      </c>
      <c r="G1659" t="s">
        <v>405</v>
      </c>
      <c r="H1659" t="str">
        <f t="shared" si="709"/>
        <v>arwsBlockNames</v>
      </c>
      <c r="I1659">
        <v>1</v>
      </c>
      <c r="K1659">
        <v>0</v>
      </c>
      <c r="M1659" t="str">
        <f>CONCATENATE(P1659,".",G1659,"[3]")</f>
        <v>ns=4;s=|var|PLC210 OPC-UA.Application.GVL.DataProg.Group[2].Burn[3].ValveIgn.stBlocksClose.arwsBlockNames[3]</v>
      </c>
      <c r="N1659" t="s">
        <v>154</v>
      </c>
      <c r="O1659" t="s">
        <v>27</v>
      </c>
      <c r="P1659" t="str">
        <f t="shared" si="714"/>
        <v>ns=4;s=|var|PLC210 OPC-UA.Application.GVL.DataProg.Group[2].Burn[3].ValveIgn.stBlocksClose</v>
      </c>
      <c r="Q1659" t="str">
        <f>Q1658</f>
        <v>d0207</v>
      </c>
      <c r="R1659" t="str">
        <f>CONCATENATE(G1659,"Close4")</f>
        <v>arwsBlockNamesClose4</v>
      </c>
    </row>
    <row r="1660" spans="1:18" x14ac:dyDescent="0.25">
      <c r="B1660" t="str">
        <f>B1655</f>
        <v>ValveIgn</v>
      </c>
      <c r="G1660" t="s">
        <v>405</v>
      </c>
      <c r="H1660" t="str">
        <f t="shared" si="709"/>
        <v>arwsBlockNames</v>
      </c>
      <c r="I1660">
        <v>1</v>
      </c>
      <c r="K1660">
        <v>0</v>
      </c>
      <c r="M1660" t="str">
        <f>CONCATENATE(P1660,".",G1660,"[4]")</f>
        <v>ns=4;s=|var|PLC210 OPC-UA.Application.GVL.DataProg.Group[2].Burn[3].ValveIgn.stBlocksClose.arwsBlockNames[4]</v>
      </c>
      <c r="N1660" t="s">
        <v>154</v>
      </c>
      <c r="O1660" t="s">
        <v>27</v>
      </c>
      <c r="P1660" t="str">
        <f t="shared" si="714"/>
        <v>ns=4;s=|var|PLC210 OPC-UA.Application.GVL.DataProg.Group[2].Burn[3].ValveIgn.stBlocksClose</v>
      </c>
      <c r="Q1660" t="str">
        <f>Q1655</f>
        <v>d0207</v>
      </c>
      <c r="R1660" t="str">
        <f>CONCATENATE(G1660,"Close5")</f>
        <v>arwsBlockNamesClose5</v>
      </c>
    </row>
    <row r="1661" spans="1:18" x14ac:dyDescent="0.25">
      <c r="B1661" t="str">
        <f>B1660</f>
        <v>ValveIgn</v>
      </c>
      <c r="G1661" t="s">
        <v>405</v>
      </c>
      <c r="H1661" t="str">
        <f t="shared" si="709"/>
        <v>arwsBlockNames</v>
      </c>
      <c r="I1661">
        <v>1</v>
      </c>
      <c r="K1661">
        <v>0</v>
      </c>
      <c r="M1661" t="str">
        <f>CONCATENATE(P1661,".",G1661,"[5]")</f>
        <v>ns=4;s=|var|PLC210 OPC-UA.Application.GVL.DataProg.Group[2].Burn[3].ValveIgn.stBlocksClose.arwsBlockNames[5]</v>
      </c>
      <c r="N1661" t="s">
        <v>154</v>
      </c>
      <c r="O1661" t="s">
        <v>27</v>
      </c>
      <c r="P1661" t="str">
        <f t="shared" si="714"/>
        <v>ns=4;s=|var|PLC210 OPC-UA.Application.GVL.DataProg.Group[2].Burn[3].ValveIgn.stBlocksClose</v>
      </c>
      <c r="Q1661" t="str">
        <f>Q1660</f>
        <v>d0207</v>
      </c>
      <c r="R1661" t="str">
        <f>CONCATENATE(G1661,"Close6")</f>
        <v>arwsBlockNamesClose6</v>
      </c>
    </row>
    <row r="1662" spans="1:18" x14ac:dyDescent="0.25">
      <c r="B1662" t="str">
        <f>B1661</f>
        <v>ValveIgn</v>
      </c>
      <c r="G1662" t="s">
        <v>405</v>
      </c>
      <c r="H1662" t="str">
        <f t="shared" si="709"/>
        <v>arwsBlockNames</v>
      </c>
      <c r="I1662">
        <v>1</v>
      </c>
      <c r="K1662">
        <v>0</v>
      </c>
      <c r="M1662" t="str">
        <f>CONCATENATE(P1662,".",G1662,"[6]")</f>
        <v>ns=4;s=|var|PLC210 OPC-UA.Application.GVL.DataProg.Group[2].Burn[3].ValveIgn.stBlocksClose.arwsBlockNames[6]</v>
      </c>
      <c r="N1662" t="s">
        <v>154</v>
      </c>
      <c r="O1662" t="s">
        <v>27</v>
      </c>
      <c r="P1662" t="str">
        <f t="shared" si="714"/>
        <v>ns=4;s=|var|PLC210 OPC-UA.Application.GVL.DataProg.Group[2].Burn[3].ValveIgn.stBlocksClose</v>
      </c>
      <c r="Q1662" t="str">
        <f>Q1661</f>
        <v>d0207</v>
      </c>
      <c r="R1662" t="str">
        <f>CONCATENATE(G1662,"Close7")</f>
        <v>arwsBlockNamesClose7</v>
      </c>
    </row>
    <row r="1663" spans="1:18" x14ac:dyDescent="0.25">
      <c r="B1663" t="str">
        <f>B1662</f>
        <v>ValveIgn</v>
      </c>
      <c r="G1663" t="s">
        <v>405</v>
      </c>
      <c r="H1663" t="str">
        <f t="shared" si="709"/>
        <v>arwsBlockNames</v>
      </c>
      <c r="I1663">
        <v>1</v>
      </c>
      <c r="K1663">
        <v>0</v>
      </c>
      <c r="M1663" t="str">
        <f>CONCATENATE(P1663,".",G1663,"[7]")</f>
        <v>ns=4;s=|var|PLC210 OPC-UA.Application.GVL.DataProg.Group[2].Burn[3].ValveIgn.stBlocksClose.arwsBlockNames[7]</v>
      </c>
      <c r="N1663" t="s">
        <v>154</v>
      </c>
      <c r="O1663" t="s">
        <v>27</v>
      </c>
      <c r="P1663" t="str">
        <f t="shared" si="714"/>
        <v>ns=4;s=|var|PLC210 OPC-UA.Application.GVL.DataProg.Group[2].Burn[3].ValveIgn.stBlocksClose</v>
      </c>
      <c r="Q1663" t="str">
        <f>Q1662</f>
        <v>d0207</v>
      </c>
      <c r="R1663" t="str">
        <f>CONCATENATE(G1663,"Close8")</f>
        <v>arwsBlockNamesClose8</v>
      </c>
    </row>
    <row r="1664" spans="1:18" x14ac:dyDescent="0.25">
      <c r="A1664" t="s">
        <v>161</v>
      </c>
      <c r="B1664" t="s">
        <v>190</v>
      </c>
    </row>
    <row r="1665" spans="1:22" x14ac:dyDescent="0.25">
      <c r="A1665" t="s">
        <v>162</v>
      </c>
      <c r="B1665" t="s">
        <v>161</v>
      </c>
      <c r="V1665" t="s">
        <v>248</v>
      </c>
    </row>
    <row r="1666" spans="1:22" x14ac:dyDescent="0.25">
      <c r="B1666" t="str">
        <f>A1665</f>
        <v>FireIgnOff</v>
      </c>
      <c r="G1666" t="s">
        <v>163</v>
      </c>
      <c r="H1666" t="str">
        <f>G1666</f>
        <v>bSoundOn</v>
      </c>
      <c r="I1666">
        <v>1</v>
      </c>
      <c r="K1666">
        <v>1</v>
      </c>
      <c r="M1666" t="str">
        <f>CONCATENATE(P1666,".",H1666)</f>
        <v>ns=4;s=|var|PLC210 OPC-UA.Application.GVL.DataProg.Group[2].Burn[3].stBurnProts.FireIgnOff.bSoundOn</v>
      </c>
      <c r="N1666" t="str">
        <f>(IF(LEFT(G1666,1)="b","Boolean","Float"))</f>
        <v>Boolean</v>
      </c>
      <c r="O1666" t="s">
        <v>27</v>
      </c>
      <c r="P1666" t="str">
        <f>CONCATENATE(W$2,"GVL.DataProg.Group[2].Burn[3].",B1665,".",B1666)</f>
        <v>ns=4;s=|var|PLC210 OPC-UA.Application.GVL.DataProg.Group[2].Burn[3].stBurnProts.FireIgnOff</v>
      </c>
      <c r="Q1666" t="str">
        <f>V1665</f>
        <v>d0214</v>
      </c>
      <c r="R1666" t="str">
        <f>G1666</f>
        <v>bSoundOn</v>
      </c>
    </row>
    <row r="1667" spans="1:22" x14ac:dyDescent="0.25">
      <c r="B1667" t="str">
        <f>B1666</f>
        <v>FireIgnOff</v>
      </c>
      <c r="G1667" t="s">
        <v>166</v>
      </c>
      <c r="H1667" t="str">
        <f t="shared" ref="H1667:H1674" si="715">G1667</f>
        <v>bCtrlOn</v>
      </c>
      <c r="I1667">
        <v>1</v>
      </c>
      <c r="K1667">
        <v>1</v>
      </c>
      <c r="M1667" t="str">
        <f t="shared" ref="M1667:M1674" si="716">CONCATENATE(P1667,".",H1667)</f>
        <v>ns=4;s=|var|PLC210 OPC-UA.Application.GVL.DataProg.Group[2].Burn[3].stBurnProts.FireIgnOff.bCtrlOn</v>
      </c>
      <c r="N1667" t="str">
        <f t="shared" ref="N1667:N1674" si="717">(IF(LEFT(G1667,1)="b","Boolean","Float"))</f>
        <v>Boolean</v>
      </c>
      <c r="O1667" t="s">
        <v>27</v>
      </c>
      <c r="P1667" t="str">
        <f>CONCATENATE(W$2,"GVL.DataProg.Group[2].Burn[3].",B1665,".",B1667)</f>
        <v>ns=4;s=|var|PLC210 OPC-UA.Application.GVL.DataProg.Group[2].Burn[3].stBurnProts.FireIgnOff</v>
      </c>
      <c r="Q1667" t="str">
        <f>Q1666</f>
        <v>d0214</v>
      </c>
      <c r="R1667" t="str">
        <f t="shared" ref="R1667:R1674" si="718">G1667</f>
        <v>bCtrlOn</v>
      </c>
    </row>
    <row r="1668" spans="1:22" x14ac:dyDescent="0.25">
      <c r="B1668" t="str">
        <f t="shared" ref="B1668:B1674" si="719">B1667</f>
        <v>FireIgnOff</v>
      </c>
      <c r="G1668" t="s">
        <v>168</v>
      </c>
      <c r="H1668" t="str">
        <f t="shared" si="715"/>
        <v>bCheck</v>
      </c>
      <c r="I1668">
        <v>1</v>
      </c>
      <c r="K1668">
        <v>1</v>
      </c>
      <c r="M1668" t="str">
        <f t="shared" si="716"/>
        <v>ns=4;s=|var|PLC210 OPC-UA.Application.GVL.DataProg.Group[2].Burn[3].stBurnProts.FireIgnOff.bCheck</v>
      </c>
      <c r="N1668" t="str">
        <f t="shared" si="717"/>
        <v>Boolean</v>
      </c>
      <c r="O1668" t="s">
        <v>27</v>
      </c>
      <c r="P1668" t="str">
        <f>CONCATENATE(W$2,"GVL.DataProg.Group[2].Burn[3].",B1665,".",B1668)</f>
        <v>ns=4;s=|var|PLC210 OPC-UA.Application.GVL.DataProg.Group[2].Burn[3].stBurnProts.FireIgnOff</v>
      </c>
      <c r="Q1668" t="str">
        <f t="shared" ref="Q1668:Q1674" si="720">Q1667</f>
        <v>d0214</v>
      </c>
      <c r="R1668" t="str">
        <f t="shared" si="718"/>
        <v>bCheck</v>
      </c>
    </row>
    <row r="1669" spans="1:22" x14ac:dyDescent="0.25">
      <c r="B1669" t="str">
        <f t="shared" si="719"/>
        <v>FireIgnOff</v>
      </c>
      <c r="G1669" t="s">
        <v>167</v>
      </c>
      <c r="H1669" t="str">
        <f t="shared" si="715"/>
        <v>bOff</v>
      </c>
      <c r="I1669">
        <v>1</v>
      </c>
      <c r="K1669">
        <v>1</v>
      </c>
      <c r="M1669" t="str">
        <f t="shared" si="716"/>
        <v>ns=4;s=|var|PLC210 OPC-UA.Application.GVL.DataProg.Group[2].Burn[3].stBurnProts.FireIgnOff.bOff</v>
      </c>
      <c r="N1669" t="str">
        <f t="shared" si="717"/>
        <v>Boolean</v>
      </c>
      <c r="O1669" t="s">
        <v>27</v>
      </c>
      <c r="P1669" t="str">
        <f>CONCATENATE(W$2,"GVL.DataProg.Group[2].Burn[3].",B1665,".",B1669)</f>
        <v>ns=4;s=|var|PLC210 OPC-UA.Application.GVL.DataProg.Group[2].Burn[3].stBurnProts.FireIgnOff</v>
      </c>
      <c r="Q1669" t="str">
        <f t="shared" si="720"/>
        <v>d0214</v>
      </c>
      <c r="R1669" t="str">
        <f t="shared" si="718"/>
        <v>bOff</v>
      </c>
    </row>
    <row r="1670" spans="1:22" x14ac:dyDescent="0.25">
      <c r="B1670" t="str">
        <f t="shared" si="719"/>
        <v>FireIgnOff</v>
      </c>
      <c r="G1670" t="s">
        <v>165</v>
      </c>
      <c r="H1670" t="str">
        <f t="shared" si="715"/>
        <v>bTriggered</v>
      </c>
      <c r="I1670">
        <v>1</v>
      </c>
      <c r="K1670">
        <v>0</v>
      </c>
      <c r="M1670" t="str">
        <f t="shared" si="716"/>
        <v>ns=4;s=|var|PLC210 OPC-UA.Application.GVL.DataProg.Group[2].Burn[3].stBurnProts.FireIgnOff.bTriggered</v>
      </c>
      <c r="N1670" t="str">
        <f t="shared" si="717"/>
        <v>Boolean</v>
      </c>
      <c r="O1670" t="s">
        <v>27</v>
      </c>
      <c r="P1670" t="str">
        <f>CONCATENATE(W$2,"GVL.DataProg.Group[2].Burn[3].",B1665,".",B1670)</f>
        <v>ns=4;s=|var|PLC210 OPC-UA.Application.GVL.DataProg.Group[2].Burn[3].stBurnProts.FireIgnOff</v>
      </c>
      <c r="Q1670" t="str">
        <f t="shared" si="720"/>
        <v>d0214</v>
      </c>
      <c r="R1670" t="str">
        <f t="shared" si="718"/>
        <v>bTriggered</v>
      </c>
    </row>
    <row r="1671" spans="1:22" x14ac:dyDescent="0.25">
      <c r="B1671" t="str">
        <f t="shared" si="719"/>
        <v>FireIgnOff</v>
      </c>
      <c r="G1671" t="s">
        <v>83</v>
      </c>
      <c r="H1671" t="str">
        <f t="shared" si="715"/>
        <v>bCtrl</v>
      </c>
      <c r="I1671">
        <v>1</v>
      </c>
      <c r="K1671">
        <v>0</v>
      </c>
      <c r="M1671" t="str">
        <f t="shared" si="716"/>
        <v>ns=4;s=|var|PLC210 OPC-UA.Application.GVL.DataProg.Group[2].Burn[3].stBurnProts.FireIgnOff.bCtrl</v>
      </c>
      <c r="N1671" t="str">
        <f t="shared" si="717"/>
        <v>Boolean</v>
      </c>
      <c r="O1671" t="s">
        <v>27</v>
      </c>
      <c r="P1671" t="str">
        <f>CONCATENATE(W$2,"GVL.DataProg.Group[2].Burn[3].",B1665,".",B1671)</f>
        <v>ns=4;s=|var|PLC210 OPC-UA.Application.GVL.DataProg.Group[2].Burn[3].stBurnProts.FireIgnOff</v>
      </c>
      <c r="Q1671" t="str">
        <f t="shared" si="720"/>
        <v>d0214</v>
      </c>
      <c r="R1671" t="str">
        <f t="shared" si="718"/>
        <v>bCtrl</v>
      </c>
    </row>
    <row r="1672" spans="1:22" x14ac:dyDescent="0.25">
      <c r="B1672" t="str">
        <f t="shared" si="719"/>
        <v>FireIgnOff</v>
      </c>
      <c r="G1672" t="s">
        <v>169</v>
      </c>
      <c r="H1672" t="str">
        <f t="shared" si="715"/>
        <v>bInWork</v>
      </c>
      <c r="I1672">
        <v>1</v>
      </c>
      <c r="K1672">
        <v>0</v>
      </c>
      <c r="M1672" t="str">
        <f t="shared" si="716"/>
        <v>ns=4;s=|var|PLC210 OPC-UA.Application.GVL.DataProg.Group[2].Burn[3].stBurnProts.FireIgnOff.bInWork</v>
      </c>
      <c r="N1672" t="str">
        <f t="shared" si="717"/>
        <v>Boolean</v>
      </c>
      <c r="O1672" t="s">
        <v>27</v>
      </c>
      <c r="P1672" t="str">
        <f>CONCATENATE(W$2,"GVL.DataProg.Group[2].Burn[3].",B1665,".",B1672)</f>
        <v>ns=4;s=|var|PLC210 OPC-UA.Application.GVL.DataProg.Group[2].Burn[3].stBurnProts.FireIgnOff</v>
      </c>
      <c r="Q1672" t="str">
        <f t="shared" si="720"/>
        <v>d0214</v>
      </c>
      <c r="R1672" t="str">
        <f t="shared" si="718"/>
        <v>bInWork</v>
      </c>
    </row>
    <row r="1673" spans="1:22" x14ac:dyDescent="0.25">
      <c r="B1673" t="str">
        <f t="shared" si="719"/>
        <v>FireIgnOff</v>
      </c>
      <c r="G1673" t="s">
        <v>289</v>
      </c>
      <c r="H1673" t="str">
        <f t="shared" si="715"/>
        <v>fValue</v>
      </c>
      <c r="I1673">
        <v>1</v>
      </c>
      <c r="K1673">
        <v>1</v>
      </c>
      <c r="M1673" t="str">
        <f t="shared" si="716"/>
        <v>ns=4;s=|var|PLC210 OPC-UA.Application.PersistentVars.stProtectionList.BurnProtectionList.FireIgnOff.fValue</v>
      </c>
      <c r="N1673" t="str">
        <f t="shared" si="717"/>
        <v>Float</v>
      </c>
      <c r="O1673" t="s">
        <v>27</v>
      </c>
      <c r="P1673" t="str">
        <f>CONCATENATE(W$2,"PersistentVars.stProtectionList.BurnProtectionList.",B1673)</f>
        <v>ns=4;s=|var|PLC210 OPC-UA.Application.PersistentVars.stProtectionList.BurnProtectionList.FireIgnOff</v>
      </c>
      <c r="Q1673" t="str">
        <f t="shared" si="720"/>
        <v>d0214</v>
      </c>
      <c r="R1673" t="str">
        <f t="shared" si="718"/>
        <v>fValue</v>
      </c>
    </row>
    <row r="1674" spans="1:22" x14ac:dyDescent="0.25">
      <c r="B1674" t="str">
        <f t="shared" si="719"/>
        <v>FireIgnOff</v>
      </c>
      <c r="G1674" t="s">
        <v>290</v>
      </c>
      <c r="H1674" t="str">
        <f t="shared" si="715"/>
        <v>fResponseTime</v>
      </c>
      <c r="I1674">
        <v>1</v>
      </c>
      <c r="K1674">
        <v>1</v>
      </c>
      <c r="M1674" t="str">
        <f t="shared" si="716"/>
        <v>ns=4;s=|var|PLC210 OPC-UA.Application.PersistentVars.stProtectionList.BurnProtectionList.FireIgnOff.fResponseTime</v>
      </c>
      <c r="N1674" t="str">
        <f t="shared" si="717"/>
        <v>Float</v>
      </c>
      <c r="O1674" t="s">
        <v>27</v>
      </c>
      <c r="P1674" t="str">
        <f>CONCATENATE(W$2,"PersistentVars.stProtectionList.BurnProtectionList.",B1674)</f>
        <v>ns=4;s=|var|PLC210 OPC-UA.Application.PersistentVars.stProtectionList.BurnProtectionList.FireIgnOff</v>
      </c>
      <c r="Q1674" t="str">
        <f t="shared" si="720"/>
        <v>d0214</v>
      </c>
      <c r="R1674" t="str">
        <f t="shared" si="718"/>
        <v>fResponseTime</v>
      </c>
    </row>
    <row r="1675" spans="1:22" x14ac:dyDescent="0.25">
      <c r="A1675" t="s">
        <v>170</v>
      </c>
      <c r="B1675" t="s">
        <v>161</v>
      </c>
      <c r="V1675" t="s">
        <v>249</v>
      </c>
    </row>
    <row r="1676" spans="1:22" x14ac:dyDescent="0.25">
      <c r="B1676" t="str">
        <f>A1675</f>
        <v>FireBurnOff</v>
      </c>
      <c r="G1676" t="s">
        <v>163</v>
      </c>
      <c r="H1676" t="str">
        <f>G1676</f>
        <v>bSoundOn</v>
      </c>
      <c r="I1676">
        <v>1</v>
      </c>
      <c r="K1676">
        <v>1</v>
      </c>
      <c r="M1676" t="str">
        <f>CONCATENATE(P1676,".",H1676)</f>
        <v>ns=4;s=|var|PLC210 OPC-UA.Application.GVL.DataProg.Group[2].Burn[3].stBurnProts.FireBurnOff.bSoundOn</v>
      </c>
      <c r="N1676" t="str">
        <f>(IF(LEFT(G1676,1)="b","Boolean","Float"))</f>
        <v>Boolean</v>
      </c>
      <c r="O1676" t="s">
        <v>27</v>
      </c>
      <c r="P1676" t="str">
        <f>CONCATENATE(W$2,"GVL.DataProg.Group[2].Burn[3].",B1675,".",B1676)</f>
        <v>ns=4;s=|var|PLC210 OPC-UA.Application.GVL.DataProg.Group[2].Burn[3].stBurnProts.FireBurnOff</v>
      </c>
      <c r="Q1676" t="str">
        <f>V1675</f>
        <v>d0211</v>
      </c>
      <c r="R1676" t="str">
        <f>G1676</f>
        <v>bSoundOn</v>
      </c>
    </row>
    <row r="1677" spans="1:22" x14ac:dyDescent="0.25">
      <c r="B1677" t="str">
        <f>B1676</f>
        <v>FireBurnOff</v>
      </c>
      <c r="G1677" t="s">
        <v>166</v>
      </c>
      <c r="H1677" t="str">
        <f t="shared" ref="H1677:H1684" si="721">G1677</f>
        <v>bCtrlOn</v>
      </c>
      <c r="I1677">
        <v>1</v>
      </c>
      <c r="K1677">
        <v>1</v>
      </c>
      <c r="M1677" t="str">
        <f t="shared" ref="M1677:M1684" si="722">CONCATENATE(P1677,".",H1677)</f>
        <v>ns=4;s=|var|PLC210 OPC-UA.Application.GVL.DataProg.Group[2].Burn[3].stBurnProts.FireBurnOff.bCtrlOn</v>
      </c>
      <c r="N1677" t="str">
        <f t="shared" ref="N1677:N1684" si="723">(IF(LEFT(G1677,1)="b","Boolean","Float"))</f>
        <v>Boolean</v>
      </c>
      <c r="O1677" t="s">
        <v>27</v>
      </c>
      <c r="P1677" t="str">
        <f>CONCATENATE(W$2,"GVL.DataProg.Group[2].Burn[3].",B1675,".",B1677)</f>
        <v>ns=4;s=|var|PLC210 OPC-UA.Application.GVL.DataProg.Group[2].Burn[3].stBurnProts.FireBurnOff</v>
      </c>
      <c r="Q1677" t="str">
        <f>Q1676</f>
        <v>d0211</v>
      </c>
      <c r="R1677" t="str">
        <f t="shared" ref="R1677:R1684" si="724">G1677</f>
        <v>bCtrlOn</v>
      </c>
    </row>
    <row r="1678" spans="1:22" x14ac:dyDescent="0.25">
      <c r="B1678" t="str">
        <f t="shared" ref="B1678:B1684" si="725">B1677</f>
        <v>FireBurnOff</v>
      </c>
      <c r="G1678" t="s">
        <v>168</v>
      </c>
      <c r="H1678" t="str">
        <f t="shared" si="721"/>
        <v>bCheck</v>
      </c>
      <c r="I1678">
        <v>1</v>
      </c>
      <c r="K1678">
        <v>1</v>
      </c>
      <c r="M1678" t="str">
        <f t="shared" si="722"/>
        <v>ns=4;s=|var|PLC210 OPC-UA.Application.GVL.DataProg.Group[2].Burn[3].stBurnProts.FireBurnOff.bCheck</v>
      </c>
      <c r="N1678" t="str">
        <f t="shared" si="723"/>
        <v>Boolean</v>
      </c>
      <c r="O1678" t="s">
        <v>27</v>
      </c>
      <c r="P1678" t="str">
        <f>CONCATENATE(W$2,"GVL.DataProg.Group[2].Burn[3].",B1675,".",B1678)</f>
        <v>ns=4;s=|var|PLC210 OPC-UA.Application.GVL.DataProg.Group[2].Burn[3].stBurnProts.FireBurnOff</v>
      </c>
      <c r="Q1678" t="str">
        <f t="shared" ref="Q1678:Q1684" si="726">Q1677</f>
        <v>d0211</v>
      </c>
      <c r="R1678" t="str">
        <f t="shared" si="724"/>
        <v>bCheck</v>
      </c>
    </row>
    <row r="1679" spans="1:22" x14ac:dyDescent="0.25">
      <c r="B1679" t="str">
        <f t="shared" si="725"/>
        <v>FireBurnOff</v>
      </c>
      <c r="G1679" t="s">
        <v>167</v>
      </c>
      <c r="H1679" t="str">
        <f t="shared" si="721"/>
        <v>bOff</v>
      </c>
      <c r="I1679">
        <v>1</v>
      </c>
      <c r="K1679">
        <v>1</v>
      </c>
      <c r="M1679" t="str">
        <f t="shared" si="722"/>
        <v>ns=4;s=|var|PLC210 OPC-UA.Application.GVL.DataProg.Group[2].Burn[3].stBurnProts.FireBurnOff.bOff</v>
      </c>
      <c r="N1679" t="str">
        <f t="shared" si="723"/>
        <v>Boolean</v>
      </c>
      <c r="O1679" t="s">
        <v>27</v>
      </c>
      <c r="P1679" t="str">
        <f>CONCATENATE(W$2,"GVL.DataProg.Group[2].Burn[3].",B1675,".",B1679)</f>
        <v>ns=4;s=|var|PLC210 OPC-UA.Application.GVL.DataProg.Group[2].Burn[3].stBurnProts.FireBurnOff</v>
      </c>
      <c r="Q1679" t="str">
        <f t="shared" si="726"/>
        <v>d0211</v>
      </c>
      <c r="R1679" t="str">
        <f t="shared" si="724"/>
        <v>bOff</v>
      </c>
    </row>
    <row r="1680" spans="1:22" x14ac:dyDescent="0.25">
      <c r="B1680" t="str">
        <f t="shared" si="725"/>
        <v>FireBurnOff</v>
      </c>
      <c r="G1680" t="s">
        <v>165</v>
      </c>
      <c r="H1680" t="str">
        <f t="shared" si="721"/>
        <v>bTriggered</v>
      </c>
      <c r="I1680">
        <v>1</v>
      </c>
      <c r="K1680">
        <v>0</v>
      </c>
      <c r="M1680" t="str">
        <f t="shared" si="722"/>
        <v>ns=4;s=|var|PLC210 OPC-UA.Application.GVL.DataProg.Group[2].Burn[3].stBurnProts.FireBurnOff.bTriggered</v>
      </c>
      <c r="N1680" t="str">
        <f t="shared" si="723"/>
        <v>Boolean</v>
      </c>
      <c r="O1680" t="s">
        <v>27</v>
      </c>
      <c r="P1680" t="str">
        <f>CONCATENATE(W$2,"GVL.DataProg.Group[2].Burn[3].",B1675,".",B1680)</f>
        <v>ns=4;s=|var|PLC210 OPC-UA.Application.GVL.DataProg.Group[2].Burn[3].stBurnProts.FireBurnOff</v>
      </c>
      <c r="Q1680" t="str">
        <f t="shared" si="726"/>
        <v>d0211</v>
      </c>
      <c r="R1680" t="str">
        <f t="shared" si="724"/>
        <v>bTriggered</v>
      </c>
    </row>
    <row r="1681" spans="1:22" x14ac:dyDescent="0.25">
      <c r="B1681" t="str">
        <f t="shared" si="725"/>
        <v>FireBurnOff</v>
      </c>
      <c r="G1681" t="s">
        <v>83</v>
      </c>
      <c r="H1681" t="str">
        <f t="shared" si="721"/>
        <v>bCtrl</v>
      </c>
      <c r="I1681">
        <v>1</v>
      </c>
      <c r="K1681">
        <v>0</v>
      </c>
      <c r="M1681" t="str">
        <f t="shared" si="722"/>
        <v>ns=4;s=|var|PLC210 OPC-UA.Application.GVL.DataProg.Group[2].Burn[3].stBurnProts.FireBurnOff.bCtrl</v>
      </c>
      <c r="N1681" t="str">
        <f t="shared" si="723"/>
        <v>Boolean</v>
      </c>
      <c r="O1681" t="s">
        <v>27</v>
      </c>
      <c r="P1681" t="str">
        <f>CONCATENATE(W$2,"GVL.DataProg.Group[2].Burn[3].",B1675,".",B1681)</f>
        <v>ns=4;s=|var|PLC210 OPC-UA.Application.GVL.DataProg.Group[2].Burn[3].stBurnProts.FireBurnOff</v>
      </c>
      <c r="Q1681" t="str">
        <f t="shared" si="726"/>
        <v>d0211</v>
      </c>
      <c r="R1681" t="str">
        <f t="shared" si="724"/>
        <v>bCtrl</v>
      </c>
    </row>
    <row r="1682" spans="1:22" x14ac:dyDescent="0.25">
      <c r="B1682" t="str">
        <f t="shared" si="725"/>
        <v>FireBurnOff</v>
      </c>
      <c r="G1682" t="s">
        <v>169</v>
      </c>
      <c r="H1682" t="str">
        <f t="shared" si="721"/>
        <v>bInWork</v>
      </c>
      <c r="I1682">
        <v>1</v>
      </c>
      <c r="K1682">
        <v>0</v>
      </c>
      <c r="M1682" t="str">
        <f t="shared" si="722"/>
        <v>ns=4;s=|var|PLC210 OPC-UA.Application.GVL.DataProg.Group[2].Burn[3].stBurnProts.FireBurnOff.bInWork</v>
      </c>
      <c r="N1682" t="str">
        <f t="shared" si="723"/>
        <v>Boolean</v>
      </c>
      <c r="O1682" t="s">
        <v>27</v>
      </c>
      <c r="P1682" t="str">
        <f>CONCATENATE(W$2,"GVL.DataProg.Group[2].Burn[3].",B1675,".",B1682)</f>
        <v>ns=4;s=|var|PLC210 OPC-UA.Application.GVL.DataProg.Group[2].Burn[3].stBurnProts.FireBurnOff</v>
      </c>
      <c r="Q1682" t="str">
        <f t="shared" si="726"/>
        <v>d0211</v>
      </c>
      <c r="R1682" t="str">
        <f t="shared" si="724"/>
        <v>bInWork</v>
      </c>
    </row>
    <row r="1683" spans="1:22" x14ac:dyDescent="0.25">
      <c r="B1683" t="str">
        <f t="shared" si="725"/>
        <v>FireBurnOff</v>
      </c>
      <c r="G1683" t="s">
        <v>289</v>
      </c>
      <c r="H1683" t="str">
        <f t="shared" si="721"/>
        <v>fValue</v>
      </c>
      <c r="I1683">
        <v>1</v>
      </c>
      <c r="K1683">
        <v>1</v>
      </c>
      <c r="M1683" t="str">
        <f t="shared" si="722"/>
        <v>ns=4;s=|var|PLC210 OPC-UA.Application.PersistentVars.stProtectionList.BurnProtectionList.FireBurnOff.fValue</v>
      </c>
      <c r="N1683" t="str">
        <f t="shared" si="723"/>
        <v>Float</v>
      </c>
      <c r="O1683" t="s">
        <v>27</v>
      </c>
      <c r="P1683" t="str">
        <f>CONCATENATE(W$2,"PersistentVars.stProtectionList.BurnProtectionList.",B1683)</f>
        <v>ns=4;s=|var|PLC210 OPC-UA.Application.PersistentVars.stProtectionList.BurnProtectionList.FireBurnOff</v>
      </c>
      <c r="Q1683" t="str">
        <f t="shared" si="726"/>
        <v>d0211</v>
      </c>
      <c r="R1683" t="str">
        <f t="shared" si="724"/>
        <v>fValue</v>
      </c>
    </row>
    <row r="1684" spans="1:22" x14ac:dyDescent="0.25">
      <c r="B1684" t="str">
        <f t="shared" si="725"/>
        <v>FireBurnOff</v>
      </c>
      <c r="G1684" t="s">
        <v>290</v>
      </c>
      <c r="H1684" t="str">
        <f t="shared" si="721"/>
        <v>fResponseTime</v>
      </c>
      <c r="I1684">
        <v>1</v>
      </c>
      <c r="K1684">
        <v>1</v>
      </c>
      <c r="M1684" t="str">
        <f t="shared" si="722"/>
        <v>ns=4;s=|var|PLC210 OPC-UA.Application.PersistentVars.stProtectionList.BurnProtectionList.FireBurnOff.fResponseTime</v>
      </c>
      <c r="N1684" t="str">
        <f t="shared" si="723"/>
        <v>Float</v>
      </c>
      <c r="O1684" t="s">
        <v>27</v>
      </c>
      <c r="P1684" t="str">
        <f>CONCATENATE(W$2,"PersistentVars.stProtectionList.BurnProtectionList.",B1684)</f>
        <v>ns=4;s=|var|PLC210 OPC-UA.Application.PersistentVars.stProtectionList.BurnProtectionList.FireBurnOff</v>
      </c>
      <c r="Q1684" t="str">
        <f t="shared" si="726"/>
        <v>d0211</v>
      </c>
      <c r="R1684" t="str">
        <f t="shared" si="724"/>
        <v>fResponseTime</v>
      </c>
    </row>
    <row r="1685" spans="1:22" x14ac:dyDescent="0.25">
      <c r="A1685" t="s">
        <v>172</v>
      </c>
      <c r="B1685" t="s">
        <v>161</v>
      </c>
      <c r="V1685" t="s">
        <v>250</v>
      </c>
    </row>
    <row r="1686" spans="1:22" x14ac:dyDescent="0.25">
      <c r="B1686" t="str">
        <f>A1685</f>
        <v>PGasL</v>
      </c>
      <c r="G1686" t="s">
        <v>163</v>
      </c>
      <c r="H1686" t="str">
        <f>G1686</f>
        <v>bSoundOn</v>
      </c>
      <c r="I1686">
        <v>1</v>
      </c>
      <c r="K1686">
        <v>1</v>
      </c>
      <c r="M1686" t="str">
        <f>CONCATENATE(P1686,".",H1686)</f>
        <v>ns=4;s=|var|PLC210 OPC-UA.Application.GVL.DataProg.Group[2].Burn[3].stBurnProts.PGasL.bSoundOn</v>
      </c>
      <c r="N1686" t="str">
        <f>(IF(LEFT(G1686,1)="b","Boolean","Float"))</f>
        <v>Boolean</v>
      </c>
      <c r="O1686" t="s">
        <v>27</v>
      </c>
      <c r="P1686" t="str">
        <f>CONCATENATE(W$2,"GVL.DataProg.Group[2].Burn[3].",B1685,".",B1686)</f>
        <v>ns=4;s=|var|PLC210 OPC-UA.Application.GVL.DataProg.Group[2].Burn[3].stBurnProts.PGasL</v>
      </c>
      <c r="Q1686" t="str">
        <f>V1685</f>
        <v>d0213</v>
      </c>
      <c r="R1686" t="str">
        <f>G1686</f>
        <v>bSoundOn</v>
      </c>
    </row>
    <row r="1687" spans="1:22" x14ac:dyDescent="0.25">
      <c r="B1687" t="str">
        <f>B1686</f>
        <v>PGasL</v>
      </c>
      <c r="G1687" t="s">
        <v>166</v>
      </c>
      <c r="H1687" t="str">
        <f t="shared" ref="H1687:H1694" si="727">G1687</f>
        <v>bCtrlOn</v>
      </c>
      <c r="I1687">
        <v>1</v>
      </c>
      <c r="K1687">
        <v>1</v>
      </c>
      <c r="M1687" t="str">
        <f t="shared" ref="M1687:M1694" si="728">CONCATENATE(P1687,".",H1687)</f>
        <v>ns=4;s=|var|PLC210 OPC-UA.Application.GVL.DataProg.Group[2].Burn[3].stBurnProts.PGasL.bCtrlOn</v>
      </c>
      <c r="N1687" t="str">
        <f t="shared" ref="N1687:N1694" si="729">(IF(LEFT(G1687,1)="b","Boolean","Float"))</f>
        <v>Boolean</v>
      </c>
      <c r="O1687" t="s">
        <v>27</v>
      </c>
      <c r="P1687" t="str">
        <f>CONCATENATE(W$2,"GVL.DataProg.Group[2].Burn[3].",B1685,".",B1687)</f>
        <v>ns=4;s=|var|PLC210 OPC-UA.Application.GVL.DataProg.Group[2].Burn[3].stBurnProts.PGasL</v>
      </c>
      <c r="Q1687" t="str">
        <f>Q1686</f>
        <v>d0213</v>
      </c>
      <c r="R1687" t="str">
        <f t="shared" ref="R1687:R1694" si="730">G1687</f>
        <v>bCtrlOn</v>
      </c>
    </row>
    <row r="1688" spans="1:22" x14ac:dyDescent="0.25">
      <c r="B1688" t="str">
        <f t="shared" ref="B1688:B1694" si="731">B1687</f>
        <v>PGasL</v>
      </c>
      <c r="G1688" t="s">
        <v>168</v>
      </c>
      <c r="H1688" t="str">
        <f t="shared" si="727"/>
        <v>bCheck</v>
      </c>
      <c r="I1688">
        <v>1</v>
      </c>
      <c r="K1688">
        <v>1</v>
      </c>
      <c r="M1688" t="str">
        <f t="shared" si="728"/>
        <v>ns=4;s=|var|PLC210 OPC-UA.Application.GVL.DataProg.Group[2].Burn[3].stBurnProts.PGasL.bCheck</v>
      </c>
      <c r="N1688" t="str">
        <f t="shared" si="729"/>
        <v>Boolean</v>
      </c>
      <c r="O1688" t="s">
        <v>27</v>
      </c>
      <c r="P1688" t="str">
        <f>CONCATENATE(W$2,"GVL.DataProg.Group[2].Burn[3].",B1685,".",B1688)</f>
        <v>ns=4;s=|var|PLC210 OPC-UA.Application.GVL.DataProg.Group[2].Burn[3].stBurnProts.PGasL</v>
      </c>
      <c r="Q1688" t="str">
        <f t="shared" ref="Q1688:Q1694" si="732">Q1687</f>
        <v>d0213</v>
      </c>
      <c r="R1688" t="str">
        <f t="shared" si="730"/>
        <v>bCheck</v>
      </c>
    </row>
    <row r="1689" spans="1:22" x14ac:dyDescent="0.25">
      <c r="B1689" t="str">
        <f t="shared" si="731"/>
        <v>PGasL</v>
      </c>
      <c r="G1689" t="s">
        <v>167</v>
      </c>
      <c r="H1689" t="str">
        <f t="shared" si="727"/>
        <v>bOff</v>
      </c>
      <c r="I1689">
        <v>1</v>
      </c>
      <c r="K1689">
        <v>1</v>
      </c>
      <c r="M1689" t="str">
        <f t="shared" si="728"/>
        <v>ns=4;s=|var|PLC210 OPC-UA.Application.GVL.DataProg.Group[2].Burn[3].stBurnProts.PGasL.bOff</v>
      </c>
      <c r="N1689" t="str">
        <f t="shared" si="729"/>
        <v>Boolean</v>
      </c>
      <c r="O1689" t="s">
        <v>27</v>
      </c>
      <c r="P1689" t="str">
        <f>CONCATENATE(W$2,"GVL.DataProg.Group[2].Burn[3].",B1685,".",B1689)</f>
        <v>ns=4;s=|var|PLC210 OPC-UA.Application.GVL.DataProg.Group[2].Burn[3].stBurnProts.PGasL</v>
      </c>
      <c r="Q1689" t="str">
        <f t="shared" si="732"/>
        <v>d0213</v>
      </c>
      <c r="R1689" t="str">
        <f t="shared" si="730"/>
        <v>bOff</v>
      </c>
    </row>
    <row r="1690" spans="1:22" x14ac:dyDescent="0.25">
      <c r="B1690" t="str">
        <f t="shared" si="731"/>
        <v>PGasL</v>
      </c>
      <c r="G1690" t="s">
        <v>165</v>
      </c>
      <c r="H1690" t="str">
        <f t="shared" si="727"/>
        <v>bTriggered</v>
      </c>
      <c r="I1690">
        <v>1</v>
      </c>
      <c r="K1690">
        <v>0</v>
      </c>
      <c r="M1690" t="str">
        <f t="shared" si="728"/>
        <v>ns=4;s=|var|PLC210 OPC-UA.Application.GVL.DataProg.Group[2].Burn[3].stBurnProts.PGasL.bTriggered</v>
      </c>
      <c r="N1690" t="str">
        <f t="shared" si="729"/>
        <v>Boolean</v>
      </c>
      <c r="O1690" t="s">
        <v>27</v>
      </c>
      <c r="P1690" t="str">
        <f>CONCATENATE(W$2,"GVL.DataProg.Group[2].Burn[3].",B1685,".",B1690)</f>
        <v>ns=4;s=|var|PLC210 OPC-UA.Application.GVL.DataProg.Group[2].Burn[3].stBurnProts.PGasL</v>
      </c>
      <c r="Q1690" t="str">
        <f t="shared" si="732"/>
        <v>d0213</v>
      </c>
      <c r="R1690" t="str">
        <f t="shared" si="730"/>
        <v>bTriggered</v>
      </c>
    </row>
    <row r="1691" spans="1:22" x14ac:dyDescent="0.25">
      <c r="B1691" t="str">
        <f t="shared" si="731"/>
        <v>PGasL</v>
      </c>
      <c r="G1691" t="s">
        <v>83</v>
      </c>
      <c r="H1691" t="str">
        <f t="shared" si="727"/>
        <v>bCtrl</v>
      </c>
      <c r="I1691">
        <v>1</v>
      </c>
      <c r="K1691">
        <v>0</v>
      </c>
      <c r="M1691" t="str">
        <f t="shared" si="728"/>
        <v>ns=4;s=|var|PLC210 OPC-UA.Application.GVL.DataProg.Group[2].Burn[3].stBurnProts.PGasL.bCtrl</v>
      </c>
      <c r="N1691" t="str">
        <f t="shared" si="729"/>
        <v>Boolean</v>
      </c>
      <c r="O1691" t="s">
        <v>27</v>
      </c>
      <c r="P1691" t="str">
        <f>CONCATENATE(W$2,"GVL.DataProg.Group[2].Burn[3].",B1685,".",B1691)</f>
        <v>ns=4;s=|var|PLC210 OPC-UA.Application.GVL.DataProg.Group[2].Burn[3].stBurnProts.PGasL</v>
      </c>
      <c r="Q1691" t="str">
        <f t="shared" si="732"/>
        <v>d0213</v>
      </c>
      <c r="R1691" t="str">
        <f t="shared" si="730"/>
        <v>bCtrl</v>
      </c>
    </row>
    <row r="1692" spans="1:22" x14ac:dyDescent="0.25">
      <c r="B1692" t="str">
        <f t="shared" si="731"/>
        <v>PGasL</v>
      </c>
      <c r="G1692" t="s">
        <v>169</v>
      </c>
      <c r="H1692" t="str">
        <f t="shared" si="727"/>
        <v>bInWork</v>
      </c>
      <c r="I1692">
        <v>1</v>
      </c>
      <c r="K1692">
        <v>0</v>
      </c>
      <c r="M1692" t="str">
        <f t="shared" si="728"/>
        <v>ns=4;s=|var|PLC210 OPC-UA.Application.GVL.DataProg.Group[2].Burn[3].stBurnProts.PGasL.bInWork</v>
      </c>
      <c r="N1692" t="str">
        <f t="shared" si="729"/>
        <v>Boolean</v>
      </c>
      <c r="O1692" t="s">
        <v>27</v>
      </c>
      <c r="P1692" t="str">
        <f>CONCATENATE(W$2,"GVL.DataProg.Group[2].Burn[3].",B1685,".",B1692)</f>
        <v>ns=4;s=|var|PLC210 OPC-UA.Application.GVL.DataProg.Group[2].Burn[3].stBurnProts.PGasL</v>
      </c>
      <c r="Q1692" t="str">
        <f t="shared" si="732"/>
        <v>d0213</v>
      </c>
      <c r="R1692" t="str">
        <f t="shared" si="730"/>
        <v>bInWork</v>
      </c>
    </row>
    <row r="1693" spans="1:22" x14ac:dyDescent="0.25">
      <c r="B1693" t="str">
        <f t="shared" si="731"/>
        <v>PGasL</v>
      </c>
      <c r="G1693" t="s">
        <v>289</v>
      </c>
      <c r="H1693" t="str">
        <f t="shared" si="727"/>
        <v>fValue</v>
      </c>
      <c r="I1693">
        <v>1</v>
      </c>
      <c r="K1693">
        <v>1</v>
      </c>
      <c r="M1693" t="str">
        <f t="shared" si="728"/>
        <v>ns=4;s=|var|PLC210 OPC-UA.Application.PersistentVars.stProtectionList.BurnProtectionList.PGasL.fValue</v>
      </c>
      <c r="N1693" t="str">
        <f t="shared" si="729"/>
        <v>Float</v>
      </c>
      <c r="O1693" t="s">
        <v>27</v>
      </c>
      <c r="P1693" t="str">
        <f>CONCATENATE(W$2,"PersistentVars.stProtectionList.BurnProtectionList.",B1693)</f>
        <v>ns=4;s=|var|PLC210 OPC-UA.Application.PersistentVars.stProtectionList.BurnProtectionList.PGasL</v>
      </c>
      <c r="Q1693" t="str">
        <f t="shared" si="732"/>
        <v>d0213</v>
      </c>
      <c r="R1693" t="str">
        <f t="shared" si="730"/>
        <v>fValue</v>
      </c>
    </row>
    <row r="1694" spans="1:22" x14ac:dyDescent="0.25">
      <c r="B1694" t="str">
        <f t="shared" si="731"/>
        <v>PGasL</v>
      </c>
      <c r="G1694" t="s">
        <v>290</v>
      </c>
      <c r="H1694" t="str">
        <f t="shared" si="727"/>
        <v>fResponseTime</v>
      </c>
      <c r="I1694">
        <v>1</v>
      </c>
      <c r="K1694">
        <v>1</v>
      </c>
      <c r="M1694" t="str">
        <f t="shared" si="728"/>
        <v>ns=4;s=|var|PLC210 OPC-UA.Application.PersistentVars.stProtectionList.BurnProtectionList.PGasL.fResponseTime</v>
      </c>
      <c r="N1694" t="str">
        <f t="shared" si="729"/>
        <v>Float</v>
      </c>
      <c r="O1694" t="s">
        <v>27</v>
      </c>
      <c r="P1694" t="str">
        <f>CONCATENATE(W$2,"PersistentVars.stProtectionList.BurnProtectionList.",B1694)</f>
        <v>ns=4;s=|var|PLC210 OPC-UA.Application.PersistentVars.stProtectionList.BurnProtectionList.PGasL</v>
      </c>
      <c r="Q1694" t="str">
        <f t="shared" si="732"/>
        <v>d0213</v>
      </c>
      <c r="R1694" t="str">
        <f t="shared" si="730"/>
        <v>fResponseTime</v>
      </c>
    </row>
    <row r="1695" spans="1:22" x14ac:dyDescent="0.25">
      <c r="A1695" t="s">
        <v>174</v>
      </c>
      <c r="B1695" t="s">
        <v>161</v>
      </c>
      <c r="V1695" t="s">
        <v>251</v>
      </c>
    </row>
    <row r="1696" spans="1:22" x14ac:dyDescent="0.25">
      <c r="B1696" t="str">
        <f>A1695</f>
        <v>PAirL</v>
      </c>
      <c r="G1696" t="s">
        <v>163</v>
      </c>
      <c r="H1696" t="str">
        <f>G1696</f>
        <v>bSoundOn</v>
      </c>
      <c r="I1696">
        <v>1</v>
      </c>
      <c r="K1696">
        <v>1</v>
      </c>
      <c r="M1696" t="str">
        <f>CONCATENATE(P1696,".",H1696)</f>
        <v>ns=4;s=|var|PLC210 OPC-UA.Application.GVL.DataProg.Group[2].Burn[3].stBurnProts.PAirL.bSoundOn</v>
      </c>
      <c r="N1696" t="str">
        <f>(IF(LEFT(G1696,1)="b","Boolean","Float"))</f>
        <v>Boolean</v>
      </c>
      <c r="O1696" t="s">
        <v>27</v>
      </c>
      <c r="P1696" t="str">
        <f>CONCATENATE(W$2,"GVL.DataProg.Group[2].Burn[3].",B1695,".",B1696)</f>
        <v>ns=4;s=|var|PLC210 OPC-UA.Application.GVL.DataProg.Group[2].Burn[3].stBurnProts.PAirL</v>
      </c>
      <c r="Q1696" t="str">
        <f>V1695</f>
        <v>d0212</v>
      </c>
      <c r="R1696" t="str">
        <f>G1696</f>
        <v>bSoundOn</v>
      </c>
    </row>
    <row r="1697" spans="1:22" x14ac:dyDescent="0.25">
      <c r="B1697" t="str">
        <f>B1696</f>
        <v>PAirL</v>
      </c>
      <c r="G1697" t="s">
        <v>166</v>
      </c>
      <c r="H1697" t="str">
        <f t="shared" ref="H1697:H1704" si="733">G1697</f>
        <v>bCtrlOn</v>
      </c>
      <c r="I1697">
        <v>1</v>
      </c>
      <c r="K1697">
        <v>1</v>
      </c>
      <c r="M1697" t="str">
        <f t="shared" ref="M1697:M1704" si="734">CONCATENATE(P1697,".",H1697)</f>
        <v>ns=4;s=|var|PLC210 OPC-UA.Application.GVL.DataProg.Group[2].Burn[3].stBurnProts.PAirL.bCtrlOn</v>
      </c>
      <c r="N1697" t="str">
        <f t="shared" ref="N1697:N1704" si="735">(IF(LEFT(G1697,1)="b","Boolean","Float"))</f>
        <v>Boolean</v>
      </c>
      <c r="O1697" t="s">
        <v>27</v>
      </c>
      <c r="P1697" t="str">
        <f>CONCATENATE(W$2,"GVL.DataProg.Group[2].Burn[3].",B1695,".",B1697)</f>
        <v>ns=4;s=|var|PLC210 OPC-UA.Application.GVL.DataProg.Group[2].Burn[3].stBurnProts.PAirL</v>
      </c>
      <c r="Q1697" t="str">
        <f>Q1696</f>
        <v>d0212</v>
      </c>
      <c r="R1697" t="str">
        <f t="shared" ref="R1697:R1704" si="736">G1697</f>
        <v>bCtrlOn</v>
      </c>
    </row>
    <row r="1698" spans="1:22" x14ac:dyDescent="0.25">
      <c r="B1698" t="str">
        <f t="shared" ref="B1698:B1704" si="737">B1697</f>
        <v>PAirL</v>
      </c>
      <c r="G1698" t="s">
        <v>168</v>
      </c>
      <c r="H1698" t="str">
        <f t="shared" si="733"/>
        <v>bCheck</v>
      </c>
      <c r="I1698">
        <v>1</v>
      </c>
      <c r="K1698">
        <v>1</v>
      </c>
      <c r="M1698" t="str">
        <f t="shared" si="734"/>
        <v>ns=4;s=|var|PLC210 OPC-UA.Application.GVL.DataProg.Group[2].Burn[3].stBurnProts.PAirL.bCheck</v>
      </c>
      <c r="N1698" t="str">
        <f t="shared" si="735"/>
        <v>Boolean</v>
      </c>
      <c r="O1698" t="s">
        <v>27</v>
      </c>
      <c r="P1698" t="str">
        <f>CONCATENATE(W$2,"GVL.DataProg.Group[2].Burn[3].",B1695,".",B1698)</f>
        <v>ns=4;s=|var|PLC210 OPC-UA.Application.GVL.DataProg.Group[2].Burn[3].stBurnProts.PAirL</v>
      </c>
      <c r="Q1698" t="str">
        <f t="shared" ref="Q1698:Q1704" si="738">Q1697</f>
        <v>d0212</v>
      </c>
      <c r="R1698" t="str">
        <f t="shared" si="736"/>
        <v>bCheck</v>
      </c>
    </row>
    <row r="1699" spans="1:22" x14ac:dyDescent="0.25">
      <c r="B1699" t="str">
        <f t="shared" si="737"/>
        <v>PAirL</v>
      </c>
      <c r="G1699" t="s">
        <v>167</v>
      </c>
      <c r="H1699" t="str">
        <f t="shared" si="733"/>
        <v>bOff</v>
      </c>
      <c r="I1699">
        <v>1</v>
      </c>
      <c r="K1699">
        <v>1</v>
      </c>
      <c r="M1699" t="str">
        <f t="shared" si="734"/>
        <v>ns=4;s=|var|PLC210 OPC-UA.Application.GVL.DataProg.Group[2].Burn[3].stBurnProts.PAirL.bOff</v>
      </c>
      <c r="N1699" t="str">
        <f t="shared" si="735"/>
        <v>Boolean</v>
      </c>
      <c r="O1699" t="s">
        <v>27</v>
      </c>
      <c r="P1699" t="str">
        <f>CONCATENATE(W$2,"GVL.DataProg.Group[2].Burn[3].",B1695,".",B1699)</f>
        <v>ns=4;s=|var|PLC210 OPC-UA.Application.GVL.DataProg.Group[2].Burn[3].stBurnProts.PAirL</v>
      </c>
      <c r="Q1699" t="str">
        <f t="shared" si="738"/>
        <v>d0212</v>
      </c>
      <c r="R1699" t="str">
        <f t="shared" si="736"/>
        <v>bOff</v>
      </c>
    </row>
    <row r="1700" spans="1:22" x14ac:dyDescent="0.25">
      <c r="B1700" t="str">
        <f t="shared" si="737"/>
        <v>PAirL</v>
      </c>
      <c r="G1700" t="s">
        <v>165</v>
      </c>
      <c r="H1700" t="str">
        <f t="shared" si="733"/>
        <v>bTriggered</v>
      </c>
      <c r="I1700">
        <v>1</v>
      </c>
      <c r="K1700">
        <v>0</v>
      </c>
      <c r="M1700" t="str">
        <f t="shared" si="734"/>
        <v>ns=4;s=|var|PLC210 OPC-UA.Application.GVL.DataProg.Group[2].Burn[3].stBurnProts.PAirL.bTriggered</v>
      </c>
      <c r="N1700" t="str">
        <f t="shared" si="735"/>
        <v>Boolean</v>
      </c>
      <c r="O1700" t="s">
        <v>27</v>
      </c>
      <c r="P1700" t="str">
        <f>CONCATENATE(W$2,"GVL.DataProg.Group[2].Burn[3].",B1695,".",B1700)</f>
        <v>ns=4;s=|var|PLC210 OPC-UA.Application.GVL.DataProg.Group[2].Burn[3].stBurnProts.PAirL</v>
      </c>
      <c r="Q1700" t="str">
        <f t="shared" si="738"/>
        <v>d0212</v>
      </c>
      <c r="R1700" t="str">
        <f t="shared" si="736"/>
        <v>bTriggered</v>
      </c>
    </row>
    <row r="1701" spans="1:22" x14ac:dyDescent="0.25">
      <c r="B1701" t="str">
        <f t="shared" si="737"/>
        <v>PAirL</v>
      </c>
      <c r="G1701" t="s">
        <v>83</v>
      </c>
      <c r="H1701" t="str">
        <f t="shared" si="733"/>
        <v>bCtrl</v>
      </c>
      <c r="I1701">
        <v>1</v>
      </c>
      <c r="K1701">
        <v>0</v>
      </c>
      <c r="M1701" t="str">
        <f t="shared" si="734"/>
        <v>ns=4;s=|var|PLC210 OPC-UA.Application.GVL.DataProg.Group[2].Burn[3].stBurnProts.PAirL.bCtrl</v>
      </c>
      <c r="N1701" t="str">
        <f t="shared" si="735"/>
        <v>Boolean</v>
      </c>
      <c r="O1701" t="s">
        <v>27</v>
      </c>
      <c r="P1701" t="str">
        <f>CONCATENATE(W$2,"GVL.DataProg.Group[2].Burn[3].",B1695,".",B1701)</f>
        <v>ns=4;s=|var|PLC210 OPC-UA.Application.GVL.DataProg.Group[2].Burn[3].stBurnProts.PAirL</v>
      </c>
      <c r="Q1701" t="str">
        <f t="shared" si="738"/>
        <v>d0212</v>
      </c>
      <c r="R1701" t="str">
        <f t="shared" si="736"/>
        <v>bCtrl</v>
      </c>
    </row>
    <row r="1702" spans="1:22" x14ac:dyDescent="0.25">
      <c r="B1702" t="str">
        <f t="shared" si="737"/>
        <v>PAirL</v>
      </c>
      <c r="G1702" t="s">
        <v>169</v>
      </c>
      <c r="H1702" t="str">
        <f t="shared" si="733"/>
        <v>bInWork</v>
      </c>
      <c r="I1702">
        <v>1</v>
      </c>
      <c r="K1702">
        <v>0</v>
      </c>
      <c r="M1702" t="str">
        <f t="shared" si="734"/>
        <v>ns=4;s=|var|PLC210 OPC-UA.Application.GVL.DataProg.Group[2].Burn[3].stBurnProts.PAirL.bInWork</v>
      </c>
      <c r="N1702" t="str">
        <f t="shared" si="735"/>
        <v>Boolean</v>
      </c>
      <c r="O1702" t="s">
        <v>27</v>
      </c>
      <c r="P1702" t="str">
        <f>CONCATENATE(W$2,"GVL.DataProg.Group[2].Burn[3].",B1695,".",B1702)</f>
        <v>ns=4;s=|var|PLC210 OPC-UA.Application.GVL.DataProg.Group[2].Burn[3].stBurnProts.PAirL</v>
      </c>
      <c r="Q1702" t="str">
        <f t="shared" si="738"/>
        <v>d0212</v>
      </c>
      <c r="R1702" t="str">
        <f t="shared" si="736"/>
        <v>bInWork</v>
      </c>
    </row>
    <row r="1703" spans="1:22" x14ac:dyDescent="0.25">
      <c r="B1703" t="str">
        <f t="shared" si="737"/>
        <v>PAirL</v>
      </c>
      <c r="G1703" t="s">
        <v>289</v>
      </c>
      <c r="H1703" t="str">
        <f t="shared" si="733"/>
        <v>fValue</v>
      </c>
      <c r="I1703">
        <v>1</v>
      </c>
      <c r="K1703">
        <v>1</v>
      </c>
      <c r="M1703" t="str">
        <f t="shared" si="734"/>
        <v>ns=4;s=|var|PLC210 OPC-UA.Application.PersistentVars.stProtectionList.BurnProtectionList.PAirL.fValue</v>
      </c>
      <c r="N1703" t="str">
        <f t="shared" si="735"/>
        <v>Float</v>
      </c>
      <c r="O1703" t="s">
        <v>27</v>
      </c>
      <c r="P1703" t="str">
        <f>CONCATENATE(W$2,"PersistentVars.stProtectionList.BurnProtectionList.",B1703)</f>
        <v>ns=4;s=|var|PLC210 OPC-UA.Application.PersistentVars.stProtectionList.BurnProtectionList.PAirL</v>
      </c>
      <c r="Q1703" t="str">
        <f t="shared" si="738"/>
        <v>d0212</v>
      </c>
      <c r="R1703" t="str">
        <f t="shared" si="736"/>
        <v>fValue</v>
      </c>
    </row>
    <row r="1704" spans="1:22" x14ac:dyDescent="0.25">
      <c r="B1704" t="str">
        <f t="shared" si="737"/>
        <v>PAirL</v>
      </c>
      <c r="G1704" t="s">
        <v>290</v>
      </c>
      <c r="H1704" t="str">
        <f t="shared" si="733"/>
        <v>fResponseTime</v>
      </c>
      <c r="I1704">
        <v>1</v>
      </c>
      <c r="K1704">
        <v>1</v>
      </c>
      <c r="M1704" t="str">
        <f t="shared" si="734"/>
        <v>ns=4;s=|var|PLC210 OPC-UA.Application.PersistentVars.stProtectionList.BurnProtectionList.PAirL.fResponseTime</v>
      </c>
      <c r="N1704" t="str">
        <f t="shared" si="735"/>
        <v>Float</v>
      </c>
      <c r="O1704" t="s">
        <v>27</v>
      </c>
      <c r="P1704" t="str">
        <f>CONCATENATE(W$2,"PersistentVars.stProtectionList.BurnProtectionList.",B1704)</f>
        <v>ns=4;s=|var|PLC210 OPC-UA.Application.PersistentVars.stProtectionList.BurnProtectionList.PAirL</v>
      </c>
      <c r="Q1704" t="str">
        <f t="shared" si="738"/>
        <v>d0212</v>
      </c>
      <c r="R1704" t="str">
        <f t="shared" si="736"/>
        <v>fResponseTime</v>
      </c>
    </row>
    <row r="1705" spans="1:22" x14ac:dyDescent="0.25">
      <c r="A1705" t="s">
        <v>204</v>
      </c>
      <c r="B1705" t="s">
        <v>210</v>
      </c>
      <c r="V1705" t="s">
        <v>252</v>
      </c>
    </row>
    <row r="1706" spans="1:22" x14ac:dyDescent="0.25">
      <c r="B1706" t="str">
        <f>A1705</f>
        <v>ValveSafety</v>
      </c>
      <c r="G1706" t="s">
        <v>33</v>
      </c>
      <c r="H1706" t="str">
        <f>G1706</f>
        <v>bH</v>
      </c>
      <c r="I1706">
        <v>1</v>
      </c>
      <c r="K1706">
        <v>0</v>
      </c>
      <c r="M1706" t="str">
        <f t="shared" ref="M1706:M1717" si="739">CONCATENATE(P1706,".",G1706)</f>
        <v>ns=4;s=|var|PLC210 OPC-UA.Application.GVL.DataProg.Group[2].ValveSafety.bH</v>
      </c>
      <c r="N1706" t="s">
        <v>34</v>
      </c>
      <c r="O1706" t="s">
        <v>27</v>
      </c>
      <c r="P1706" t="str">
        <f>CONCATENATE(W$2,"GVL.DataProg.",A$1173,".",B1706)</f>
        <v>ns=4;s=|var|PLC210 OPC-UA.Application.GVL.DataProg.Group[2].ValveSafety</v>
      </c>
      <c r="Q1706" t="str">
        <f>V1705</f>
        <v>d0186</v>
      </c>
      <c r="R1706" t="str">
        <f>G1706</f>
        <v>bH</v>
      </c>
    </row>
    <row r="1707" spans="1:22" x14ac:dyDescent="0.25">
      <c r="B1707" t="str">
        <f>B1706</f>
        <v>ValveSafety</v>
      </c>
      <c r="G1707" t="s">
        <v>36</v>
      </c>
      <c r="H1707" t="str">
        <f t="shared" ref="H1707:H1733" si="740">G1707</f>
        <v>bL</v>
      </c>
      <c r="I1707">
        <v>1</v>
      </c>
      <c r="K1707">
        <v>0</v>
      </c>
      <c r="M1707" t="str">
        <f t="shared" si="739"/>
        <v>ns=4;s=|var|PLC210 OPC-UA.Application.GVL.DataProg.Group[2].ValveSafety.bL</v>
      </c>
      <c r="N1707" t="s">
        <v>34</v>
      </c>
      <c r="O1707" t="s">
        <v>27</v>
      </c>
      <c r="P1707" t="str">
        <f>CONCATENATE(W$2,"GVL.DataProg.",A$1173,".",B1707)</f>
        <v>ns=4;s=|var|PLC210 OPC-UA.Application.GVL.DataProg.Group[2].ValveSafety</v>
      </c>
      <c r="Q1707" t="str">
        <f>Q1706</f>
        <v>d0186</v>
      </c>
      <c r="R1707" t="str">
        <f t="shared" ref="R1707:R1713" si="741">G1707</f>
        <v>bL</v>
      </c>
    </row>
    <row r="1708" spans="1:22" x14ac:dyDescent="0.25">
      <c r="B1708" t="str">
        <f t="shared" ref="B1708:B1713" si="742">B1707</f>
        <v>ValveSafety</v>
      </c>
      <c r="G1708" t="s">
        <v>83</v>
      </c>
      <c r="H1708" t="str">
        <f t="shared" si="740"/>
        <v>bCtrl</v>
      </c>
      <c r="I1708">
        <v>1</v>
      </c>
      <c r="K1708">
        <v>0</v>
      </c>
      <c r="M1708" t="str">
        <f t="shared" si="739"/>
        <v>ns=4;s=|var|PLC210 OPC-UA.Application.GVL.DataProg.Group[2].ValveSafety.bCtrl</v>
      </c>
      <c r="N1708" t="s">
        <v>34</v>
      </c>
      <c r="O1708" t="s">
        <v>27</v>
      </c>
      <c r="P1708" t="str">
        <f>CONCATENATE(W$2,"GVL.DataProg.",A$1173,".",B1708)</f>
        <v>ns=4;s=|var|PLC210 OPC-UA.Application.GVL.DataProg.Group[2].ValveSafety</v>
      </c>
      <c r="Q1708" t="str">
        <f t="shared" ref="Q1708:Q1713" si="743">Q1707</f>
        <v>d0186</v>
      </c>
      <c r="R1708" t="str">
        <f t="shared" si="741"/>
        <v>bCtrl</v>
      </c>
    </row>
    <row r="1709" spans="1:22" x14ac:dyDescent="0.25">
      <c r="B1709" t="str">
        <f t="shared" si="742"/>
        <v>ValveSafety</v>
      </c>
      <c r="G1709" t="s">
        <v>39</v>
      </c>
      <c r="H1709" t="str">
        <f t="shared" si="740"/>
        <v>bOpenManual</v>
      </c>
      <c r="I1709">
        <v>1</v>
      </c>
      <c r="K1709">
        <v>1</v>
      </c>
      <c r="M1709" t="str">
        <f t="shared" si="739"/>
        <v>ns=4;s=|var|PLC210 OPC-UA.Application.GVL.DataProg.Group[2].ValveSafety.bOpenManual</v>
      </c>
      <c r="N1709" t="s">
        <v>34</v>
      </c>
      <c r="O1709" t="s">
        <v>27</v>
      </c>
      <c r="P1709" t="str">
        <f>CONCATENATE(W$2,"GVL.DataProg.",A$1173,".",B1709)</f>
        <v>ns=4;s=|var|PLC210 OPC-UA.Application.GVL.DataProg.Group[2].ValveSafety</v>
      </c>
      <c r="Q1709" t="str">
        <f t="shared" si="743"/>
        <v>d0186</v>
      </c>
      <c r="R1709" t="str">
        <f t="shared" si="741"/>
        <v>bOpenManual</v>
      </c>
    </row>
    <row r="1710" spans="1:22" x14ac:dyDescent="0.25">
      <c r="B1710" t="str">
        <f t="shared" si="742"/>
        <v>ValveSafety</v>
      </c>
      <c r="G1710" t="s">
        <v>40</v>
      </c>
      <c r="H1710" t="str">
        <f t="shared" si="740"/>
        <v>bCloseManual</v>
      </c>
      <c r="I1710">
        <v>1</v>
      </c>
      <c r="K1710">
        <v>1</v>
      </c>
      <c r="M1710" t="str">
        <f t="shared" si="739"/>
        <v>ns=4;s=|var|PLC210 OPC-UA.Application.GVL.DataProg.Group[2].ValveSafety.bCloseManual</v>
      </c>
      <c r="N1710" t="s">
        <v>34</v>
      </c>
      <c r="O1710" t="s">
        <v>27</v>
      </c>
      <c r="P1710" t="str">
        <f>CONCATENATE(W$2,"GVL.DataProg.",A$1173,".",B1710)</f>
        <v>ns=4;s=|var|PLC210 OPC-UA.Application.GVL.DataProg.Group[2].ValveSafety</v>
      </c>
      <c r="Q1710" t="str">
        <f t="shared" si="743"/>
        <v>d0186</v>
      </c>
      <c r="R1710" t="str">
        <f t="shared" si="741"/>
        <v>bCloseManual</v>
      </c>
    </row>
    <row r="1711" spans="1:22" x14ac:dyDescent="0.25">
      <c r="B1711" t="str">
        <f t="shared" si="742"/>
        <v>ValveSafety</v>
      </c>
      <c r="G1711" t="s">
        <v>41</v>
      </c>
      <c r="H1711" t="str">
        <f t="shared" si="740"/>
        <v>bAuto</v>
      </c>
      <c r="I1711">
        <v>1</v>
      </c>
      <c r="K1711">
        <v>1</v>
      </c>
      <c r="M1711" t="str">
        <f t="shared" si="739"/>
        <v>ns=4;s=|var|PLC210 OPC-UA.Application.GVL.DataProg.Group[2].ValveSafety.bAuto</v>
      </c>
      <c r="N1711" t="s">
        <v>34</v>
      </c>
      <c r="O1711" t="s">
        <v>27</v>
      </c>
      <c r="P1711" t="str">
        <f>CONCATENATE(W$2,"GVL.DataProg.",A$1173,".",B1711)</f>
        <v>ns=4;s=|var|PLC210 OPC-UA.Application.GVL.DataProg.Group[2].ValveSafety</v>
      </c>
      <c r="Q1711" t="str">
        <f t="shared" si="743"/>
        <v>d0186</v>
      </c>
      <c r="R1711" t="str">
        <f t="shared" si="741"/>
        <v>bAuto</v>
      </c>
    </row>
    <row r="1712" spans="1:22" x14ac:dyDescent="0.25">
      <c r="B1712" t="str">
        <f t="shared" si="742"/>
        <v>ValveSafety</v>
      </c>
      <c r="G1712" t="s">
        <v>42</v>
      </c>
      <c r="H1712" t="str">
        <f t="shared" si="740"/>
        <v>bBlockOpenOut</v>
      </c>
      <c r="I1712">
        <v>1</v>
      </c>
      <c r="K1712">
        <v>0</v>
      </c>
      <c r="M1712" t="str">
        <f t="shared" si="739"/>
        <v>ns=4;s=|var|PLC210 OPC-UA.Application.GVL.DataProg.Group[2].ValveSafety.bBlockOpenOut</v>
      </c>
      <c r="N1712" t="s">
        <v>34</v>
      </c>
      <c r="O1712" t="s">
        <v>27</v>
      </c>
      <c r="P1712" t="str">
        <f>CONCATENATE(W$2,"GVL.DataProg.",A$1173,".",B1712)</f>
        <v>ns=4;s=|var|PLC210 OPC-UA.Application.GVL.DataProg.Group[2].ValveSafety</v>
      </c>
      <c r="Q1712" t="str">
        <f t="shared" si="743"/>
        <v>d0186</v>
      </c>
      <c r="R1712" t="str">
        <f t="shared" si="741"/>
        <v>bBlockOpenOut</v>
      </c>
    </row>
    <row r="1713" spans="2:18" x14ac:dyDescent="0.25">
      <c r="B1713" t="str">
        <f t="shared" si="742"/>
        <v>ValveSafety</v>
      </c>
      <c r="G1713" t="s">
        <v>43</v>
      </c>
      <c r="H1713" t="str">
        <f t="shared" si="740"/>
        <v>bBlockCloseOut</v>
      </c>
      <c r="I1713">
        <v>1</v>
      </c>
      <c r="K1713">
        <v>0</v>
      </c>
      <c r="M1713" t="str">
        <f t="shared" si="739"/>
        <v>ns=4;s=|var|PLC210 OPC-UA.Application.GVL.DataProg.Group[2].ValveSafety.bBlockCloseOut</v>
      </c>
      <c r="N1713" t="s">
        <v>34</v>
      </c>
      <c r="O1713" t="s">
        <v>27</v>
      </c>
      <c r="P1713" t="str">
        <f>CONCATENATE(W$2,"GVL.DataProg.",A$1173,".",B1713)</f>
        <v>ns=4;s=|var|PLC210 OPC-UA.Application.GVL.DataProg.Group[2].ValveSafety</v>
      </c>
      <c r="Q1713" t="str">
        <f t="shared" si="743"/>
        <v>d0186</v>
      </c>
      <c r="R1713" t="str">
        <f t="shared" si="741"/>
        <v>bBlockCloseOut</v>
      </c>
    </row>
    <row r="1714" spans="2:18" x14ac:dyDescent="0.25">
      <c r="B1714" t="str">
        <f>B1713</f>
        <v>ValveSafety</v>
      </c>
      <c r="G1714" t="s">
        <v>402</v>
      </c>
      <c r="H1714" t="str">
        <f t="shared" si="740"/>
        <v>byBlock</v>
      </c>
      <c r="I1714">
        <v>1</v>
      </c>
      <c r="K1714">
        <v>0</v>
      </c>
      <c r="M1714" t="str">
        <f t="shared" si="739"/>
        <v>ns=4;s=|var|PLC210 OPC-UA.Application.GVL.DataProg.Group[2].ValveSafety.stBlocksOpen.byBlock</v>
      </c>
      <c r="N1714" t="s">
        <v>403</v>
      </c>
      <c r="O1714" t="s">
        <v>27</v>
      </c>
      <c r="P1714" t="str">
        <f>CONCATENATE(P1713,".stBlocksOpen")</f>
        <v>ns=4;s=|var|PLC210 OPC-UA.Application.GVL.DataProg.Group[2].ValveSafety.stBlocksOpen</v>
      </c>
      <c r="Q1714" t="str">
        <f>Q1713</f>
        <v>d0186</v>
      </c>
      <c r="R1714" t="str">
        <f>CONCATENATE(G1714,"Open")</f>
        <v>byBlockOpen</v>
      </c>
    </row>
    <row r="1715" spans="2:18" x14ac:dyDescent="0.25">
      <c r="B1715" t="str">
        <f>B1714</f>
        <v>ValveSafety</v>
      </c>
      <c r="G1715" t="s">
        <v>402</v>
      </c>
      <c r="H1715" t="str">
        <f t="shared" si="740"/>
        <v>byBlock</v>
      </c>
      <c r="I1715">
        <v>1</v>
      </c>
      <c r="K1715">
        <v>0</v>
      </c>
      <c r="M1715" t="str">
        <f t="shared" si="739"/>
        <v>ns=4;s=|var|PLC210 OPC-UA.Application.GVL.DataProg.Group[2].ValveSafety.stBlocksClose.byBlock</v>
      </c>
      <c r="N1715" t="s">
        <v>403</v>
      </c>
      <c r="O1715" t="s">
        <v>27</v>
      </c>
      <c r="P1715" t="str">
        <f>CONCATENATE(P1713,".stBlocksClose")</f>
        <v>ns=4;s=|var|PLC210 OPC-UA.Application.GVL.DataProg.Group[2].ValveSafety.stBlocksClose</v>
      </c>
      <c r="Q1715" t="str">
        <f>Q1714</f>
        <v>d0186</v>
      </c>
      <c r="R1715" t="str">
        <f>CONCATENATE(G1715,"Close")</f>
        <v>byBlockClose</v>
      </c>
    </row>
    <row r="1716" spans="2:18" x14ac:dyDescent="0.25">
      <c r="B1716" t="str">
        <f>B1715</f>
        <v>ValveSafety</v>
      </c>
      <c r="G1716" t="s">
        <v>404</v>
      </c>
      <c r="H1716" t="str">
        <f t="shared" si="740"/>
        <v>byBlockWork</v>
      </c>
      <c r="I1716">
        <v>1</v>
      </c>
      <c r="K1716">
        <v>1</v>
      </c>
      <c r="M1716" t="str">
        <f t="shared" si="739"/>
        <v>ns=4;s=|var|PLC210 OPC-UA.Application.GVL.DataProg.Group[2].ValveSafety.stBlocksOpen.byBlockWork</v>
      </c>
      <c r="N1716" t="s">
        <v>403</v>
      </c>
      <c r="O1716" t="s">
        <v>27</v>
      </c>
      <c r="P1716" t="str">
        <f>P1714</f>
        <v>ns=4;s=|var|PLC210 OPC-UA.Application.GVL.DataProg.Group[2].ValveSafety.stBlocksOpen</v>
      </c>
      <c r="Q1716" t="str">
        <f>Q1715</f>
        <v>d0186</v>
      </c>
      <c r="R1716" t="str">
        <f>CONCATENATE(G1716,"Open")</f>
        <v>byBlockWorkOpen</v>
      </c>
    </row>
    <row r="1717" spans="2:18" x14ac:dyDescent="0.25">
      <c r="B1717" t="str">
        <f>B1716</f>
        <v>ValveSafety</v>
      </c>
      <c r="G1717" t="s">
        <v>404</v>
      </c>
      <c r="H1717" t="str">
        <f t="shared" si="740"/>
        <v>byBlockWork</v>
      </c>
      <c r="I1717">
        <v>1</v>
      </c>
      <c r="K1717">
        <v>1</v>
      </c>
      <c r="M1717" t="str">
        <f t="shared" si="739"/>
        <v>ns=4;s=|var|PLC210 OPC-UA.Application.GVL.DataProg.Group[2].ValveSafety.stBlocksClose.byBlockWork</v>
      </c>
      <c r="N1717" t="s">
        <v>403</v>
      </c>
      <c r="O1717" t="s">
        <v>27</v>
      </c>
      <c r="P1717" t="str">
        <f>P1715</f>
        <v>ns=4;s=|var|PLC210 OPC-UA.Application.GVL.DataProg.Group[2].ValveSafety.stBlocksClose</v>
      </c>
      <c r="Q1717" t="str">
        <f>Q1716</f>
        <v>d0186</v>
      </c>
      <c r="R1717" t="str">
        <f>CONCATENATE(G1717,"Close")</f>
        <v>byBlockWorkClose</v>
      </c>
    </row>
    <row r="1718" spans="2:18" x14ac:dyDescent="0.25">
      <c r="B1718" t="str">
        <f>B1713</f>
        <v>ValveSafety</v>
      </c>
      <c r="G1718" t="s">
        <v>405</v>
      </c>
      <c r="H1718" t="str">
        <f t="shared" si="740"/>
        <v>arwsBlockNames</v>
      </c>
      <c r="I1718">
        <v>1</v>
      </c>
      <c r="K1718">
        <v>0</v>
      </c>
      <c r="M1718" t="str">
        <f>CONCATENATE(P1718,".",G1718,"[0]")</f>
        <v>ns=4;s=|var|PLC210 OPC-UA.Application.GVL.DataProg.Group[2].ValveSafety.stBlocksOpen.arwsBlockNames[0]</v>
      </c>
      <c r="N1718" t="s">
        <v>154</v>
      </c>
      <c r="O1718" t="s">
        <v>27</v>
      </c>
      <c r="P1718" t="str">
        <f>P1714</f>
        <v>ns=4;s=|var|PLC210 OPC-UA.Application.GVL.DataProg.Group[2].ValveSafety.stBlocksOpen</v>
      </c>
      <c r="Q1718" t="str">
        <f>Q1713</f>
        <v>d0186</v>
      </c>
      <c r="R1718" t="str">
        <f>CONCATENATE(G1718,"Open1")</f>
        <v>arwsBlockNamesOpen1</v>
      </c>
    </row>
    <row r="1719" spans="2:18" x14ac:dyDescent="0.25">
      <c r="B1719" t="str">
        <f>B1718</f>
        <v>ValveSafety</v>
      </c>
      <c r="G1719" t="s">
        <v>405</v>
      </c>
      <c r="H1719" t="str">
        <f t="shared" si="740"/>
        <v>arwsBlockNames</v>
      </c>
      <c r="I1719">
        <v>1</v>
      </c>
      <c r="K1719">
        <v>0</v>
      </c>
      <c r="M1719" t="str">
        <f>CONCATENATE(P1719,".",G1719,"[1]")</f>
        <v>ns=4;s=|var|PLC210 OPC-UA.Application.GVL.DataProg.Group[2].ValveSafety.stBlocksOpen.arwsBlockNames[1]</v>
      </c>
      <c r="N1719" t="s">
        <v>154</v>
      </c>
      <c r="O1719" t="s">
        <v>27</v>
      </c>
      <c r="P1719" t="str">
        <f>P1718</f>
        <v>ns=4;s=|var|PLC210 OPC-UA.Application.GVL.DataProg.Group[2].ValveSafety.stBlocksOpen</v>
      </c>
      <c r="Q1719" t="str">
        <f>Q1718</f>
        <v>d0186</v>
      </c>
      <c r="R1719" t="str">
        <f>CONCATENATE(G1719,"Open2")</f>
        <v>arwsBlockNamesOpen2</v>
      </c>
    </row>
    <row r="1720" spans="2:18" x14ac:dyDescent="0.25">
      <c r="B1720" t="str">
        <f>B1719</f>
        <v>ValveSafety</v>
      </c>
      <c r="G1720" t="s">
        <v>405</v>
      </c>
      <c r="H1720" t="str">
        <f t="shared" si="740"/>
        <v>arwsBlockNames</v>
      </c>
      <c r="I1720">
        <v>1</v>
      </c>
      <c r="K1720">
        <v>0</v>
      </c>
      <c r="M1720" t="str">
        <f>CONCATENATE(P1720,".",G1720,"[2]")</f>
        <v>ns=4;s=|var|PLC210 OPC-UA.Application.GVL.DataProg.Group[2].ValveSafety.stBlocksOpen.arwsBlockNames[2]</v>
      </c>
      <c r="N1720" t="s">
        <v>154</v>
      </c>
      <c r="O1720" t="s">
        <v>27</v>
      </c>
      <c r="P1720" t="str">
        <f t="shared" ref="P1720:P1725" si="744">P1719</f>
        <v>ns=4;s=|var|PLC210 OPC-UA.Application.GVL.DataProg.Group[2].ValveSafety.stBlocksOpen</v>
      </c>
      <c r="Q1720" t="str">
        <f>Q1719</f>
        <v>d0186</v>
      </c>
      <c r="R1720" t="str">
        <f>CONCATENATE(G1720,"Open3")</f>
        <v>arwsBlockNamesOpen3</v>
      </c>
    </row>
    <row r="1721" spans="2:18" x14ac:dyDescent="0.25">
      <c r="B1721" t="str">
        <f>B1720</f>
        <v>ValveSafety</v>
      </c>
      <c r="G1721" t="s">
        <v>405</v>
      </c>
      <c r="H1721" t="str">
        <f t="shared" si="740"/>
        <v>arwsBlockNames</v>
      </c>
      <c r="I1721">
        <v>1</v>
      </c>
      <c r="K1721">
        <v>0</v>
      </c>
      <c r="M1721" t="str">
        <f>CONCATENATE(P1721,".",G1721,"[3]")</f>
        <v>ns=4;s=|var|PLC210 OPC-UA.Application.GVL.DataProg.Group[2].ValveSafety.stBlocksOpen.arwsBlockNames[3]</v>
      </c>
      <c r="N1721" t="s">
        <v>154</v>
      </c>
      <c r="O1721" t="s">
        <v>27</v>
      </c>
      <c r="P1721" t="str">
        <f t="shared" si="744"/>
        <v>ns=4;s=|var|PLC210 OPC-UA.Application.GVL.DataProg.Group[2].ValveSafety.stBlocksOpen</v>
      </c>
      <c r="Q1721" t="str">
        <f>Q1720</f>
        <v>d0186</v>
      </c>
      <c r="R1721" t="str">
        <f>CONCATENATE(G1721,"Open4")</f>
        <v>arwsBlockNamesOpen4</v>
      </c>
    </row>
    <row r="1722" spans="2:18" x14ac:dyDescent="0.25">
      <c r="B1722" t="str">
        <f>B1717</f>
        <v>ValveSafety</v>
      </c>
      <c r="G1722" t="s">
        <v>405</v>
      </c>
      <c r="H1722" t="str">
        <f t="shared" si="740"/>
        <v>arwsBlockNames</v>
      </c>
      <c r="I1722">
        <v>1</v>
      </c>
      <c r="K1722">
        <v>0</v>
      </c>
      <c r="M1722" t="str">
        <f>CONCATENATE(P1722,".",G1722,"[4]")</f>
        <v>ns=4;s=|var|PLC210 OPC-UA.Application.GVL.DataProg.Group[2].ValveSafety.stBlocksOpen.arwsBlockNames[4]</v>
      </c>
      <c r="N1722" t="s">
        <v>154</v>
      </c>
      <c r="O1722" t="s">
        <v>27</v>
      </c>
      <c r="P1722" t="str">
        <f t="shared" si="744"/>
        <v>ns=4;s=|var|PLC210 OPC-UA.Application.GVL.DataProg.Group[2].ValveSafety.stBlocksOpen</v>
      </c>
      <c r="Q1722" t="str">
        <f>Q1717</f>
        <v>d0186</v>
      </c>
      <c r="R1722" t="str">
        <f>CONCATENATE(G1722,"Open5")</f>
        <v>arwsBlockNamesOpen5</v>
      </c>
    </row>
    <row r="1723" spans="2:18" x14ac:dyDescent="0.25">
      <c r="B1723" t="str">
        <f>B1722</f>
        <v>ValveSafety</v>
      </c>
      <c r="G1723" t="s">
        <v>405</v>
      </c>
      <c r="H1723" t="str">
        <f t="shared" si="740"/>
        <v>arwsBlockNames</v>
      </c>
      <c r="I1723">
        <v>1</v>
      </c>
      <c r="K1723">
        <v>0</v>
      </c>
      <c r="M1723" t="str">
        <f>CONCATENATE(P1723,".",G1723,"[5]")</f>
        <v>ns=4;s=|var|PLC210 OPC-UA.Application.GVL.DataProg.Group[2].ValveSafety.stBlocksOpen.arwsBlockNames[5]</v>
      </c>
      <c r="N1723" t="s">
        <v>154</v>
      </c>
      <c r="O1723" t="s">
        <v>27</v>
      </c>
      <c r="P1723" t="str">
        <f t="shared" si="744"/>
        <v>ns=4;s=|var|PLC210 OPC-UA.Application.GVL.DataProg.Group[2].ValveSafety.stBlocksOpen</v>
      </c>
      <c r="Q1723" t="str">
        <f>Q1722</f>
        <v>d0186</v>
      </c>
      <c r="R1723" t="str">
        <f>CONCATENATE(G1723,"Open6")</f>
        <v>arwsBlockNamesOpen6</v>
      </c>
    </row>
    <row r="1724" spans="2:18" x14ac:dyDescent="0.25">
      <c r="B1724" t="str">
        <f>B1723</f>
        <v>ValveSafety</v>
      </c>
      <c r="G1724" t="s">
        <v>405</v>
      </c>
      <c r="H1724" t="str">
        <f t="shared" si="740"/>
        <v>arwsBlockNames</v>
      </c>
      <c r="I1724">
        <v>1</v>
      </c>
      <c r="K1724">
        <v>0</v>
      </c>
      <c r="M1724" t="str">
        <f>CONCATENATE(P1724,".",G1724,"[6]")</f>
        <v>ns=4;s=|var|PLC210 OPC-UA.Application.GVL.DataProg.Group[2].ValveSafety.stBlocksOpen.arwsBlockNames[6]</v>
      </c>
      <c r="N1724" t="s">
        <v>154</v>
      </c>
      <c r="O1724" t="s">
        <v>27</v>
      </c>
      <c r="P1724" t="str">
        <f t="shared" si="744"/>
        <v>ns=4;s=|var|PLC210 OPC-UA.Application.GVL.DataProg.Group[2].ValveSafety.stBlocksOpen</v>
      </c>
      <c r="Q1724" t="str">
        <f>Q1723</f>
        <v>d0186</v>
      </c>
      <c r="R1724" t="str">
        <f>CONCATENATE(G1724,"Open7")</f>
        <v>arwsBlockNamesOpen7</v>
      </c>
    </row>
    <row r="1725" spans="2:18" x14ac:dyDescent="0.25">
      <c r="B1725" t="str">
        <f>B1724</f>
        <v>ValveSafety</v>
      </c>
      <c r="G1725" t="s">
        <v>405</v>
      </c>
      <c r="H1725" t="str">
        <f t="shared" si="740"/>
        <v>arwsBlockNames</v>
      </c>
      <c r="I1725">
        <v>1</v>
      </c>
      <c r="K1725">
        <v>0</v>
      </c>
      <c r="M1725" t="str">
        <f>CONCATENATE(P1725,".",G1725,"[7]")</f>
        <v>ns=4;s=|var|PLC210 OPC-UA.Application.GVL.DataProg.Group[2].ValveSafety.stBlocksOpen.arwsBlockNames[7]</v>
      </c>
      <c r="N1725" t="s">
        <v>154</v>
      </c>
      <c r="O1725" t="s">
        <v>27</v>
      </c>
      <c r="P1725" t="str">
        <f t="shared" si="744"/>
        <v>ns=4;s=|var|PLC210 OPC-UA.Application.GVL.DataProg.Group[2].ValveSafety.stBlocksOpen</v>
      </c>
      <c r="Q1725" t="str">
        <f>Q1724</f>
        <v>d0186</v>
      </c>
      <c r="R1725" t="str">
        <f>CONCATENATE(G1725,"Open8")</f>
        <v>arwsBlockNamesOpen8</v>
      </c>
    </row>
    <row r="1726" spans="2:18" x14ac:dyDescent="0.25">
      <c r="B1726" t="str">
        <f>B1721</f>
        <v>ValveSafety</v>
      </c>
      <c r="G1726" t="s">
        <v>405</v>
      </c>
      <c r="H1726" t="str">
        <f t="shared" si="740"/>
        <v>arwsBlockNames</v>
      </c>
      <c r="I1726">
        <v>1</v>
      </c>
      <c r="K1726">
        <v>0</v>
      </c>
      <c r="M1726" t="str">
        <f>CONCATENATE(P1726,".",G1726,"[0]")</f>
        <v>ns=4;s=|var|PLC210 OPC-UA.Application.GVL.DataProg.Group[2].ValveSafety.stBlocksClose.arwsBlockNames[0]</v>
      </c>
      <c r="N1726" t="s">
        <v>154</v>
      </c>
      <c r="O1726" t="s">
        <v>27</v>
      </c>
      <c r="P1726" t="str">
        <f>P1715</f>
        <v>ns=4;s=|var|PLC210 OPC-UA.Application.GVL.DataProg.Group[2].ValveSafety.stBlocksClose</v>
      </c>
      <c r="Q1726" t="str">
        <f>Q1721</f>
        <v>d0186</v>
      </c>
      <c r="R1726" t="str">
        <f>CONCATENATE(G1726,"Close1")</f>
        <v>arwsBlockNamesClose1</v>
      </c>
    </row>
    <row r="1727" spans="2:18" x14ac:dyDescent="0.25">
      <c r="B1727" t="str">
        <f>B1726</f>
        <v>ValveSafety</v>
      </c>
      <c r="G1727" t="s">
        <v>405</v>
      </c>
      <c r="H1727" t="str">
        <f t="shared" si="740"/>
        <v>arwsBlockNames</v>
      </c>
      <c r="I1727">
        <v>1</v>
      </c>
      <c r="K1727">
        <v>0</v>
      </c>
      <c r="M1727" t="str">
        <f>CONCATENATE(P1727,".",G1727,"[1]")</f>
        <v>ns=4;s=|var|PLC210 OPC-UA.Application.GVL.DataProg.Group[2].ValveSafety.stBlocksClose.arwsBlockNames[1]</v>
      </c>
      <c r="N1727" t="s">
        <v>154</v>
      </c>
      <c r="O1727" t="s">
        <v>27</v>
      </c>
      <c r="P1727" t="str">
        <f>P1726</f>
        <v>ns=4;s=|var|PLC210 OPC-UA.Application.GVL.DataProg.Group[2].ValveSafety.stBlocksClose</v>
      </c>
      <c r="Q1727" t="str">
        <f>Q1726</f>
        <v>d0186</v>
      </c>
      <c r="R1727" t="str">
        <f>CONCATENATE(G1727,"Close2")</f>
        <v>arwsBlockNamesClose2</v>
      </c>
    </row>
    <row r="1728" spans="2:18" x14ac:dyDescent="0.25">
      <c r="B1728" t="str">
        <f>B1727</f>
        <v>ValveSafety</v>
      </c>
      <c r="G1728" t="s">
        <v>405</v>
      </c>
      <c r="H1728" t="str">
        <f t="shared" si="740"/>
        <v>arwsBlockNames</v>
      </c>
      <c r="I1728">
        <v>1</v>
      </c>
      <c r="K1728">
        <v>0</v>
      </c>
      <c r="M1728" t="str">
        <f>CONCATENATE(P1728,".",G1728,"[2]")</f>
        <v>ns=4;s=|var|PLC210 OPC-UA.Application.GVL.DataProg.Group[2].ValveSafety.stBlocksClose.arwsBlockNames[2]</v>
      </c>
      <c r="N1728" t="s">
        <v>154</v>
      </c>
      <c r="O1728" t="s">
        <v>27</v>
      </c>
      <c r="P1728" t="str">
        <f t="shared" ref="P1728:P1733" si="745">P1727</f>
        <v>ns=4;s=|var|PLC210 OPC-UA.Application.GVL.DataProg.Group[2].ValveSafety.stBlocksClose</v>
      </c>
      <c r="Q1728" t="str">
        <f>Q1727</f>
        <v>d0186</v>
      </c>
      <c r="R1728" t="str">
        <f>CONCATENATE(G1728,"Close3")</f>
        <v>arwsBlockNamesClose3</v>
      </c>
    </row>
    <row r="1729" spans="1:22" x14ac:dyDescent="0.25">
      <c r="B1729" t="str">
        <f>B1728</f>
        <v>ValveSafety</v>
      </c>
      <c r="G1729" t="s">
        <v>405</v>
      </c>
      <c r="H1729" t="str">
        <f t="shared" si="740"/>
        <v>arwsBlockNames</v>
      </c>
      <c r="I1729">
        <v>1</v>
      </c>
      <c r="K1729">
        <v>0</v>
      </c>
      <c r="M1729" t="str">
        <f>CONCATENATE(P1729,".",G1729,"[3]")</f>
        <v>ns=4;s=|var|PLC210 OPC-UA.Application.GVL.DataProg.Group[2].ValveSafety.stBlocksClose.arwsBlockNames[3]</v>
      </c>
      <c r="N1729" t="s">
        <v>154</v>
      </c>
      <c r="O1729" t="s">
        <v>27</v>
      </c>
      <c r="P1729" t="str">
        <f t="shared" si="745"/>
        <v>ns=4;s=|var|PLC210 OPC-UA.Application.GVL.DataProg.Group[2].ValveSafety.stBlocksClose</v>
      </c>
      <c r="Q1729" t="str">
        <f>Q1728</f>
        <v>d0186</v>
      </c>
      <c r="R1729" t="str">
        <f>CONCATENATE(G1729,"Close4")</f>
        <v>arwsBlockNamesClose4</v>
      </c>
    </row>
    <row r="1730" spans="1:22" x14ac:dyDescent="0.25">
      <c r="B1730" t="str">
        <f>B1725</f>
        <v>ValveSafety</v>
      </c>
      <c r="G1730" t="s">
        <v>405</v>
      </c>
      <c r="H1730" t="str">
        <f t="shared" si="740"/>
        <v>arwsBlockNames</v>
      </c>
      <c r="I1730">
        <v>1</v>
      </c>
      <c r="K1730">
        <v>0</v>
      </c>
      <c r="M1730" t="str">
        <f>CONCATENATE(P1730,".",G1730,"[4]")</f>
        <v>ns=4;s=|var|PLC210 OPC-UA.Application.GVL.DataProg.Group[2].ValveSafety.stBlocksClose.arwsBlockNames[4]</v>
      </c>
      <c r="N1730" t="s">
        <v>154</v>
      </c>
      <c r="O1730" t="s">
        <v>27</v>
      </c>
      <c r="P1730" t="str">
        <f t="shared" si="745"/>
        <v>ns=4;s=|var|PLC210 OPC-UA.Application.GVL.DataProg.Group[2].ValveSafety.stBlocksClose</v>
      </c>
      <c r="Q1730" t="str">
        <f>Q1725</f>
        <v>d0186</v>
      </c>
      <c r="R1730" t="str">
        <f>CONCATENATE(G1730,"Close5")</f>
        <v>arwsBlockNamesClose5</v>
      </c>
    </row>
    <row r="1731" spans="1:22" x14ac:dyDescent="0.25">
      <c r="B1731" t="str">
        <f>B1730</f>
        <v>ValveSafety</v>
      </c>
      <c r="G1731" t="s">
        <v>405</v>
      </c>
      <c r="H1731" t="str">
        <f t="shared" si="740"/>
        <v>arwsBlockNames</v>
      </c>
      <c r="I1731">
        <v>1</v>
      </c>
      <c r="K1731">
        <v>0</v>
      </c>
      <c r="M1731" t="str">
        <f>CONCATENATE(P1731,".",G1731,"[5]")</f>
        <v>ns=4;s=|var|PLC210 OPC-UA.Application.GVL.DataProg.Group[2].ValveSafety.stBlocksClose.arwsBlockNames[5]</v>
      </c>
      <c r="N1731" t="s">
        <v>154</v>
      </c>
      <c r="O1731" t="s">
        <v>27</v>
      </c>
      <c r="P1731" t="str">
        <f t="shared" si="745"/>
        <v>ns=4;s=|var|PLC210 OPC-UA.Application.GVL.DataProg.Group[2].ValveSafety.stBlocksClose</v>
      </c>
      <c r="Q1731" t="str">
        <f>Q1730</f>
        <v>d0186</v>
      </c>
      <c r="R1731" t="str">
        <f>CONCATENATE(G1731,"Close6")</f>
        <v>arwsBlockNamesClose6</v>
      </c>
    </row>
    <row r="1732" spans="1:22" x14ac:dyDescent="0.25">
      <c r="B1732" t="str">
        <f>B1731</f>
        <v>ValveSafety</v>
      </c>
      <c r="G1732" t="s">
        <v>405</v>
      </c>
      <c r="H1732" t="str">
        <f t="shared" si="740"/>
        <v>arwsBlockNames</v>
      </c>
      <c r="I1732">
        <v>1</v>
      </c>
      <c r="K1732">
        <v>0</v>
      </c>
      <c r="M1732" t="str">
        <f>CONCATENATE(P1732,".",G1732,"[6]")</f>
        <v>ns=4;s=|var|PLC210 OPC-UA.Application.GVL.DataProg.Group[2].ValveSafety.stBlocksClose.arwsBlockNames[6]</v>
      </c>
      <c r="N1732" t="s">
        <v>154</v>
      </c>
      <c r="O1732" t="s">
        <v>27</v>
      </c>
      <c r="P1732" t="str">
        <f t="shared" si="745"/>
        <v>ns=4;s=|var|PLC210 OPC-UA.Application.GVL.DataProg.Group[2].ValveSafety.stBlocksClose</v>
      </c>
      <c r="Q1732" t="str">
        <f>Q1731</f>
        <v>d0186</v>
      </c>
      <c r="R1732" t="str">
        <f>CONCATENATE(G1732,"Close7")</f>
        <v>arwsBlockNamesClose7</v>
      </c>
    </row>
    <row r="1733" spans="1:22" x14ac:dyDescent="0.25">
      <c r="B1733" t="str">
        <f>B1732</f>
        <v>ValveSafety</v>
      </c>
      <c r="G1733" t="s">
        <v>405</v>
      </c>
      <c r="H1733" t="str">
        <f t="shared" si="740"/>
        <v>arwsBlockNames</v>
      </c>
      <c r="I1733">
        <v>1</v>
      </c>
      <c r="K1733">
        <v>0</v>
      </c>
      <c r="M1733" t="str">
        <f>CONCATENATE(P1733,".",G1733,"[7]")</f>
        <v>ns=4;s=|var|PLC210 OPC-UA.Application.GVL.DataProg.Group[2].ValveSafety.stBlocksClose.arwsBlockNames[7]</v>
      </c>
      <c r="N1733" t="s">
        <v>154</v>
      </c>
      <c r="O1733" t="s">
        <v>27</v>
      </c>
      <c r="P1733" t="str">
        <f t="shared" si="745"/>
        <v>ns=4;s=|var|PLC210 OPC-UA.Application.GVL.DataProg.Group[2].ValveSafety.stBlocksClose</v>
      </c>
      <c r="Q1733" t="str">
        <f>Q1732</f>
        <v>d0186</v>
      </c>
      <c r="R1733" t="str">
        <f>CONCATENATE(G1733,"Close8")</f>
        <v>arwsBlockNamesClose8</v>
      </c>
    </row>
    <row r="1734" spans="1:22" x14ac:dyDescent="0.25">
      <c r="A1734" t="s">
        <v>206</v>
      </c>
      <c r="B1734" t="s">
        <v>210</v>
      </c>
      <c r="V1734" t="s">
        <v>253</v>
      </c>
    </row>
    <row r="1735" spans="1:22" x14ac:dyDescent="0.25">
      <c r="B1735" t="str">
        <f>A1734</f>
        <v>ValvePress</v>
      </c>
      <c r="G1735" t="s">
        <v>33</v>
      </c>
      <c r="H1735" t="str">
        <f>G1735</f>
        <v>bH</v>
      </c>
      <c r="I1735">
        <v>1</v>
      </c>
      <c r="K1735">
        <v>0</v>
      </c>
      <c r="M1735" t="str">
        <f t="shared" ref="M1735:M1746" si="746">CONCATENATE(P1735,".",G1735)</f>
        <v>ns=4;s=|var|PLC210 OPC-UA.Application.GVL.DataProg.Group[2].ValvePress.bH</v>
      </c>
      <c r="N1735" t="s">
        <v>34</v>
      </c>
      <c r="O1735" t="s">
        <v>27</v>
      </c>
      <c r="P1735" t="str">
        <f>CONCATENATE(W$2,"GVL.DataProg.",A$1173,".",B1735)</f>
        <v>ns=4;s=|var|PLC210 OPC-UA.Application.GVL.DataProg.Group[2].ValvePress</v>
      </c>
      <c r="Q1735" t="str">
        <f>V1734</f>
        <v>d0187</v>
      </c>
      <c r="R1735" t="str">
        <f>G1735</f>
        <v>bH</v>
      </c>
    </row>
    <row r="1736" spans="1:22" x14ac:dyDescent="0.25">
      <c r="B1736" t="str">
        <f>B1735</f>
        <v>ValvePress</v>
      </c>
      <c r="G1736" t="s">
        <v>36</v>
      </c>
      <c r="H1736" t="str">
        <f t="shared" ref="H1736:H1762" si="747">G1736</f>
        <v>bL</v>
      </c>
      <c r="I1736">
        <v>1</v>
      </c>
      <c r="K1736">
        <v>0</v>
      </c>
      <c r="M1736" t="str">
        <f t="shared" si="746"/>
        <v>ns=4;s=|var|PLC210 OPC-UA.Application.GVL.DataProg.Group[2].ValvePress.bL</v>
      </c>
      <c r="N1736" t="s">
        <v>34</v>
      </c>
      <c r="O1736" t="s">
        <v>27</v>
      </c>
      <c r="P1736" t="str">
        <f>CONCATENATE(W$2,"GVL.DataProg.",A$1173,".",B1736)</f>
        <v>ns=4;s=|var|PLC210 OPC-UA.Application.GVL.DataProg.Group[2].ValvePress</v>
      </c>
      <c r="Q1736" t="str">
        <f>Q1735</f>
        <v>d0187</v>
      </c>
      <c r="R1736" t="str">
        <f t="shared" ref="R1736:R1742" si="748">G1736</f>
        <v>bL</v>
      </c>
    </row>
    <row r="1737" spans="1:22" x14ac:dyDescent="0.25">
      <c r="B1737" t="str">
        <f t="shared" ref="B1737:B1742" si="749">B1736</f>
        <v>ValvePress</v>
      </c>
      <c r="G1737" t="s">
        <v>83</v>
      </c>
      <c r="H1737" t="str">
        <f t="shared" si="747"/>
        <v>bCtrl</v>
      </c>
      <c r="I1737">
        <v>1</v>
      </c>
      <c r="K1737">
        <v>0</v>
      </c>
      <c r="M1737" t="str">
        <f t="shared" si="746"/>
        <v>ns=4;s=|var|PLC210 OPC-UA.Application.GVL.DataProg.Group[2].ValvePress.bCtrl</v>
      </c>
      <c r="N1737" t="s">
        <v>34</v>
      </c>
      <c r="O1737" t="s">
        <v>27</v>
      </c>
      <c r="P1737" t="str">
        <f>CONCATENATE(W$2,"GVL.DataProg.",A$1173,".",B1737)</f>
        <v>ns=4;s=|var|PLC210 OPC-UA.Application.GVL.DataProg.Group[2].ValvePress</v>
      </c>
      <c r="Q1737" t="str">
        <f t="shared" ref="Q1737:Q1742" si="750">Q1736</f>
        <v>d0187</v>
      </c>
      <c r="R1737" t="str">
        <f t="shared" si="748"/>
        <v>bCtrl</v>
      </c>
    </row>
    <row r="1738" spans="1:22" x14ac:dyDescent="0.25">
      <c r="B1738" t="str">
        <f t="shared" si="749"/>
        <v>ValvePress</v>
      </c>
      <c r="G1738" t="s">
        <v>39</v>
      </c>
      <c r="H1738" t="str">
        <f t="shared" si="747"/>
        <v>bOpenManual</v>
      </c>
      <c r="I1738">
        <v>1</v>
      </c>
      <c r="K1738">
        <v>1</v>
      </c>
      <c r="M1738" t="str">
        <f t="shared" si="746"/>
        <v>ns=4;s=|var|PLC210 OPC-UA.Application.GVL.DataProg.Group[2].ValvePress.bOpenManual</v>
      </c>
      <c r="N1738" t="s">
        <v>34</v>
      </c>
      <c r="O1738" t="s">
        <v>27</v>
      </c>
      <c r="P1738" t="str">
        <f>CONCATENATE(W$2,"GVL.DataProg.",A$1173,".",B1738)</f>
        <v>ns=4;s=|var|PLC210 OPC-UA.Application.GVL.DataProg.Group[2].ValvePress</v>
      </c>
      <c r="Q1738" t="str">
        <f t="shared" si="750"/>
        <v>d0187</v>
      </c>
      <c r="R1738" t="str">
        <f t="shared" si="748"/>
        <v>bOpenManual</v>
      </c>
    </row>
    <row r="1739" spans="1:22" x14ac:dyDescent="0.25">
      <c r="B1739" t="str">
        <f t="shared" si="749"/>
        <v>ValvePress</v>
      </c>
      <c r="G1739" t="s">
        <v>40</v>
      </c>
      <c r="H1739" t="str">
        <f t="shared" si="747"/>
        <v>bCloseManual</v>
      </c>
      <c r="I1739">
        <v>1</v>
      </c>
      <c r="K1739">
        <v>1</v>
      </c>
      <c r="M1739" t="str">
        <f t="shared" si="746"/>
        <v>ns=4;s=|var|PLC210 OPC-UA.Application.GVL.DataProg.Group[2].ValvePress.bCloseManual</v>
      </c>
      <c r="N1739" t="s">
        <v>34</v>
      </c>
      <c r="O1739" t="s">
        <v>27</v>
      </c>
      <c r="P1739" t="str">
        <f>CONCATENATE(W$2,"GVL.DataProg.",A$1173,".",B1739)</f>
        <v>ns=4;s=|var|PLC210 OPC-UA.Application.GVL.DataProg.Group[2].ValvePress</v>
      </c>
      <c r="Q1739" t="str">
        <f t="shared" si="750"/>
        <v>d0187</v>
      </c>
      <c r="R1739" t="str">
        <f t="shared" si="748"/>
        <v>bCloseManual</v>
      </c>
    </row>
    <row r="1740" spans="1:22" x14ac:dyDescent="0.25">
      <c r="B1740" t="str">
        <f t="shared" si="749"/>
        <v>ValvePress</v>
      </c>
      <c r="G1740" t="s">
        <v>41</v>
      </c>
      <c r="H1740" t="str">
        <f t="shared" si="747"/>
        <v>bAuto</v>
      </c>
      <c r="I1740">
        <v>1</v>
      </c>
      <c r="K1740">
        <v>1</v>
      </c>
      <c r="M1740" t="str">
        <f t="shared" si="746"/>
        <v>ns=4;s=|var|PLC210 OPC-UA.Application.GVL.DataProg.Group[2].ValvePress.bAuto</v>
      </c>
      <c r="N1740" t="s">
        <v>34</v>
      </c>
      <c r="O1740" t="s">
        <v>27</v>
      </c>
      <c r="P1740" t="str">
        <f>CONCATENATE(W$2,"GVL.DataProg.",A$1173,".",B1740)</f>
        <v>ns=4;s=|var|PLC210 OPC-UA.Application.GVL.DataProg.Group[2].ValvePress</v>
      </c>
      <c r="Q1740" t="str">
        <f t="shared" si="750"/>
        <v>d0187</v>
      </c>
      <c r="R1740" t="str">
        <f t="shared" si="748"/>
        <v>bAuto</v>
      </c>
    </row>
    <row r="1741" spans="1:22" x14ac:dyDescent="0.25">
      <c r="B1741" t="str">
        <f t="shared" si="749"/>
        <v>ValvePress</v>
      </c>
      <c r="G1741" t="s">
        <v>42</v>
      </c>
      <c r="H1741" t="str">
        <f t="shared" si="747"/>
        <v>bBlockOpenOut</v>
      </c>
      <c r="I1741">
        <v>1</v>
      </c>
      <c r="K1741">
        <v>0</v>
      </c>
      <c r="M1741" t="str">
        <f t="shared" si="746"/>
        <v>ns=4;s=|var|PLC210 OPC-UA.Application.GVL.DataProg.Group[2].ValvePress.bBlockOpenOut</v>
      </c>
      <c r="N1741" t="s">
        <v>34</v>
      </c>
      <c r="O1741" t="s">
        <v>27</v>
      </c>
      <c r="P1741" t="str">
        <f>CONCATENATE(W$2,"GVL.DataProg.",A$1173,".",B1741)</f>
        <v>ns=4;s=|var|PLC210 OPC-UA.Application.GVL.DataProg.Group[2].ValvePress</v>
      </c>
      <c r="Q1741" t="str">
        <f t="shared" si="750"/>
        <v>d0187</v>
      </c>
      <c r="R1741" t="str">
        <f t="shared" si="748"/>
        <v>bBlockOpenOut</v>
      </c>
    </row>
    <row r="1742" spans="1:22" x14ac:dyDescent="0.25">
      <c r="B1742" t="str">
        <f t="shared" si="749"/>
        <v>ValvePress</v>
      </c>
      <c r="G1742" t="s">
        <v>43</v>
      </c>
      <c r="H1742" t="str">
        <f t="shared" si="747"/>
        <v>bBlockCloseOut</v>
      </c>
      <c r="I1742">
        <v>1</v>
      </c>
      <c r="K1742">
        <v>0</v>
      </c>
      <c r="M1742" t="str">
        <f t="shared" si="746"/>
        <v>ns=4;s=|var|PLC210 OPC-UA.Application.GVL.DataProg.Group[2].ValvePress.bBlockCloseOut</v>
      </c>
      <c r="N1742" t="s">
        <v>34</v>
      </c>
      <c r="O1742" t="s">
        <v>27</v>
      </c>
      <c r="P1742" t="str">
        <f>CONCATENATE(W$2,"GVL.DataProg.",A$1173,".",B1742)</f>
        <v>ns=4;s=|var|PLC210 OPC-UA.Application.GVL.DataProg.Group[2].ValvePress</v>
      </c>
      <c r="Q1742" t="str">
        <f t="shared" si="750"/>
        <v>d0187</v>
      </c>
      <c r="R1742" t="str">
        <f t="shared" si="748"/>
        <v>bBlockCloseOut</v>
      </c>
    </row>
    <row r="1743" spans="1:22" x14ac:dyDescent="0.25">
      <c r="B1743" t="str">
        <f>B1742</f>
        <v>ValvePress</v>
      </c>
      <c r="G1743" t="s">
        <v>402</v>
      </c>
      <c r="H1743" t="str">
        <f t="shared" si="747"/>
        <v>byBlock</v>
      </c>
      <c r="I1743">
        <v>1</v>
      </c>
      <c r="K1743">
        <v>0</v>
      </c>
      <c r="M1743" t="str">
        <f t="shared" si="746"/>
        <v>ns=4;s=|var|PLC210 OPC-UA.Application.GVL.DataProg.Group[2].ValvePress.stBlocksOpen.byBlock</v>
      </c>
      <c r="N1743" t="s">
        <v>403</v>
      </c>
      <c r="O1743" t="s">
        <v>27</v>
      </c>
      <c r="P1743" t="str">
        <f>CONCATENATE(P1742,".stBlocksOpen")</f>
        <v>ns=4;s=|var|PLC210 OPC-UA.Application.GVL.DataProg.Group[2].ValvePress.stBlocksOpen</v>
      </c>
      <c r="Q1743" t="str">
        <f>Q1742</f>
        <v>d0187</v>
      </c>
      <c r="R1743" t="str">
        <f>CONCATENATE(G1743,"Open")</f>
        <v>byBlockOpen</v>
      </c>
    </row>
    <row r="1744" spans="1:22" x14ac:dyDescent="0.25">
      <c r="B1744" t="str">
        <f>B1743</f>
        <v>ValvePress</v>
      </c>
      <c r="G1744" t="s">
        <v>402</v>
      </c>
      <c r="H1744" t="str">
        <f t="shared" si="747"/>
        <v>byBlock</v>
      </c>
      <c r="I1744">
        <v>1</v>
      </c>
      <c r="K1744">
        <v>0</v>
      </c>
      <c r="M1744" t="str">
        <f t="shared" si="746"/>
        <v>ns=4;s=|var|PLC210 OPC-UA.Application.GVL.DataProg.Group[2].ValvePress.stBlocksClose.byBlock</v>
      </c>
      <c r="N1744" t="s">
        <v>403</v>
      </c>
      <c r="O1744" t="s">
        <v>27</v>
      </c>
      <c r="P1744" t="str">
        <f>CONCATENATE(P1742,".stBlocksClose")</f>
        <v>ns=4;s=|var|PLC210 OPC-UA.Application.GVL.DataProg.Group[2].ValvePress.stBlocksClose</v>
      </c>
      <c r="Q1744" t="str">
        <f>Q1743</f>
        <v>d0187</v>
      </c>
      <c r="R1744" t="str">
        <f>CONCATENATE(G1744,"Close")</f>
        <v>byBlockClose</v>
      </c>
    </row>
    <row r="1745" spans="2:18" x14ac:dyDescent="0.25">
      <c r="B1745" t="str">
        <f>B1744</f>
        <v>ValvePress</v>
      </c>
      <c r="G1745" t="s">
        <v>404</v>
      </c>
      <c r="H1745" t="str">
        <f t="shared" si="747"/>
        <v>byBlockWork</v>
      </c>
      <c r="I1745">
        <v>1</v>
      </c>
      <c r="K1745">
        <v>1</v>
      </c>
      <c r="M1745" t="str">
        <f t="shared" si="746"/>
        <v>ns=4;s=|var|PLC210 OPC-UA.Application.GVL.DataProg.Group[2].ValvePress.stBlocksOpen.byBlockWork</v>
      </c>
      <c r="N1745" t="s">
        <v>403</v>
      </c>
      <c r="O1745" t="s">
        <v>27</v>
      </c>
      <c r="P1745" t="str">
        <f>P1743</f>
        <v>ns=4;s=|var|PLC210 OPC-UA.Application.GVL.DataProg.Group[2].ValvePress.stBlocksOpen</v>
      </c>
      <c r="Q1745" t="str">
        <f>Q1744</f>
        <v>d0187</v>
      </c>
      <c r="R1745" t="str">
        <f>CONCATENATE(G1745,"Open")</f>
        <v>byBlockWorkOpen</v>
      </c>
    </row>
    <row r="1746" spans="2:18" x14ac:dyDescent="0.25">
      <c r="B1746" t="str">
        <f>B1745</f>
        <v>ValvePress</v>
      </c>
      <c r="G1746" t="s">
        <v>404</v>
      </c>
      <c r="H1746" t="str">
        <f t="shared" si="747"/>
        <v>byBlockWork</v>
      </c>
      <c r="I1746">
        <v>1</v>
      </c>
      <c r="K1746">
        <v>1</v>
      </c>
      <c r="M1746" t="str">
        <f t="shared" si="746"/>
        <v>ns=4;s=|var|PLC210 OPC-UA.Application.GVL.DataProg.Group[2].ValvePress.stBlocksClose.byBlockWork</v>
      </c>
      <c r="N1746" t="s">
        <v>403</v>
      </c>
      <c r="O1746" t="s">
        <v>27</v>
      </c>
      <c r="P1746" t="str">
        <f>P1744</f>
        <v>ns=4;s=|var|PLC210 OPC-UA.Application.GVL.DataProg.Group[2].ValvePress.stBlocksClose</v>
      </c>
      <c r="Q1746" t="str">
        <f>Q1745</f>
        <v>d0187</v>
      </c>
      <c r="R1746" t="str">
        <f>CONCATENATE(G1746,"Close")</f>
        <v>byBlockWorkClose</v>
      </c>
    </row>
    <row r="1747" spans="2:18" x14ac:dyDescent="0.25">
      <c r="B1747" t="str">
        <f>B1742</f>
        <v>ValvePress</v>
      </c>
      <c r="G1747" t="s">
        <v>405</v>
      </c>
      <c r="H1747" t="str">
        <f t="shared" si="747"/>
        <v>arwsBlockNames</v>
      </c>
      <c r="I1747">
        <v>1</v>
      </c>
      <c r="K1747">
        <v>0</v>
      </c>
      <c r="M1747" t="str">
        <f>CONCATENATE(P1747,".",G1747,"[0]")</f>
        <v>ns=4;s=|var|PLC210 OPC-UA.Application.GVL.DataProg.Group[2].ValvePress.stBlocksOpen.arwsBlockNames[0]</v>
      </c>
      <c r="N1747" t="s">
        <v>154</v>
      </c>
      <c r="O1747" t="s">
        <v>27</v>
      </c>
      <c r="P1747" t="str">
        <f>P1743</f>
        <v>ns=4;s=|var|PLC210 OPC-UA.Application.GVL.DataProg.Group[2].ValvePress.stBlocksOpen</v>
      </c>
      <c r="Q1747" t="str">
        <f>Q1742</f>
        <v>d0187</v>
      </c>
      <c r="R1747" t="str">
        <f>CONCATENATE(G1747,"Open1")</f>
        <v>arwsBlockNamesOpen1</v>
      </c>
    </row>
    <row r="1748" spans="2:18" x14ac:dyDescent="0.25">
      <c r="B1748" t="str">
        <f>B1747</f>
        <v>ValvePress</v>
      </c>
      <c r="G1748" t="s">
        <v>405</v>
      </c>
      <c r="H1748" t="str">
        <f t="shared" si="747"/>
        <v>arwsBlockNames</v>
      </c>
      <c r="I1748">
        <v>1</v>
      </c>
      <c r="K1748">
        <v>0</v>
      </c>
      <c r="M1748" t="str">
        <f>CONCATENATE(P1748,".",G1748,"[1]")</f>
        <v>ns=4;s=|var|PLC210 OPC-UA.Application.GVL.DataProg.Group[2].ValvePress.stBlocksOpen.arwsBlockNames[1]</v>
      </c>
      <c r="N1748" t="s">
        <v>154</v>
      </c>
      <c r="O1748" t="s">
        <v>27</v>
      </c>
      <c r="P1748" t="str">
        <f>P1747</f>
        <v>ns=4;s=|var|PLC210 OPC-UA.Application.GVL.DataProg.Group[2].ValvePress.stBlocksOpen</v>
      </c>
      <c r="Q1748" t="str">
        <f>Q1747</f>
        <v>d0187</v>
      </c>
      <c r="R1748" t="str">
        <f>CONCATENATE(G1748,"Open2")</f>
        <v>arwsBlockNamesOpen2</v>
      </c>
    </row>
    <row r="1749" spans="2:18" x14ac:dyDescent="0.25">
      <c r="B1749" t="str">
        <f>B1748</f>
        <v>ValvePress</v>
      </c>
      <c r="G1749" t="s">
        <v>405</v>
      </c>
      <c r="H1749" t="str">
        <f t="shared" si="747"/>
        <v>arwsBlockNames</v>
      </c>
      <c r="I1749">
        <v>1</v>
      </c>
      <c r="K1749">
        <v>0</v>
      </c>
      <c r="M1749" t="str">
        <f>CONCATENATE(P1749,".",G1749,"[2]")</f>
        <v>ns=4;s=|var|PLC210 OPC-UA.Application.GVL.DataProg.Group[2].ValvePress.stBlocksOpen.arwsBlockNames[2]</v>
      </c>
      <c r="N1749" t="s">
        <v>154</v>
      </c>
      <c r="O1749" t="s">
        <v>27</v>
      </c>
      <c r="P1749" t="str">
        <f t="shared" ref="P1749:P1754" si="751">P1748</f>
        <v>ns=4;s=|var|PLC210 OPC-UA.Application.GVL.DataProg.Group[2].ValvePress.stBlocksOpen</v>
      </c>
      <c r="Q1749" t="str">
        <f>Q1748</f>
        <v>d0187</v>
      </c>
      <c r="R1749" t="str">
        <f>CONCATENATE(G1749,"Open3")</f>
        <v>arwsBlockNamesOpen3</v>
      </c>
    </row>
    <row r="1750" spans="2:18" x14ac:dyDescent="0.25">
      <c r="B1750" t="str">
        <f>B1749</f>
        <v>ValvePress</v>
      </c>
      <c r="G1750" t="s">
        <v>405</v>
      </c>
      <c r="H1750" t="str">
        <f t="shared" si="747"/>
        <v>arwsBlockNames</v>
      </c>
      <c r="I1750">
        <v>1</v>
      </c>
      <c r="K1750">
        <v>0</v>
      </c>
      <c r="M1750" t="str">
        <f>CONCATENATE(P1750,".",G1750,"[3]")</f>
        <v>ns=4;s=|var|PLC210 OPC-UA.Application.GVL.DataProg.Group[2].ValvePress.stBlocksOpen.arwsBlockNames[3]</v>
      </c>
      <c r="N1750" t="s">
        <v>154</v>
      </c>
      <c r="O1750" t="s">
        <v>27</v>
      </c>
      <c r="P1750" t="str">
        <f t="shared" si="751"/>
        <v>ns=4;s=|var|PLC210 OPC-UA.Application.GVL.DataProg.Group[2].ValvePress.stBlocksOpen</v>
      </c>
      <c r="Q1750" t="str">
        <f>Q1749</f>
        <v>d0187</v>
      </c>
      <c r="R1750" t="str">
        <f>CONCATENATE(G1750,"Open4")</f>
        <v>arwsBlockNamesOpen4</v>
      </c>
    </row>
    <row r="1751" spans="2:18" x14ac:dyDescent="0.25">
      <c r="B1751" t="str">
        <f>B1746</f>
        <v>ValvePress</v>
      </c>
      <c r="G1751" t="s">
        <v>405</v>
      </c>
      <c r="H1751" t="str">
        <f t="shared" si="747"/>
        <v>arwsBlockNames</v>
      </c>
      <c r="I1751">
        <v>1</v>
      </c>
      <c r="K1751">
        <v>0</v>
      </c>
      <c r="M1751" t="str">
        <f>CONCATENATE(P1751,".",G1751,"[4]")</f>
        <v>ns=4;s=|var|PLC210 OPC-UA.Application.GVL.DataProg.Group[2].ValvePress.stBlocksOpen.arwsBlockNames[4]</v>
      </c>
      <c r="N1751" t="s">
        <v>154</v>
      </c>
      <c r="O1751" t="s">
        <v>27</v>
      </c>
      <c r="P1751" t="str">
        <f t="shared" si="751"/>
        <v>ns=4;s=|var|PLC210 OPC-UA.Application.GVL.DataProg.Group[2].ValvePress.stBlocksOpen</v>
      </c>
      <c r="Q1751" t="str">
        <f>Q1746</f>
        <v>d0187</v>
      </c>
      <c r="R1751" t="str">
        <f>CONCATENATE(G1751,"Open5")</f>
        <v>arwsBlockNamesOpen5</v>
      </c>
    </row>
    <row r="1752" spans="2:18" x14ac:dyDescent="0.25">
      <c r="B1752" t="str">
        <f>B1751</f>
        <v>ValvePress</v>
      </c>
      <c r="G1752" t="s">
        <v>405</v>
      </c>
      <c r="H1752" t="str">
        <f t="shared" si="747"/>
        <v>arwsBlockNames</v>
      </c>
      <c r="I1752">
        <v>1</v>
      </c>
      <c r="K1752">
        <v>0</v>
      </c>
      <c r="M1752" t="str">
        <f>CONCATENATE(P1752,".",G1752,"[5]")</f>
        <v>ns=4;s=|var|PLC210 OPC-UA.Application.GVL.DataProg.Group[2].ValvePress.stBlocksOpen.arwsBlockNames[5]</v>
      </c>
      <c r="N1752" t="s">
        <v>154</v>
      </c>
      <c r="O1752" t="s">
        <v>27</v>
      </c>
      <c r="P1752" t="str">
        <f t="shared" si="751"/>
        <v>ns=4;s=|var|PLC210 OPC-UA.Application.GVL.DataProg.Group[2].ValvePress.stBlocksOpen</v>
      </c>
      <c r="Q1752" t="str">
        <f>Q1751</f>
        <v>d0187</v>
      </c>
      <c r="R1752" t="str">
        <f>CONCATENATE(G1752,"Open6")</f>
        <v>arwsBlockNamesOpen6</v>
      </c>
    </row>
    <row r="1753" spans="2:18" x14ac:dyDescent="0.25">
      <c r="B1753" t="str">
        <f>B1752</f>
        <v>ValvePress</v>
      </c>
      <c r="G1753" t="s">
        <v>405</v>
      </c>
      <c r="H1753" t="str">
        <f t="shared" si="747"/>
        <v>arwsBlockNames</v>
      </c>
      <c r="I1753">
        <v>1</v>
      </c>
      <c r="K1753">
        <v>0</v>
      </c>
      <c r="M1753" t="str">
        <f>CONCATENATE(P1753,".",G1753,"[6]")</f>
        <v>ns=4;s=|var|PLC210 OPC-UA.Application.GVL.DataProg.Group[2].ValvePress.stBlocksOpen.arwsBlockNames[6]</v>
      </c>
      <c r="N1753" t="s">
        <v>154</v>
      </c>
      <c r="O1753" t="s">
        <v>27</v>
      </c>
      <c r="P1753" t="str">
        <f t="shared" si="751"/>
        <v>ns=4;s=|var|PLC210 OPC-UA.Application.GVL.DataProg.Group[2].ValvePress.stBlocksOpen</v>
      </c>
      <c r="Q1753" t="str">
        <f>Q1752</f>
        <v>d0187</v>
      </c>
      <c r="R1753" t="str">
        <f>CONCATENATE(G1753,"Open7")</f>
        <v>arwsBlockNamesOpen7</v>
      </c>
    </row>
    <row r="1754" spans="2:18" x14ac:dyDescent="0.25">
      <c r="B1754" t="str">
        <f>B1753</f>
        <v>ValvePress</v>
      </c>
      <c r="G1754" t="s">
        <v>405</v>
      </c>
      <c r="H1754" t="str">
        <f t="shared" si="747"/>
        <v>arwsBlockNames</v>
      </c>
      <c r="I1754">
        <v>1</v>
      </c>
      <c r="K1754">
        <v>0</v>
      </c>
      <c r="M1754" t="str">
        <f>CONCATENATE(P1754,".",G1754,"[7]")</f>
        <v>ns=4;s=|var|PLC210 OPC-UA.Application.GVL.DataProg.Group[2].ValvePress.stBlocksOpen.arwsBlockNames[7]</v>
      </c>
      <c r="N1754" t="s">
        <v>154</v>
      </c>
      <c r="O1754" t="s">
        <v>27</v>
      </c>
      <c r="P1754" t="str">
        <f t="shared" si="751"/>
        <v>ns=4;s=|var|PLC210 OPC-UA.Application.GVL.DataProg.Group[2].ValvePress.stBlocksOpen</v>
      </c>
      <c r="Q1754" t="str">
        <f>Q1753</f>
        <v>d0187</v>
      </c>
      <c r="R1754" t="str">
        <f>CONCATENATE(G1754,"Open8")</f>
        <v>arwsBlockNamesOpen8</v>
      </c>
    </row>
    <row r="1755" spans="2:18" x14ac:dyDescent="0.25">
      <c r="B1755" t="str">
        <f>B1750</f>
        <v>ValvePress</v>
      </c>
      <c r="G1755" t="s">
        <v>405</v>
      </c>
      <c r="H1755" t="str">
        <f t="shared" si="747"/>
        <v>arwsBlockNames</v>
      </c>
      <c r="I1755">
        <v>1</v>
      </c>
      <c r="K1755">
        <v>0</v>
      </c>
      <c r="M1755" t="str">
        <f>CONCATENATE(P1755,".",G1755,"[0]")</f>
        <v>ns=4;s=|var|PLC210 OPC-UA.Application.GVL.DataProg.Group[2].ValvePress.stBlocksClose.arwsBlockNames[0]</v>
      </c>
      <c r="N1755" t="s">
        <v>154</v>
      </c>
      <c r="O1755" t="s">
        <v>27</v>
      </c>
      <c r="P1755" t="str">
        <f>P1744</f>
        <v>ns=4;s=|var|PLC210 OPC-UA.Application.GVL.DataProg.Group[2].ValvePress.stBlocksClose</v>
      </c>
      <c r="Q1755" t="str">
        <f>Q1750</f>
        <v>d0187</v>
      </c>
      <c r="R1755" t="str">
        <f>CONCATENATE(G1755,"Close1")</f>
        <v>arwsBlockNamesClose1</v>
      </c>
    </row>
    <row r="1756" spans="2:18" x14ac:dyDescent="0.25">
      <c r="B1756" t="str">
        <f>B1755</f>
        <v>ValvePress</v>
      </c>
      <c r="G1756" t="s">
        <v>405</v>
      </c>
      <c r="H1756" t="str">
        <f t="shared" si="747"/>
        <v>arwsBlockNames</v>
      </c>
      <c r="I1756">
        <v>1</v>
      </c>
      <c r="K1756">
        <v>0</v>
      </c>
      <c r="M1756" t="str">
        <f>CONCATENATE(P1756,".",G1756,"[1]")</f>
        <v>ns=4;s=|var|PLC210 OPC-UA.Application.GVL.DataProg.Group[2].ValvePress.stBlocksClose.arwsBlockNames[1]</v>
      </c>
      <c r="N1756" t="s">
        <v>154</v>
      </c>
      <c r="O1756" t="s">
        <v>27</v>
      </c>
      <c r="P1756" t="str">
        <f>P1755</f>
        <v>ns=4;s=|var|PLC210 OPC-UA.Application.GVL.DataProg.Group[2].ValvePress.stBlocksClose</v>
      </c>
      <c r="Q1756" t="str">
        <f>Q1755</f>
        <v>d0187</v>
      </c>
      <c r="R1756" t="str">
        <f>CONCATENATE(G1756,"Close2")</f>
        <v>arwsBlockNamesClose2</v>
      </c>
    </row>
    <row r="1757" spans="2:18" x14ac:dyDescent="0.25">
      <c r="B1757" t="str">
        <f>B1756</f>
        <v>ValvePress</v>
      </c>
      <c r="G1757" t="s">
        <v>405</v>
      </c>
      <c r="H1757" t="str">
        <f t="shared" si="747"/>
        <v>arwsBlockNames</v>
      </c>
      <c r="I1757">
        <v>1</v>
      </c>
      <c r="K1757">
        <v>0</v>
      </c>
      <c r="M1757" t="str">
        <f>CONCATENATE(P1757,".",G1757,"[2]")</f>
        <v>ns=4;s=|var|PLC210 OPC-UA.Application.GVL.DataProg.Group[2].ValvePress.stBlocksClose.arwsBlockNames[2]</v>
      </c>
      <c r="N1757" t="s">
        <v>154</v>
      </c>
      <c r="O1757" t="s">
        <v>27</v>
      </c>
      <c r="P1757" t="str">
        <f t="shared" ref="P1757:P1762" si="752">P1756</f>
        <v>ns=4;s=|var|PLC210 OPC-UA.Application.GVL.DataProg.Group[2].ValvePress.stBlocksClose</v>
      </c>
      <c r="Q1757" t="str">
        <f>Q1756</f>
        <v>d0187</v>
      </c>
      <c r="R1757" t="str">
        <f>CONCATENATE(G1757,"Close3")</f>
        <v>arwsBlockNamesClose3</v>
      </c>
    </row>
    <row r="1758" spans="2:18" x14ac:dyDescent="0.25">
      <c r="B1758" t="str">
        <f>B1757</f>
        <v>ValvePress</v>
      </c>
      <c r="G1758" t="s">
        <v>405</v>
      </c>
      <c r="H1758" t="str">
        <f t="shared" si="747"/>
        <v>arwsBlockNames</v>
      </c>
      <c r="I1758">
        <v>1</v>
      </c>
      <c r="K1758">
        <v>0</v>
      </c>
      <c r="M1758" t="str">
        <f>CONCATENATE(P1758,".",G1758,"[3]")</f>
        <v>ns=4;s=|var|PLC210 OPC-UA.Application.GVL.DataProg.Group[2].ValvePress.stBlocksClose.arwsBlockNames[3]</v>
      </c>
      <c r="N1758" t="s">
        <v>154</v>
      </c>
      <c r="O1758" t="s">
        <v>27</v>
      </c>
      <c r="P1758" t="str">
        <f t="shared" si="752"/>
        <v>ns=4;s=|var|PLC210 OPC-UA.Application.GVL.DataProg.Group[2].ValvePress.stBlocksClose</v>
      </c>
      <c r="Q1758" t="str">
        <f>Q1757</f>
        <v>d0187</v>
      </c>
      <c r="R1758" t="str">
        <f>CONCATENATE(G1758,"Close4")</f>
        <v>arwsBlockNamesClose4</v>
      </c>
    </row>
    <row r="1759" spans="2:18" x14ac:dyDescent="0.25">
      <c r="B1759" t="str">
        <f>B1754</f>
        <v>ValvePress</v>
      </c>
      <c r="G1759" t="s">
        <v>405</v>
      </c>
      <c r="H1759" t="str">
        <f t="shared" si="747"/>
        <v>arwsBlockNames</v>
      </c>
      <c r="I1759">
        <v>1</v>
      </c>
      <c r="K1759">
        <v>0</v>
      </c>
      <c r="M1759" t="str">
        <f>CONCATENATE(P1759,".",G1759,"[4]")</f>
        <v>ns=4;s=|var|PLC210 OPC-UA.Application.GVL.DataProg.Group[2].ValvePress.stBlocksClose.arwsBlockNames[4]</v>
      </c>
      <c r="N1759" t="s">
        <v>154</v>
      </c>
      <c r="O1759" t="s">
        <v>27</v>
      </c>
      <c r="P1759" t="str">
        <f t="shared" si="752"/>
        <v>ns=4;s=|var|PLC210 OPC-UA.Application.GVL.DataProg.Group[2].ValvePress.stBlocksClose</v>
      </c>
      <c r="Q1759" t="str">
        <f>Q1754</f>
        <v>d0187</v>
      </c>
      <c r="R1759" t="str">
        <f>CONCATENATE(G1759,"Close5")</f>
        <v>arwsBlockNamesClose5</v>
      </c>
    </row>
    <row r="1760" spans="2:18" x14ac:dyDescent="0.25">
      <c r="B1760" t="str">
        <f>B1759</f>
        <v>ValvePress</v>
      </c>
      <c r="G1760" t="s">
        <v>405</v>
      </c>
      <c r="H1760" t="str">
        <f t="shared" si="747"/>
        <v>arwsBlockNames</v>
      </c>
      <c r="I1760">
        <v>1</v>
      </c>
      <c r="K1760">
        <v>0</v>
      </c>
      <c r="M1760" t="str">
        <f>CONCATENATE(P1760,".",G1760,"[5]")</f>
        <v>ns=4;s=|var|PLC210 OPC-UA.Application.GVL.DataProg.Group[2].ValvePress.stBlocksClose.arwsBlockNames[5]</v>
      </c>
      <c r="N1760" t="s">
        <v>154</v>
      </c>
      <c r="O1760" t="s">
        <v>27</v>
      </c>
      <c r="P1760" t="str">
        <f t="shared" si="752"/>
        <v>ns=4;s=|var|PLC210 OPC-UA.Application.GVL.DataProg.Group[2].ValvePress.stBlocksClose</v>
      </c>
      <c r="Q1760" t="str">
        <f>Q1759</f>
        <v>d0187</v>
      </c>
      <c r="R1760" t="str">
        <f>CONCATENATE(G1760,"Close6")</f>
        <v>arwsBlockNamesClose6</v>
      </c>
    </row>
    <row r="1761" spans="1:22" x14ac:dyDescent="0.25">
      <c r="B1761" t="str">
        <f>B1760</f>
        <v>ValvePress</v>
      </c>
      <c r="G1761" t="s">
        <v>405</v>
      </c>
      <c r="H1761" t="str">
        <f t="shared" si="747"/>
        <v>arwsBlockNames</v>
      </c>
      <c r="I1761">
        <v>1</v>
      </c>
      <c r="K1761">
        <v>0</v>
      </c>
      <c r="M1761" t="str">
        <f>CONCATENATE(P1761,".",G1761,"[6]")</f>
        <v>ns=4;s=|var|PLC210 OPC-UA.Application.GVL.DataProg.Group[2].ValvePress.stBlocksClose.arwsBlockNames[6]</v>
      </c>
      <c r="N1761" t="s">
        <v>154</v>
      </c>
      <c r="O1761" t="s">
        <v>27</v>
      </c>
      <c r="P1761" t="str">
        <f t="shared" si="752"/>
        <v>ns=4;s=|var|PLC210 OPC-UA.Application.GVL.DataProg.Group[2].ValvePress.stBlocksClose</v>
      </c>
      <c r="Q1761" t="str">
        <f>Q1760</f>
        <v>d0187</v>
      </c>
      <c r="R1761" t="str">
        <f>CONCATENATE(G1761,"Close7")</f>
        <v>arwsBlockNamesClose7</v>
      </c>
    </row>
    <row r="1762" spans="1:22" x14ac:dyDescent="0.25">
      <c r="B1762" t="str">
        <f>B1761</f>
        <v>ValvePress</v>
      </c>
      <c r="G1762" t="s">
        <v>405</v>
      </c>
      <c r="H1762" t="str">
        <f t="shared" si="747"/>
        <v>arwsBlockNames</v>
      </c>
      <c r="I1762">
        <v>1</v>
      </c>
      <c r="K1762">
        <v>0</v>
      </c>
      <c r="M1762" t="str">
        <f>CONCATENATE(P1762,".",G1762,"[7]")</f>
        <v>ns=4;s=|var|PLC210 OPC-UA.Application.GVL.DataProg.Group[2].ValvePress.stBlocksClose.arwsBlockNames[7]</v>
      </c>
      <c r="N1762" t="s">
        <v>154</v>
      </c>
      <c r="O1762" t="s">
        <v>27</v>
      </c>
      <c r="P1762" t="str">
        <f t="shared" si="752"/>
        <v>ns=4;s=|var|PLC210 OPC-UA.Application.GVL.DataProg.Group[2].ValvePress.stBlocksClose</v>
      </c>
      <c r="Q1762" t="str">
        <f>Q1761</f>
        <v>d0187</v>
      </c>
      <c r="R1762" t="str">
        <f>CONCATENATE(G1762,"Close8")</f>
        <v>arwsBlockNamesClose8</v>
      </c>
    </row>
    <row r="1763" spans="1:22" x14ac:dyDescent="0.25">
      <c r="A1763" t="s">
        <v>208</v>
      </c>
      <c r="B1763" t="s">
        <v>210</v>
      </c>
      <c r="V1763" t="s">
        <v>254</v>
      </c>
    </row>
    <row r="1764" spans="1:22" x14ac:dyDescent="0.25">
      <c r="B1764" t="str">
        <f>A1763</f>
        <v>Valve1</v>
      </c>
      <c r="G1764" t="s">
        <v>33</v>
      </c>
      <c r="H1764" t="str">
        <f>G1764</f>
        <v>bH</v>
      </c>
      <c r="I1764">
        <v>1</v>
      </c>
      <c r="K1764">
        <v>0</v>
      </c>
      <c r="M1764" t="str">
        <f t="shared" ref="M1764:M1775" si="753">CONCATENATE(P1764,".",G1764)</f>
        <v>ns=4;s=|var|PLC210 OPC-UA.Application.GVL.DataProg.Group[2].Valve1.bH</v>
      </c>
      <c r="N1764" t="s">
        <v>34</v>
      </c>
      <c r="O1764" t="s">
        <v>27</v>
      </c>
      <c r="P1764" t="str">
        <f>CONCATENATE(W$2,"GVL.DataProg.",A$1173,".",B1764)</f>
        <v>ns=4;s=|var|PLC210 OPC-UA.Application.GVL.DataProg.Group[2].Valve1</v>
      </c>
      <c r="Q1764" t="str">
        <f>V1763</f>
        <v>d0185</v>
      </c>
      <c r="R1764" t="str">
        <f>G1764</f>
        <v>bH</v>
      </c>
    </row>
    <row r="1765" spans="1:22" x14ac:dyDescent="0.25">
      <c r="B1765" t="str">
        <f>B1764</f>
        <v>Valve1</v>
      </c>
      <c r="G1765" t="s">
        <v>36</v>
      </c>
      <c r="H1765" t="str">
        <f t="shared" ref="H1765:H1791" si="754">G1765</f>
        <v>bL</v>
      </c>
      <c r="I1765">
        <v>1</v>
      </c>
      <c r="K1765">
        <v>0</v>
      </c>
      <c r="M1765" t="str">
        <f t="shared" si="753"/>
        <v>ns=4;s=|var|PLC210 OPC-UA.Application.GVL.DataProg.Group[2].Valve1.bL</v>
      </c>
      <c r="N1765" t="s">
        <v>34</v>
      </c>
      <c r="O1765" t="s">
        <v>27</v>
      </c>
      <c r="P1765" t="str">
        <f>CONCATENATE(W$2,"GVL.DataProg.",A$1173,".",B1765)</f>
        <v>ns=4;s=|var|PLC210 OPC-UA.Application.GVL.DataProg.Group[2].Valve1</v>
      </c>
      <c r="Q1765" t="str">
        <f>Q1764</f>
        <v>d0185</v>
      </c>
      <c r="R1765" t="str">
        <f t="shared" ref="R1765:R1771" si="755">G1765</f>
        <v>bL</v>
      </c>
    </row>
    <row r="1766" spans="1:22" x14ac:dyDescent="0.25">
      <c r="B1766" t="str">
        <f t="shared" ref="B1766:B1771" si="756">B1765</f>
        <v>Valve1</v>
      </c>
      <c r="G1766" t="s">
        <v>83</v>
      </c>
      <c r="H1766" t="str">
        <f t="shared" si="754"/>
        <v>bCtrl</v>
      </c>
      <c r="I1766">
        <v>1</v>
      </c>
      <c r="K1766">
        <v>0</v>
      </c>
      <c r="M1766" t="str">
        <f t="shared" si="753"/>
        <v>ns=4;s=|var|PLC210 OPC-UA.Application.GVL.DataProg.Group[2].Valve1.bCtrl</v>
      </c>
      <c r="N1766" t="s">
        <v>34</v>
      </c>
      <c r="O1766" t="s">
        <v>27</v>
      </c>
      <c r="P1766" t="str">
        <f>CONCATENATE(W$2,"GVL.DataProg.",A$1173,".",B1766)</f>
        <v>ns=4;s=|var|PLC210 OPC-UA.Application.GVL.DataProg.Group[2].Valve1</v>
      </c>
      <c r="Q1766" t="str">
        <f t="shared" ref="Q1766:Q1771" si="757">Q1765</f>
        <v>d0185</v>
      </c>
      <c r="R1766" t="str">
        <f t="shared" si="755"/>
        <v>bCtrl</v>
      </c>
    </row>
    <row r="1767" spans="1:22" x14ac:dyDescent="0.25">
      <c r="B1767" t="str">
        <f t="shared" si="756"/>
        <v>Valve1</v>
      </c>
      <c r="G1767" t="s">
        <v>39</v>
      </c>
      <c r="H1767" t="str">
        <f t="shared" si="754"/>
        <v>bOpenManual</v>
      </c>
      <c r="I1767">
        <v>1</v>
      </c>
      <c r="K1767">
        <v>1</v>
      </c>
      <c r="M1767" t="str">
        <f t="shared" si="753"/>
        <v>ns=4;s=|var|PLC210 OPC-UA.Application.GVL.DataProg.Group[2].Valve1.bOpenManual</v>
      </c>
      <c r="N1767" t="s">
        <v>34</v>
      </c>
      <c r="O1767" t="s">
        <v>27</v>
      </c>
      <c r="P1767" t="str">
        <f>CONCATENATE(W$2,"GVL.DataProg.",A$1173,".",B1767)</f>
        <v>ns=4;s=|var|PLC210 OPC-UA.Application.GVL.DataProg.Group[2].Valve1</v>
      </c>
      <c r="Q1767" t="str">
        <f t="shared" si="757"/>
        <v>d0185</v>
      </c>
      <c r="R1767" t="str">
        <f t="shared" si="755"/>
        <v>bOpenManual</v>
      </c>
    </row>
    <row r="1768" spans="1:22" x14ac:dyDescent="0.25">
      <c r="B1768" t="str">
        <f t="shared" si="756"/>
        <v>Valve1</v>
      </c>
      <c r="G1768" t="s">
        <v>40</v>
      </c>
      <c r="H1768" t="str">
        <f t="shared" si="754"/>
        <v>bCloseManual</v>
      </c>
      <c r="I1768">
        <v>1</v>
      </c>
      <c r="K1768">
        <v>1</v>
      </c>
      <c r="M1768" t="str">
        <f t="shared" si="753"/>
        <v>ns=4;s=|var|PLC210 OPC-UA.Application.GVL.DataProg.Group[2].Valve1.bCloseManual</v>
      </c>
      <c r="N1768" t="s">
        <v>34</v>
      </c>
      <c r="O1768" t="s">
        <v>27</v>
      </c>
      <c r="P1768" t="str">
        <f>CONCATENATE(W$2,"GVL.DataProg.",A$1173,".",B1768)</f>
        <v>ns=4;s=|var|PLC210 OPC-UA.Application.GVL.DataProg.Group[2].Valve1</v>
      </c>
      <c r="Q1768" t="str">
        <f t="shared" si="757"/>
        <v>d0185</v>
      </c>
      <c r="R1768" t="str">
        <f t="shared" si="755"/>
        <v>bCloseManual</v>
      </c>
    </row>
    <row r="1769" spans="1:22" x14ac:dyDescent="0.25">
      <c r="B1769" t="str">
        <f t="shared" si="756"/>
        <v>Valve1</v>
      </c>
      <c r="G1769" t="s">
        <v>41</v>
      </c>
      <c r="H1769" t="str">
        <f t="shared" si="754"/>
        <v>bAuto</v>
      </c>
      <c r="I1769">
        <v>1</v>
      </c>
      <c r="K1769">
        <v>1</v>
      </c>
      <c r="M1769" t="str">
        <f t="shared" si="753"/>
        <v>ns=4;s=|var|PLC210 OPC-UA.Application.GVL.DataProg.Group[2].Valve1.bAuto</v>
      </c>
      <c r="N1769" t="s">
        <v>34</v>
      </c>
      <c r="O1769" t="s">
        <v>27</v>
      </c>
      <c r="P1769" t="str">
        <f>CONCATENATE(W$2,"GVL.DataProg.",A$1173,".",B1769)</f>
        <v>ns=4;s=|var|PLC210 OPC-UA.Application.GVL.DataProg.Group[2].Valve1</v>
      </c>
      <c r="Q1769" t="str">
        <f t="shared" si="757"/>
        <v>d0185</v>
      </c>
      <c r="R1769" t="str">
        <f t="shared" si="755"/>
        <v>bAuto</v>
      </c>
    </row>
    <row r="1770" spans="1:22" x14ac:dyDescent="0.25">
      <c r="B1770" t="str">
        <f t="shared" si="756"/>
        <v>Valve1</v>
      </c>
      <c r="G1770" t="s">
        <v>42</v>
      </c>
      <c r="H1770" t="str">
        <f t="shared" si="754"/>
        <v>bBlockOpenOut</v>
      </c>
      <c r="I1770">
        <v>1</v>
      </c>
      <c r="K1770">
        <v>0</v>
      </c>
      <c r="M1770" t="str">
        <f t="shared" si="753"/>
        <v>ns=4;s=|var|PLC210 OPC-UA.Application.GVL.DataProg.Group[2].Valve1.bBlockOpenOut</v>
      </c>
      <c r="N1770" t="s">
        <v>34</v>
      </c>
      <c r="O1770" t="s">
        <v>27</v>
      </c>
      <c r="P1770" t="str">
        <f>CONCATENATE(W$2,"GVL.DataProg.",A$1173,".",B1770)</f>
        <v>ns=4;s=|var|PLC210 OPC-UA.Application.GVL.DataProg.Group[2].Valve1</v>
      </c>
      <c r="Q1770" t="str">
        <f t="shared" si="757"/>
        <v>d0185</v>
      </c>
      <c r="R1770" t="str">
        <f t="shared" si="755"/>
        <v>bBlockOpenOut</v>
      </c>
    </row>
    <row r="1771" spans="1:22" x14ac:dyDescent="0.25">
      <c r="B1771" t="str">
        <f t="shared" si="756"/>
        <v>Valve1</v>
      </c>
      <c r="G1771" t="s">
        <v>43</v>
      </c>
      <c r="H1771" t="str">
        <f t="shared" si="754"/>
        <v>bBlockCloseOut</v>
      </c>
      <c r="I1771">
        <v>1</v>
      </c>
      <c r="K1771">
        <v>0</v>
      </c>
      <c r="M1771" t="str">
        <f t="shared" si="753"/>
        <v>ns=4;s=|var|PLC210 OPC-UA.Application.GVL.DataProg.Group[2].Valve1.bBlockCloseOut</v>
      </c>
      <c r="N1771" t="s">
        <v>34</v>
      </c>
      <c r="O1771" t="s">
        <v>27</v>
      </c>
      <c r="P1771" t="str">
        <f>CONCATENATE(W$2,"GVL.DataProg.",A$1173,".",B1771)</f>
        <v>ns=4;s=|var|PLC210 OPC-UA.Application.GVL.DataProg.Group[2].Valve1</v>
      </c>
      <c r="Q1771" t="str">
        <f t="shared" si="757"/>
        <v>d0185</v>
      </c>
      <c r="R1771" t="str">
        <f t="shared" si="755"/>
        <v>bBlockCloseOut</v>
      </c>
    </row>
    <row r="1772" spans="1:22" x14ac:dyDescent="0.25">
      <c r="B1772" t="str">
        <f>B1771</f>
        <v>Valve1</v>
      </c>
      <c r="G1772" t="s">
        <v>402</v>
      </c>
      <c r="H1772" t="str">
        <f t="shared" si="754"/>
        <v>byBlock</v>
      </c>
      <c r="I1772">
        <v>1</v>
      </c>
      <c r="K1772">
        <v>0</v>
      </c>
      <c r="M1772" t="str">
        <f t="shared" si="753"/>
        <v>ns=4;s=|var|PLC210 OPC-UA.Application.GVL.DataProg.Group[2].Valve1.stBlocksOpen.byBlock</v>
      </c>
      <c r="N1772" t="s">
        <v>403</v>
      </c>
      <c r="O1772" t="s">
        <v>27</v>
      </c>
      <c r="P1772" t="str">
        <f>CONCATENATE(P1771,".stBlocksOpen")</f>
        <v>ns=4;s=|var|PLC210 OPC-UA.Application.GVL.DataProg.Group[2].Valve1.stBlocksOpen</v>
      </c>
      <c r="Q1772" t="str">
        <f>Q1771</f>
        <v>d0185</v>
      </c>
      <c r="R1772" t="str">
        <f>CONCATENATE(G1772,"Open")</f>
        <v>byBlockOpen</v>
      </c>
    </row>
    <row r="1773" spans="1:22" x14ac:dyDescent="0.25">
      <c r="B1773" t="str">
        <f>B1772</f>
        <v>Valve1</v>
      </c>
      <c r="G1773" t="s">
        <v>402</v>
      </c>
      <c r="H1773" t="str">
        <f t="shared" si="754"/>
        <v>byBlock</v>
      </c>
      <c r="I1773">
        <v>1</v>
      </c>
      <c r="K1773">
        <v>0</v>
      </c>
      <c r="M1773" t="str">
        <f t="shared" si="753"/>
        <v>ns=4;s=|var|PLC210 OPC-UA.Application.GVL.DataProg.Group[2].Valve1.stBlocksClose.byBlock</v>
      </c>
      <c r="N1773" t="s">
        <v>403</v>
      </c>
      <c r="O1773" t="s">
        <v>27</v>
      </c>
      <c r="P1773" t="str">
        <f>CONCATENATE(P1771,".stBlocksClose")</f>
        <v>ns=4;s=|var|PLC210 OPC-UA.Application.GVL.DataProg.Group[2].Valve1.stBlocksClose</v>
      </c>
      <c r="Q1773" t="str">
        <f>Q1772</f>
        <v>d0185</v>
      </c>
      <c r="R1773" t="str">
        <f>CONCATENATE(G1773,"Close")</f>
        <v>byBlockClose</v>
      </c>
    </row>
    <row r="1774" spans="1:22" x14ac:dyDescent="0.25">
      <c r="B1774" t="str">
        <f>B1773</f>
        <v>Valve1</v>
      </c>
      <c r="G1774" t="s">
        <v>404</v>
      </c>
      <c r="H1774" t="str">
        <f t="shared" si="754"/>
        <v>byBlockWork</v>
      </c>
      <c r="I1774">
        <v>1</v>
      </c>
      <c r="K1774">
        <v>1</v>
      </c>
      <c r="M1774" t="str">
        <f t="shared" si="753"/>
        <v>ns=4;s=|var|PLC210 OPC-UA.Application.GVL.DataProg.Group[2].Valve1.stBlocksOpen.byBlockWork</v>
      </c>
      <c r="N1774" t="s">
        <v>403</v>
      </c>
      <c r="O1774" t="s">
        <v>27</v>
      </c>
      <c r="P1774" t="str">
        <f>P1772</f>
        <v>ns=4;s=|var|PLC210 OPC-UA.Application.GVL.DataProg.Group[2].Valve1.stBlocksOpen</v>
      </c>
      <c r="Q1774" t="str">
        <f>Q1773</f>
        <v>d0185</v>
      </c>
      <c r="R1774" t="str">
        <f>CONCATENATE(G1774,"Open")</f>
        <v>byBlockWorkOpen</v>
      </c>
    </row>
    <row r="1775" spans="1:22" x14ac:dyDescent="0.25">
      <c r="B1775" t="str">
        <f>B1774</f>
        <v>Valve1</v>
      </c>
      <c r="G1775" t="s">
        <v>404</v>
      </c>
      <c r="H1775" t="str">
        <f t="shared" si="754"/>
        <v>byBlockWork</v>
      </c>
      <c r="I1775">
        <v>1</v>
      </c>
      <c r="K1775">
        <v>1</v>
      </c>
      <c r="M1775" t="str">
        <f t="shared" si="753"/>
        <v>ns=4;s=|var|PLC210 OPC-UA.Application.GVL.DataProg.Group[2].Valve1.stBlocksClose.byBlockWork</v>
      </c>
      <c r="N1775" t="s">
        <v>403</v>
      </c>
      <c r="O1775" t="s">
        <v>27</v>
      </c>
      <c r="P1775" t="str">
        <f>P1773</f>
        <v>ns=4;s=|var|PLC210 OPC-UA.Application.GVL.DataProg.Group[2].Valve1.stBlocksClose</v>
      </c>
      <c r="Q1775" t="str">
        <f>Q1774</f>
        <v>d0185</v>
      </c>
      <c r="R1775" t="str">
        <f>CONCATENATE(G1775,"Close")</f>
        <v>byBlockWorkClose</v>
      </c>
    </row>
    <row r="1776" spans="1:22" x14ac:dyDescent="0.25">
      <c r="B1776" t="str">
        <f>B1771</f>
        <v>Valve1</v>
      </c>
      <c r="G1776" t="s">
        <v>405</v>
      </c>
      <c r="H1776" t="str">
        <f t="shared" si="754"/>
        <v>arwsBlockNames</v>
      </c>
      <c r="I1776">
        <v>1</v>
      </c>
      <c r="K1776">
        <v>0</v>
      </c>
      <c r="M1776" t="str">
        <f>CONCATENATE(P1776,".",G1776,"[0]")</f>
        <v>ns=4;s=|var|PLC210 OPC-UA.Application.GVL.DataProg.Group[2].Valve1.stBlocksOpen.arwsBlockNames[0]</v>
      </c>
      <c r="N1776" t="s">
        <v>154</v>
      </c>
      <c r="O1776" t="s">
        <v>27</v>
      </c>
      <c r="P1776" t="str">
        <f>P1772</f>
        <v>ns=4;s=|var|PLC210 OPC-UA.Application.GVL.DataProg.Group[2].Valve1.stBlocksOpen</v>
      </c>
      <c r="Q1776" t="str">
        <f>Q1771</f>
        <v>d0185</v>
      </c>
      <c r="R1776" t="str">
        <f>CONCATENATE(G1776,"Open1")</f>
        <v>arwsBlockNamesOpen1</v>
      </c>
    </row>
    <row r="1777" spans="1:18" x14ac:dyDescent="0.25">
      <c r="B1777" t="str">
        <f>B1776</f>
        <v>Valve1</v>
      </c>
      <c r="G1777" t="s">
        <v>405</v>
      </c>
      <c r="H1777" t="str">
        <f t="shared" si="754"/>
        <v>arwsBlockNames</v>
      </c>
      <c r="I1777">
        <v>1</v>
      </c>
      <c r="K1777">
        <v>0</v>
      </c>
      <c r="M1777" t="str">
        <f>CONCATENATE(P1777,".",G1777,"[1]")</f>
        <v>ns=4;s=|var|PLC210 OPC-UA.Application.GVL.DataProg.Group[2].Valve1.stBlocksOpen.arwsBlockNames[1]</v>
      </c>
      <c r="N1777" t="s">
        <v>154</v>
      </c>
      <c r="O1777" t="s">
        <v>27</v>
      </c>
      <c r="P1777" t="str">
        <f>P1776</f>
        <v>ns=4;s=|var|PLC210 OPC-UA.Application.GVL.DataProg.Group[2].Valve1.stBlocksOpen</v>
      </c>
      <c r="Q1777" t="str">
        <f>Q1776</f>
        <v>d0185</v>
      </c>
      <c r="R1777" t="str">
        <f>CONCATENATE(G1777,"Open2")</f>
        <v>arwsBlockNamesOpen2</v>
      </c>
    </row>
    <row r="1778" spans="1:18" x14ac:dyDescent="0.25">
      <c r="B1778" t="str">
        <f>B1777</f>
        <v>Valve1</v>
      </c>
      <c r="G1778" t="s">
        <v>405</v>
      </c>
      <c r="H1778" t="str">
        <f t="shared" si="754"/>
        <v>arwsBlockNames</v>
      </c>
      <c r="I1778">
        <v>1</v>
      </c>
      <c r="K1778">
        <v>0</v>
      </c>
      <c r="M1778" t="str">
        <f>CONCATENATE(P1778,".",G1778,"[2]")</f>
        <v>ns=4;s=|var|PLC210 OPC-UA.Application.GVL.DataProg.Group[2].Valve1.stBlocksOpen.arwsBlockNames[2]</v>
      </c>
      <c r="N1778" t="s">
        <v>154</v>
      </c>
      <c r="O1778" t="s">
        <v>27</v>
      </c>
      <c r="P1778" t="str">
        <f t="shared" ref="P1778:P1783" si="758">P1777</f>
        <v>ns=4;s=|var|PLC210 OPC-UA.Application.GVL.DataProg.Group[2].Valve1.stBlocksOpen</v>
      </c>
      <c r="Q1778" t="str">
        <f>Q1777</f>
        <v>d0185</v>
      </c>
      <c r="R1778" t="str">
        <f>CONCATENATE(G1778,"Open3")</f>
        <v>arwsBlockNamesOpen3</v>
      </c>
    </row>
    <row r="1779" spans="1:18" x14ac:dyDescent="0.25">
      <c r="B1779" t="str">
        <f>B1778</f>
        <v>Valve1</v>
      </c>
      <c r="G1779" t="s">
        <v>405</v>
      </c>
      <c r="H1779" t="str">
        <f t="shared" si="754"/>
        <v>arwsBlockNames</v>
      </c>
      <c r="I1779">
        <v>1</v>
      </c>
      <c r="K1779">
        <v>0</v>
      </c>
      <c r="M1779" t="str">
        <f>CONCATENATE(P1779,".",G1779,"[3]")</f>
        <v>ns=4;s=|var|PLC210 OPC-UA.Application.GVL.DataProg.Group[2].Valve1.stBlocksOpen.arwsBlockNames[3]</v>
      </c>
      <c r="N1779" t="s">
        <v>154</v>
      </c>
      <c r="O1779" t="s">
        <v>27</v>
      </c>
      <c r="P1779" t="str">
        <f t="shared" si="758"/>
        <v>ns=4;s=|var|PLC210 OPC-UA.Application.GVL.DataProg.Group[2].Valve1.stBlocksOpen</v>
      </c>
      <c r="Q1779" t="str">
        <f>Q1778</f>
        <v>d0185</v>
      </c>
      <c r="R1779" t="str">
        <f>CONCATENATE(G1779,"Open4")</f>
        <v>arwsBlockNamesOpen4</v>
      </c>
    </row>
    <row r="1780" spans="1:18" x14ac:dyDescent="0.25">
      <c r="B1780" t="str">
        <f>B1775</f>
        <v>Valve1</v>
      </c>
      <c r="G1780" t="s">
        <v>405</v>
      </c>
      <c r="H1780" t="str">
        <f t="shared" si="754"/>
        <v>arwsBlockNames</v>
      </c>
      <c r="I1780">
        <v>1</v>
      </c>
      <c r="K1780">
        <v>0</v>
      </c>
      <c r="M1780" t="str">
        <f>CONCATENATE(P1780,".",G1780,"[4]")</f>
        <v>ns=4;s=|var|PLC210 OPC-UA.Application.GVL.DataProg.Group[2].Valve1.stBlocksOpen.arwsBlockNames[4]</v>
      </c>
      <c r="N1780" t="s">
        <v>154</v>
      </c>
      <c r="O1780" t="s">
        <v>27</v>
      </c>
      <c r="P1780" t="str">
        <f t="shared" si="758"/>
        <v>ns=4;s=|var|PLC210 OPC-UA.Application.GVL.DataProg.Group[2].Valve1.stBlocksOpen</v>
      </c>
      <c r="Q1780" t="str">
        <f>Q1775</f>
        <v>d0185</v>
      </c>
      <c r="R1780" t="str">
        <f>CONCATENATE(G1780,"Open5")</f>
        <v>arwsBlockNamesOpen5</v>
      </c>
    </row>
    <row r="1781" spans="1:18" x14ac:dyDescent="0.25">
      <c r="B1781" t="str">
        <f>B1780</f>
        <v>Valve1</v>
      </c>
      <c r="G1781" t="s">
        <v>405</v>
      </c>
      <c r="H1781" t="str">
        <f t="shared" si="754"/>
        <v>arwsBlockNames</v>
      </c>
      <c r="I1781">
        <v>1</v>
      </c>
      <c r="K1781">
        <v>0</v>
      </c>
      <c r="M1781" t="str">
        <f>CONCATENATE(P1781,".",G1781,"[5]")</f>
        <v>ns=4;s=|var|PLC210 OPC-UA.Application.GVL.DataProg.Group[2].Valve1.stBlocksOpen.arwsBlockNames[5]</v>
      </c>
      <c r="N1781" t="s">
        <v>154</v>
      </c>
      <c r="O1781" t="s">
        <v>27</v>
      </c>
      <c r="P1781" t="str">
        <f t="shared" si="758"/>
        <v>ns=4;s=|var|PLC210 OPC-UA.Application.GVL.DataProg.Group[2].Valve1.stBlocksOpen</v>
      </c>
      <c r="Q1781" t="str">
        <f>Q1780</f>
        <v>d0185</v>
      </c>
      <c r="R1781" t="str">
        <f>CONCATENATE(G1781,"Open6")</f>
        <v>arwsBlockNamesOpen6</v>
      </c>
    </row>
    <row r="1782" spans="1:18" x14ac:dyDescent="0.25">
      <c r="B1782" t="str">
        <f>B1781</f>
        <v>Valve1</v>
      </c>
      <c r="G1782" t="s">
        <v>405</v>
      </c>
      <c r="H1782" t="str">
        <f t="shared" si="754"/>
        <v>arwsBlockNames</v>
      </c>
      <c r="I1782">
        <v>1</v>
      </c>
      <c r="K1782">
        <v>0</v>
      </c>
      <c r="M1782" t="str">
        <f>CONCATENATE(P1782,".",G1782,"[6]")</f>
        <v>ns=4;s=|var|PLC210 OPC-UA.Application.GVL.DataProg.Group[2].Valve1.stBlocksOpen.arwsBlockNames[6]</v>
      </c>
      <c r="N1782" t="s">
        <v>154</v>
      </c>
      <c r="O1782" t="s">
        <v>27</v>
      </c>
      <c r="P1782" t="str">
        <f t="shared" si="758"/>
        <v>ns=4;s=|var|PLC210 OPC-UA.Application.GVL.DataProg.Group[2].Valve1.stBlocksOpen</v>
      </c>
      <c r="Q1782" t="str">
        <f>Q1781</f>
        <v>d0185</v>
      </c>
      <c r="R1782" t="str">
        <f>CONCATENATE(G1782,"Open7")</f>
        <v>arwsBlockNamesOpen7</v>
      </c>
    </row>
    <row r="1783" spans="1:18" x14ac:dyDescent="0.25">
      <c r="B1783" t="str">
        <f>B1782</f>
        <v>Valve1</v>
      </c>
      <c r="G1783" t="s">
        <v>405</v>
      </c>
      <c r="H1783" t="str">
        <f t="shared" si="754"/>
        <v>arwsBlockNames</v>
      </c>
      <c r="I1783">
        <v>1</v>
      </c>
      <c r="K1783">
        <v>0</v>
      </c>
      <c r="M1783" t="str">
        <f>CONCATENATE(P1783,".",G1783,"[7]")</f>
        <v>ns=4;s=|var|PLC210 OPC-UA.Application.GVL.DataProg.Group[2].Valve1.stBlocksOpen.arwsBlockNames[7]</v>
      </c>
      <c r="N1783" t="s">
        <v>154</v>
      </c>
      <c r="O1783" t="s">
        <v>27</v>
      </c>
      <c r="P1783" t="str">
        <f t="shared" si="758"/>
        <v>ns=4;s=|var|PLC210 OPC-UA.Application.GVL.DataProg.Group[2].Valve1.stBlocksOpen</v>
      </c>
      <c r="Q1783" t="str">
        <f>Q1782</f>
        <v>d0185</v>
      </c>
      <c r="R1783" t="str">
        <f>CONCATENATE(G1783,"Open8")</f>
        <v>arwsBlockNamesOpen8</v>
      </c>
    </row>
    <row r="1784" spans="1:18" x14ac:dyDescent="0.25">
      <c r="B1784" t="str">
        <f>B1779</f>
        <v>Valve1</v>
      </c>
      <c r="G1784" t="s">
        <v>405</v>
      </c>
      <c r="H1784" t="str">
        <f t="shared" si="754"/>
        <v>arwsBlockNames</v>
      </c>
      <c r="I1784">
        <v>1</v>
      </c>
      <c r="K1784">
        <v>0</v>
      </c>
      <c r="M1784" t="str">
        <f>CONCATENATE(P1784,".",G1784,"[0]")</f>
        <v>ns=4;s=|var|PLC210 OPC-UA.Application.GVL.DataProg.Group[2].Valve1.stBlocksClose.arwsBlockNames[0]</v>
      </c>
      <c r="N1784" t="s">
        <v>154</v>
      </c>
      <c r="O1784" t="s">
        <v>27</v>
      </c>
      <c r="P1784" t="str">
        <f>P1773</f>
        <v>ns=4;s=|var|PLC210 OPC-UA.Application.GVL.DataProg.Group[2].Valve1.stBlocksClose</v>
      </c>
      <c r="Q1784" t="str">
        <f>Q1779</f>
        <v>d0185</v>
      </c>
      <c r="R1784" t="str">
        <f>CONCATENATE(G1784,"Close1")</f>
        <v>arwsBlockNamesClose1</v>
      </c>
    </row>
    <row r="1785" spans="1:18" x14ac:dyDescent="0.25">
      <c r="B1785" t="str">
        <f>B1784</f>
        <v>Valve1</v>
      </c>
      <c r="G1785" t="s">
        <v>405</v>
      </c>
      <c r="H1785" t="str">
        <f t="shared" si="754"/>
        <v>arwsBlockNames</v>
      </c>
      <c r="I1785">
        <v>1</v>
      </c>
      <c r="K1785">
        <v>0</v>
      </c>
      <c r="M1785" t="str">
        <f>CONCATENATE(P1785,".",G1785,"[1]")</f>
        <v>ns=4;s=|var|PLC210 OPC-UA.Application.GVL.DataProg.Group[2].Valve1.stBlocksClose.arwsBlockNames[1]</v>
      </c>
      <c r="N1785" t="s">
        <v>154</v>
      </c>
      <c r="O1785" t="s">
        <v>27</v>
      </c>
      <c r="P1785" t="str">
        <f>P1784</f>
        <v>ns=4;s=|var|PLC210 OPC-UA.Application.GVL.DataProg.Group[2].Valve1.stBlocksClose</v>
      </c>
      <c r="Q1785" t="str">
        <f>Q1784</f>
        <v>d0185</v>
      </c>
      <c r="R1785" t="str">
        <f>CONCATENATE(G1785,"Close2")</f>
        <v>arwsBlockNamesClose2</v>
      </c>
    </row>
    <row r="1786" spans="1:18" x14ac:dyDescent="0.25">
      <c r="B1786" t="str">
        <f>B1785</f>
        <v>Valve1</v>
      </c>
      <c r="G1786" t="s">
        <v>405</v>
      </c>
      <c r="H1786" t="str">
        <f t="shared" si="754"/>
        <v>arwsBlockNames</v>
      </c>
      <c r="I1786">
        <v>1</v>
      </c>
      <c r="K1786">
        <v>0</v>
      </c>
      <c r="M1786" t="str">
        <f>CONCATENATE(P1786,".",G1786,"[2]")</f>
        <v>ns=4;s=|var|PLC210 OPC-UA.Application.GVL.DataProg.Group[2].Valve1.stBlocksClose.arwsBlockNames[2]</v>
      </c>
      <c r="N1786" t="s">
        <v>154</v>
      </c>
      <c r="O1786" t="s">
        <v>27</v>
      </c>
      <c r="P1786" t="str">
        <f t="shared" ref="P1786:P1791" si="759">P1785</f>
        <v>ns=4;s=|var|PLC210 OPC-UA.Application.GVL.DataProg.Group[2].Valve1.stBlocksClose</v>
      </c>
      <c r="Q1786" t="str">
        <f>Q1785</f>
        <v>d0185</v>
      </c>
      <c r="R1786" t="str">
        <f>CONCATENATE(G1786,"Close3")</f>
        <v>arwsBlockNamesClose3</v>
      </c>
    </row>
    <row r="1787" spans="1:18" x14ac:dyDescent="0.25">
      <c r="B1787" t="str">
        <f>B1786</f>
        <v>Valve1</v>
      </c>
      <c r="G1787" t="s">
        <v>405</v>
      </c>
      <c r="H1787" t="str">
        <f t="shared" si="754"/>
        <v>arwsBlockNames</v>
      </c>
      <c r="I1787">
        <v>1</v>
      </c>
      <c r="K1787">
        <v>0</v>
      </c>
      <c r="M1787" t="str">
        <f>CONCATENATE(P1787,".",G1787,"[3]")</f>
        <v>ns=4;s=|var|PLC210 OPC-UA.Application.GVL.DataProg.Group[2].Valve1.stBlocksClose.arwsBlockNames[3]</v>
      </c>
      <c r="N1787" t="s">
        <v>154</v>
      </c>
      <c r="O1787" t="s">
        <v>27</v>
      </c>
      <c r="P1787" t="str">
        <f t="shared" si="759"/>
        <v>ns=4;s=|var|PLC210 OPC-UA.Application.GVL.DataProg.Group[2].Valve1.stBlocksClose</v>
      </c>
      <c r="Q1787" t="str">
        <f>Q1786</f>
        <v>d0185</v>
      </c>
      <c r="R1787" t="str">
        <f>CONCATENATE(G1787,"Close4")</f>
        <v>arwsBlockNamesClose4</v>
      </c>
    </row>
    <row r="1788" spans="1:18" x14ac:dyDescent="0.25">
      <c r="B1788" t="str">
        <f>B1783</f>
        <v>Valve1</v>
      </c>
      <c r="G1788" t="s">
        <v>405</v>
      </c>
      <c r="H1788" t="str">
        <f t="shared" si="754"/>
        <v>arwsBlockNames</v>
      </c>
      <c r="I1788">
        <v>1</v>
      </c>
      <c r="K1788">
        <v>0</v>
      </c>
      <c r="M1788" t="str">
        <f>CONCATENATE(P1788,".",G1788,"[4]")</f>
        <v>ns=4;s=|var|PLC210 OPC-UA.Application.GVL.DataProg.Group[2].Valve1.stBlocksClose.arwsBlockNames[4]</v>
      </c>
      <c r="N1788" t="s">
        <v>154</v>
      </c>
      <c r="O1788" t="s">
        <v>27</v>
      </c>
      <c r="P1788" t="str">
        <f t="shared" si="759"/>
        <v>ns=4;s=|var|PLC210 OPC-UA.Application.GVL.DataProg.Group[2].Valve1.stBlocksClose</v>
      </c>
      <c r="Q1788" t="str">
        <f>Q1783</f>
        <v>d0185</v>
      </c>
      <c r="R1788" t="str">
        <f>CONCATENATE(G1788,"Close5")</f>
        <v>arwsBlockNamesClose5</v>
      </c>
    </row>
    <row r="1789" spans="1:18" x14ac:dyDescent="0.25">
      <c r="B1789" t="str">
        <f>B1788</f>
        <v>Valve1</v>
      </c>
      <c r="G1789" t="s">
        <v>405</v>
      </c>
      <c r="H1789" t="str">
        <f t="shared" si="754"/>
        <v>arwsBlockNames</v>
      </c>
      <c r="I1789">
        <v>1</v>
      </c>
      <c r="K1789">
        <v>0</v>
      </c>
      <c r="M1789" t="str">
        <f>CONCATENATE(P1789,".",G1789,"[5]")</f>
        <v>ns=4;s=|var|PLC210 OPC-UA.Application.GVL.DataProg.Group[2].Valve1.stBlocksClose.arwsBlockNames[5]</v>
      </c>
      <c r="N1789" t="s">
        <v>154</v>
      </c>
      <c r="O1789" t="s">
        <v>27</v>
      </c>
      <c r="P1789" t="str">
        <f t="shared" si="759"/>
        <v>ns=4;s=|var|PLC210 OPC-UA.Application.GVL.DataProg.Group[2].Valve1.stBlocksClose</v>
      </c>
      <c r="Q1789" t="str">
        <f>Q1788</f>
        <v>d0185</v>
      </c>
      <c r="R1789" t="str">
        <f>CONCATENATE(G1789,"Close6")</f>
        <v>arwsBlockNamesClose6</v>
      </c>
    </row>
    <row r="1790" spans="1:18" x14ac:dyDescent="0.25">
      <c r="B1790" t="str">
        <f>B1789</f>
        <v>Valve1</v>
      </c>
      <c r="G1790" t="s">
        <v>405</v>
      </c>
      <c r="H1790" t="str">
        <f t="shared" si="754"/>
        <v>arwsBlockNames</v>
      </c>
      <c r="I1790">
        <v>1</v>
      </c>
      <c r="K1790">
        <v>0</v>
      </c>
      <c r="M1790" t="str">
        <f>CONCATENATE(P1790,".",G1790,"[6]")</f>
        <v>ns=4;s=|var|PLC210 OPC-UA.Application.GVL.DataProg.Group[2].Valve1.stBlocksClose.arwsBlockNames[6]</v>
      </c>
      <c r="N1790" t="s">
        <v>154</v>
      </c>
      <c r="O1790" t="s">
        <v>27</v>
      </c>
      <c r="P1790" t="str">
        <f t="shared" si="759"/>
        <v>ns=4;s=|var|PLC210 OPC-UA.Application.GVL.DataProg.Group[2].Valve1.stBlocksClose</v>
      </c>
      <c r="Q1790" t="str">
        <f>Q1789</f>
        <v>d0185</v>
      </c>
      <c r="R1790" t="str">
        <f>CONCATENATE(G1790,"Close7")</f>
        <v>arwsBlockNamesClose7</v>
      </c>
    </row>
    <row r="1791" spans="1:18" x14ac:dyDescent="0.25">
      <c r="B1791" t="str">
        <f>B1790</f>
        <v>Valve1</v>
      </c>
      <c r="G1791" t="s">
        <v>405</v>
      </c>
      <c r="H1791" t="str">
        <f t="shared" si="754"/>
        <v>arwsBlockNames</v>
      </c>
      <c r="I1791">
        <v>1</v>
      </c>
      <c r="K1791">
        <v>0</v>
      </c>
      <c r="M1791" t="str">
        <f>CONCATENATE(P1791,".",G1791,"[7]")</f>
        <v>ns=4;s=|var|PLC210 OPC-UA.Application.GVL.DataProg.Group[2].Valve1.stBlocksClose.arwsBlockNames[7]</v>
      </c>
      <c r="N1791" t="s">
        <v>154</v>
      </c>
      <c r="O1791" t="s">
        <v>27</v>
      </c>
      <c r="P1791" t="str">
        <f t="shared" si="759"/>
        <v>ns=4;s=|var|PLC210 OPC-UA.Application.GVL.DataProg.Group[2].Valve1.stBlocksClose</v>
      </c>
      <c r="Q1791" t="str">
        <f>Q1790</f>
        <v>d0185</v>
      </c>
      <c r="R1791" t="str">
        <f>CONCATENATE(G1791,"Close8")</f>
        <v>arwsBlockNamesClose8</v>
      </c>
    </row>
    <row r="1792" spans="1:18" x14ac:dyDescent="0.25">
      <c r="A1792" t="s">
        <v>255</v>
      </c>
      <c r="B1792" t="s">
        <v>21</v>
      </c>
    </row>
    <row r="1793" spans="1:22" x14ac:dyDescent="0.25">
      <c r="A1793" t="s">
        <v>256</v>
      </c>
      <c r="B1793" t="s">
        <v>255</v>
      </c>
      <c r="V1793" t="s">
        <v>257</v>
      </c>
    </row>
    <row r="1794" spans="1:22" x14ac:dyDescent="0.25">
      <c r="B1794" t="str">
        <f>A1793</f>
        <v>_PVac</v>
      </c>
      <c r="G1794" t="s">
        <v>31</v>
      </c>
      <c r="H1794" t="str">
        <f>G1794</f>
        <v>fNormValue</v>
      </c>
      <c r="I1794">
        <v>1</v>
      </c>
      <c r="K1794">
        <v>0</v>
      </c>
      <c r="M1794" t="str">
        <f t="shared" ref="M1794:M1795" si="760">CONCATENATE(P1794,".",H1794)</f>
        <v>ns=4;s=|var|PLC210 OPC-UA.Application.GVL.DataProg.Smoke._PVac.fNormValue</v>
      </c>
      <c r="N1794" t="s">
        <v>26</v>
      </c>
      <c r="O1794" t="s">
        <v>27</v>
      </c>
      <c r="P1794" t="str">
        <f>CONCATENATE(W$2,"GVL.DataProg.",B1793,".",B1794)</f>
        <v>ns=4;s=|var|PLC210 OPC-UA.Application.GVL.DataProg.Smoke._PVac</v>
      </c>
      <c r="Q1794" t="str">
        <f>V1793</f>
        <v>d0007</v>
      </c>
      <c r="R1794" t="str">
        <f>G1794</f>
        <v>fNormValue</v>
      </c>
    </row>
    <row r="1795" spans="1:22" x14ac:dyDescent="0.25">
      <c r="B1795" t="str">
        <f>B1794</f>
        <v>_PVac</v>
      </c>
      <c r="G1795" t="s">
        <v>32</v>
      </c>
      <c r="H1795" t="str">
        <f>G1795</f>
        <v>fInValue</v>
      </c>
      <c r="I1795">
        <v>1</v>
      </c>
      <c r="K1795">
        <v>0</v>
      </c>
      <c r="M1795" t="str">
        <f t="shared" si="760"/>
        <v>ns=4;s=|var|PLC210 OPC-UA.Application.GVL.DataProg.Smoke._PVac.fInValue</v>
      </c>
      <c r="N1795" t="s">
        <v>26</v>
      </c>
      <c r="O1795" t="s">
        <v>27</v>
      </c>
      <c r="P1795" t="str">
        <f>CONCATENATE(W$2,"GVL.DataProg.",B1793,".",B1795)</f>
        <v>ns=4;s=|var|PLC210 OPC-UA.Application.GVL.DataProg.Smoke._PVac</v>
      </c>
      <c r="Q1795" t="str">
        <f>Q1794</f>
        <v>d0007</v>
      </c>
      <c r="R1795" t="str">
        <f t="shared" ref="R1795:R1798" si="761">G1795</f>
        <v>fInValue</v>
      </c>
    </row>
    <row r="1796" spans="1:22" x14ac:dyDescent="0.25">
      <c r="B1796" t="str">
        <f t="shared" ref="B1796:B1798" si="762">B1795</f>
        <v>_PVac</v>
      </c>
      <c r="G1796" t="s">
        <v>30</v>
      </c>
      <c r="H1796" t="str">
        <f>G1796</f>
        <v>fNormL</v>
      </c>
      <c r="I1796">
        <v>1</v>
      </c>
      <c r="K1796">
        <v>1</v>
      </c>
      <c r="M1796" t="str">
        <f>CONCATENATE(P1796,".",H1796)</f>
        <v>ns=4;s=|var|PLC210 OPC-UA.Application.PersistentVars.stAllAiChannelParams.Smoke_fPVac.fNormL</v>
      </c>
      <c r="N1796" t="s">
        <v>26</v>
      </c>
      <c r="O1796" t="s">
        <v>27</v>
      </c>
      <c r="P1796" t="str">
        <f>CONCATENATE(W$2,"PersistentVars.stAllAiChannelParams.",SUBSTITUTE(SUBSTITUTE(B1793,"[",""),"]",""),"_f",SUBSTITUTE(B1796,"_",""))</f>
        <v>ns=4;s=|var|PLC210 OPC-UA.Application.PersistentVars.stAllAiChannelParams.Smoke_fPVac</v>
      </c>
      <c r="Q1796" t="str">
        <f t="shared" ref="Q1796:Q1798" si="763">Q1795</f>
        <v>d0007</v>
      </c>
      <c r="R1796" t="str">
        <f t="shared" si="761"/>
        <v>fNormL</v>
      </c>
    </row>
    <row r="1797" spans="1:22" x14ac:dyDescent="0.25">
      <c r="B1797" t="str">
        <f t="shared" si="762"/>
        <v>_PVac</v>
      </c>
      <c r="G1797" t="s">
        <v>29</v>
      </c>
      <c r="H1797" t="str">
        <f t="shared" ref="H1797:H1798" si="764">G1797</f>
        <v>fNormH</v>
      </c>
      <c r="I1797">
        <v>1</v>
      </c>
      <c r="K1797">
        <v>1</v>
      </c>
      <c r="M1797" t="str">
        <f t="shared" ref="M1797:M1800" si="765">CONCATENATE(P1797,".",H1797)</f>
        <v>ns=4;s=|var|PLC210 OPC-UA.Application.PersistentVars.stAllAiChannelParams.Smoke_fPVac.fNormH</v>
      </c>
      <c r="N1797" t="s">
        <v>26</v>
      </c>
      <c r="O1797" t="s">
        <v>27</v>
      </c>
      <c r="P1797" t="str">
        <f>CONCATENATE(W$2,"PersistentVars.stAllAiChannelParams.",SUBSTITUTE(SUBSTITUTE(B1793,"[",""),"]",""),"_f",SUBSTITUTE(B1797,"_",""))</f>
        <v>ns=4;s=|var|PLC210 OPC-UA.Application.PersistentVars.stAllAiChannelParams.Smoke_fPVac</v>
      </c>
      <c r="Q1797" t="str">
        <f t="shared" si="763"/>
        <v>d0007</v>
      </c>
      <c r="R1797" t="str">
        <f t="shared" si="761"/>
        <v>fNormH</v>
      </c>
    </row>
    <row r="1798" spans="1:22" x14ac:dyDescent="0.25">
      <c r="B1798" t="str">
        <f t="shared" si="762"/>
        <v>_PVac</v>
      </c>
      <c r="G1798" t="s">
        <v>25</v>
      </c>
      <c r="H1798" t="str">
        <f t="shared" si="764"/>
        <v>fTFilter</v>
      </c>
      <c r="I1798">
        <v>1</v>
      </c>
      <c r="K1798">
        <v>1</v>
      </c>
      <c r="M1798" t="str">
        <f t="shared" si="765"/>
        <v>ns=4;s=|var|PLC210 OPC-UA.Application.PersistentVars.stAllAiChannelParams.Smoke_fPVac.fTFilter</v>
      </c>
      <c r="N1798" t="s">
        <v>26</v>
      </c>
      <c r="O1798" t="s">
        <v>27</v>
      </c>
      <c r="P1798" t="str">
        <f>CONCATENATE(W$2,"PersistentVars.stAllAiChannelParams.",SUBSTITUTE(SUBSTITUTE(B1793,"[",""),"]",""),"_f",SUBSTITUTE(B1798,"_",""))</f>
        <v>ns=4;s=|var|PLC210 OPC-UA.Application.PersistentVars.stAllAiChannelParams.Smoke_fPVac</v>
      </c>
      <c r="Q1798" t="str">
        <f t="shared" si="763"/>
        <v>d0007</v>
      </c>
      <c r="R1798" t="str">
        <f t="shared" si="761"/>
        <v>fTFilter</v>
      </c>
    </row>
    <row r="1799" spans="1:22" x14ac:dyDescent="0.25">
      <c r="B1799" t="str">
        <f>B1798</f>
        <v>_PVac</v>
      </c>
      <c r="G1799" t="s">
        <v>376</v>
      </c>
      <c r="H1799" t="str">
        <f>G1799</f>
        <v>bSimulation</v>
      </c>
      <c r="I1799">
        <v>1</v>
      </c>
      <c r="K1799">
        <v>1</v>
      </c>
      <c r="M1799" t="str">
        <f t="shared" si="765"/>
        <v>ns=4;s=|var|PLC210 OPC-UA.Application.GVL.DataProg.Smoke._PVac.bSimulation</v>
      </c>
      <c r="N1799" t="s">
        <v>34</v>
      </c>
      <c r="O1799" t="s">
        <v>27</v>
      </c>
      <c r="P1799" t="str">
        <f>CONCATENATE(W$2,"GVL.DataProg.",B1793,".",B1799)</f>
        <v>ns=4;s=|var|PLC210 OPC-UA.Application.GVL.DataProg.Smoke._PVac</v>
      </c>
      <c r="Q1799" t="str">
        <f>Q1798</f>
        <v>d0007</v>
      </c>
      <c r="R1799" t="str">
        <f>G1799</f>
        <v>bSimulation</v>
      </c>
    </row>
    <row r="1800" spans="1:22" x14ac:dyDescent="0.25">
      <c r="B1800" t="str">
        <f>B1799</f>
        <v>_PVac</v>
      </c>
      <c r="G1800" t="s">
        <v>377</v>
      </c>
      <c r="H1800" t="str">
        <f>G1800</f>
        <v>fSimulValue</v>
      </c>
      <c r="I1800">
        <v>1</v>
      </c>
      <c r="K1800">
        <v>1</v>
      </c>
      <c r="M1800" t="str">
        <f t="shared" si="765"/>
        <v>ns=4;s=|var|PLC210 OPC-UA.Application.GVL.DataProg.Smoke._PVac.fSimulValue</v>
      </c>
      <c r="N1800" t="s">
        <v>26</v>
      </c>
      <c r="O1800" t="s">
        <v>27</v>
      </c>
      <c r="P1800" t="str">
        <f>CONCATENATE(W$2,"GVL.DataProg.",B1793,".",B1800)</f>
        <v>ns=4;s=|var|PLC210 OPC-UA.Application.GVL.DataProg.Smoke._PVac</v>
      </c>
      <c r="Q1800" t="str">
        <f>Q1799</f>
        <v>d0007</v>
      </c>
      <c r="R1800" t="str">
        <f t="shared" ref="R1800" si="766">G1800</f>
        <v>fSimulValue</v>
      </c>
    </row>
    <row r="1801" spans="1:22" x14ac:dyDescent="0.25">
      <c r="A1801" t="s">
        <v>258</v>
      </c>
      <c r="B1801" t="s">
        <v>255</v>
      </c>
      <c r="V1801" t="s">
        <v>259</v>
      </c>
    </row>
    <row r="1802" spans="1:22" x14ac:dyDescent="0.25">
      <c r="B1802" t="str">
        <f>A1801</f>
        <v>_O2</v>
      </c>
      <c r="G1802" t="s">
        <v>31</v>
      </c>
      <c r="H1802" t="str">
        <f>G1802</f>
        <v>fNormValue</v>
      </c>
      <c r="I1802">
        <v>1</v>
      </c>
      <c r="K1802">
        <v>0</v>
      </c>
      <c r="M1802" t="str">
        <f t="shared" ref="M1802:M1803" si="767">CONCATENATE(P1802,".",H1802)</f>
        <v>ns=4;s=|var|PLC210 OPC-UA.Application.GVL.DataProg.Smoke._O2.fNormValue</v>
      </c>
      <c r="N1802" t="s">
        <v>26</v>
      </c>
      <c r="O1802" t="s">
        <v>27</v>
      </c>
      <c r="P1802" t="str">
        <f>CONCATENATE(W$2,"GVL.DataProg.",B1801,".",B1802)</f>
        <v>ns=4;s=|var|PLC210 OPC-UA.Application.GVL.DataProg.Smoke._O2</v>
      </c>
      <c r="Q1802" t="str">
        <f>V1801</f>
        <v>d0015</v>
      </c>
      <c r="R1802" t="str">
        <f>G1802</f>
        <v>fNormValue</v>
      </c>
    </row>
    <row r="1803" spans="1:22" x14ac:dyDescent="0.25">
      <c r="B1803" t="str">
        <f>B1802</f>
        <v>_O2</v>
      </c>
      <c r="G1803" t="s">
        <v>32</v>
      </c>
      <c r="H1803" t="str">
        <f>G1803</f>
        <v>fInValue</v>
      </c>
      <c r="I1803">
        <v>1</v>
      </c>
      <c r="K1803">
        <v>0</v>
      </c>
      <c r="M1803" t="str">
        <f t="shared" si="767"/>
        <v>ns=4;s=|var|PLC210 OPC-UA.Application.GVL.DataProg.Smoke._O2.fInValue</v>
      </c>
      <c r="N1803" t="s">
        <v>26</v>
      </c>
      <c r="O1803" t="s">
        <v>27</v>
      </c>
      <c r="P1803" t="str">
        <f>CONCATENATE(W$2,"GVL.DataProg.",B1801,".",B1803)</f>
        <v>ns=4;s=|var|PLC210 OPC-UA.Application.GVL.DataProg.Smoke._O2</v>
      </c>
      <c r="Q1803" t="str">
        <f>Q1802</f>
        <v>d0015</v>
      </c>
      <c r="R1803" t="str">
        <f t="shared" ref="R1803:R1806" si="768">G1803</f>
        <v>fInValue</v>
      </c>
    </row>
    <row r="1804" spans="1:22" x14ac:dyDescent="0.25">
      <c r="B1804" t="str">
        <f t="shared" ref="B1804:B1806" si="769">B1803</f>
        <v>_O2</v>
      </c>
      <c r="G1804" t="s">
        <v>30</v>
      </c>
      <c r="H1804" t="str">
        <f>G1804</f>
        <v>fNormL</v>
      </c>
      <c r="I1804">
        <v>1</v>
      </c>
      <c r="K1804">
        <v>1</v>
      </c>
      <c r="M1804" t="str">
        <f>CONCATENATE(P1804,".",H1804)</f>
        <v>ns=4;s=|var|PLC210 OPC-UA.Application.PersistentVars.stAllAiChannelParams.Smoke_fO2.fNormL</v>
      </c>
      <c r="N1804" t="s">
        <v>26</v>
      </c>
      <c r="O1804" t="s">
        <v>27</v>
      </c>
      <c r="P1804" t="str">
        <f>CONCATENATE(W$2,"PersistentVars.stAllAiChannelParams.",SUBSTITUTE(SUBSTITUTE(B1801,"[",""),"]",""),"_f",SUBSTITUTE(B1804,"_",""))</f>
        <v>ns=4;s=|var|PLC210 OPC-UA.Application.PersistentVars.stAllAiChannelParams.Smoke_fO2</v>
      </c>
      <c r="Q1804" t="str">
        <f t="shared" ref="Q1804:Q1806" si="770">Q1803</f>
        <v>d0015</v>
      </c>
      <c r="R1804" t="str">
        <f t="shared" si="768"/>
        <v>fNormL</v>
      </c>
    </row>
    <row r="1805" spans="1:22" x14ac:dyDescent="0.25">
      <c r="B1805" t="str">
        <f t="shared" si="769"/>
        <v>_O2</v>
      </c>
      <c r="G1805" t="s">
        <v>29</v>
      </c>
      <c r="H1805" t="str">
        <f t="shared" ref="H1805:H1806" si="771">G1805</f>
        <v>fNormH</v>
      </c>
      <c r="I1805">
        <v>1</v>
      </c>
      <c r="K1805">
        <v>1</v>
      </c>
      <c r="M1805" t="str">
        <f t="shared" ref="M1805:M1808" si="772">CONCATENATE(P1805,".",H1805)</f>
        <v>ns=4;s=|var|PLC210 OPC-UA.Application.PersistentVars.stAllAiChannelParams.Smoke_fO2.fNormH</v>
      </c>
      <c r="N1805" t="s">
        <v>26</v>
      </c>
      <c r="O1805" t="s">
        <v>27</v>
      </c>
      <c r="P1805" t="str">
        <f>CONCATENATE(W$2,"PersistentVars.stAllAiChannelParams.",SUBSTITUTE(SUBSTITUTE(B1801,"[",""),"]",""),"_f",SUBSTITUTE(B1805,"_",""))</f>
        <v>ns=4;s=|var|PLC210 OPC-UA.Application.PersistentVars.stAllAiChannelParams.Smoke_fO2</v>
      </c>
      <c r="Q1805" t="str">
        <f t="shared" si="770"/>
        <v>d0015</v>
      </c>
      <c r="R1805" t="str">
        <f t="shared" si="768"/>
        <v>fNormH</v>
      </c>
    </row>
    <row r="1806" spans="1:22" x14ac:dyDescent="0.25">
      <c r="B1806" t="str">
        <f t="shared" si="769"/>
        <v>_O2</v>
      </c>
      <c r="G1806" t="s">
        <v>25</v>
      </c>
      <c r="H1806" t="str">
        <f t="shared" si="771"/>
        <v>fTFilter</v>
      </c>
      <c r="I1806">
        <v>1</v>
      </c>
      <c r="K1806">
        <v>1</v>
      </c>
      <c r="M1806" t="str">
        <f t="shared" si="772"/>
        <v>ns=4;s=|var|PLC210 OPC-UA.Application.PersistentVars.stAllAiChannelParams.Smoke_fO2.fTFilter</v>
      </c>
      <c r="N1806" t="s">
        <v>26</v>
      </c>
      <c r="O1806" t="s">
        <v>27</v>
      </c>
      <c r="P1806" t="str">
        <f>CONCATENATE(W$2,"PersistentVars.stAllAiChannelParams.",SUBSTITUTE(SUBSTITUTE(B1801,"[",""),"]",""),"_f",SUBSTITUTE(B1806,"_",""))</f>
        <v>ns=4;s=|var|PLC210 OPC-UA.Application.PersistentVars.stAllAiChannelParams.Smoke_fO2</v>
      </c>
      <c r="Q1806" t="str">
        <f t="shared" si="770"/>
        <v>d0015</v>
      </c>
      <c r="R1806" t="str">
        <f t="shared" si="768"/>
        <v>fTFilter</v>
      </c>
    </row>
    <row r="1807" spans="1:22" x14ac:dyDescent="0.25">
      <c r="B1807" t="str">
        <f>B1806</f>
        <v>_O2</v>
      </c>
      <c r="G1807" t="s">
        <v>376</v>
      </c>
      <c r="H1807" t="str">
        <f>G1807</f>
        <v>bSimulation</v>
      </c>
      <c r="I1807">
        <v>1</v>
      </c>
      <c r="K1807">
        <v>1</v>
      </c>
      <c r="M1807" t="str">
        <f t="shared" si="772"/>
        <v>ns=4;s=|var|PLC210 OPC-UA.Application.GVL.DataProg.Smoke._O2.bSimulation</v>
      </c>
      <c r="N1807" t="s">
        <v>34</v>
      </c>
      <c r="O1807" t="s">
        <v>27</v>
      </c>
      <c r="P1807" t="str">
        <f>CONCATENATE(W$2,"GVL.DataProg.",B1801,".",B1807)</f>
        <v>ns=4;s=|var|PLC210 OPC-UA.Application.GVL.DataProg.Smoke._O2</v>
      </c>
      <c r="Q1807" t="str">
        <f>Q1806</f>
        <v>d0015</v>
      </c>
      <c r="R1807" t="str">
        <f>G1807</f>
        <v>bSimulation</v>
      </c>
    </row>
    <row r="1808" spans="1:22" x14ac:dyDescent="0.25">
      <c r="B1808" t="str">
        <f>B1807</f>
        <v>_O2</v>
      </c>
      <c r="G1808" t="s">
        <v>377</v>
      </c>
      <c r="H1808" t="str">
        <f>G1808</f>
        <v>fSimulValue</v>
      </c>
      <c r="I1808">
        <v>1</v>
      </c>
      <c r="K1808">
        <v>1</v>
      </c>
      <c r="M1808" t="str">
        <f t="shared" si="772"/>
        <v>ns=4;s=|var|PLC210 OPC-UA.Application.GVL.DataProg.Smoke._O2.fSimulValue</v>
      </c>
      <c r="N1808" t="s">
        <v>26</v>
      </c>
      <c r="O1808" t="s">
        <v>27</v>
      </c>
      <c r="P1808" t="str">
        <f>CONCATENATE(W$2,"GVL.DataProg.",B1801,".",B1808)</f>
        <v>ns=4;s=|var|PLC210 OPC-UA.Application.GVL.DataProg.Smoke._O2</v>
      </c>
      <c r="Q1808" t="str">
        <f>Q1807</f>
        <v>d0015</v>
      </c>
      <c r="R1808" t="str">
        <f t="shared" ref="R1808" si="773">G1808</f>
        <v>fSimulValue</v>
      </c>
    </row>
    <row r="1809" spans="1:22" x14ac:dyDescent="0.25">
      <c r="A1809" t="s">
        <v>260</v>
      </c>
      <c r="B1809" t="s">
        <v>255</v>
      </c>
      <c r="V1809" t="s">
        <v>261</v>
      </c>
    </row>
    <row r="1810" spans="1:22" x14ac:dyDescent="0.25">
      <c r="B1810" t="str">
        <f>A1809</f>
        <v>_CO</v>
      </c>
      <c r="G1810" t="s">
        <v>31</v>
      </c>
      <c r="H1810" t="str">
        <f>G1810</f>
        <v>fNormValue</v>
      </c>
      <c r="I1810">
        <v>1</v>
      </c>
      <c r="K1810">
        <v>0</v>
      </c>
      <c r="M1810" t="str">
        <f t="shared" ref="M1810:M1811" si="774">CONCATENATE(P1810,".",H1810)</f>
        <v>ns=4;s=|var|PLC210 OPC-UA.Application.GVL.DataProg.Smoke._CO.fNormValue</v>
      </c>
      <c r="N1810" t="s">
        <v>26</v>
      </c>
      <c r="O1810" t="s">
        <v>27</v>
      </c>
      <c r="P1810" t="str">
        <f>CONCATENATE(W$2,"GVL.DataProg.",B1809,".",B1810)</f>
        <v>ns=4;s=|var|PLC210 OPC-UA.Application.GVL.DataProg.Smoke._CO</v>
      </c>
      <c r="Q1810" t="str">
        <f>V1809</f>
        <v>d0016</v>
      </c>
      <c r="R1810" t="str">
        <f>G1810</f>
        <v>fNormValue</v>
      </c>
    </row>
    <row r="1811" spans="1:22" x14ac:dyDescent="0.25">
      <c r="B1811" t="str">
        <f>B1810</f>
        <v>_CO</v>
      </c>
      <c r="G1811" t="s">
        <v>32</v>
      </c>
      <c r="H1811" t="str">
        <f>G1811</f>
        <v>fInValue</v>
      </c>
      <c r="I1811">
        <v>1</v>
      </c>
      <c r="K1811">
        <v>0</v>
      </c>
      <c r="M1811" t="str">
        <f t="shared" si="774"/>
        <v>ns=4;s=|var|PLC210 OPC-UA.Application.GVL.DataProg.Smoke._CO.fInValue</v>
      </c>
      <c r="N1811" t="s">
        <v>26</v>
      </c>
      <c r="O1811" t="s">
        <v>27</v>
      </c>
      <c r="P1811" t="str">
        <f>CONCATENATE(W$2,"GVL.DataProg.",B1809,".",B1811)</f>
        <v>ns=4;s=|var|PLC210 OPC-UA.Application.GVL.DataProg.Smoke._CO</v>
      </c>
      <c r="Q1811" t="str">
        <f>Q1810</f>
        <v>d0016</v>
      </c>
      <c r="R1811" t="str">
        <f t="shared" ref="R1811:R1814" si="775">G1811</f>
        <v>fInValue</v>
      </c>
    </row>
    <row r="1812" spans="1:22" x14ac:dyDescent="0.25">
      <c r="B1812" t="str">
        <f t="shared" ref="B1812:B1814" si="776">B1811</f>
        <v>_CO</v>
      </c>
      <c r="G1812" t="s">
        <v>30</v>
      </c>
      <c r="H1812" t="str">
        <f>G1812</f>
        <v>fNormL</v>
      </c>
      <c r="I1812">
        <v>1</v>
      </c>
      <c r="K1812">
        <v>1</v>
      </c>
      <c r="M1812" t="str">
        <f>CONCATENATE(P1812,".",H1812)</f>
        <v>ns=4;s=|var|PLC210 OPC-UA.Application.PersistentVars.stAllAiChannelParams.Smoke_fCO.fNormL</v>
      </c>
      <c r="N1812" t="s">
        <v>26</v>
      </c>
      <c r="O1812" t="s">
        <v>27</v>
      </c>
      <c r="P1812" t="str">
        <f>CONCATENATE(W$2,"PersistentVars.stAllAiChannelParams.",SUBSTITUTE(SUBSTITUTE(B1809,"[",""),"]",""),"_f",SUBSTITUTE(B1812,"_",""))</f>
        <v>ns=4;s=|var|PLC210 OPC-UA.Application.PersistentVars.stAllAiChannelParams.Smoke_fCO</v>
      </c>
      <c r="Q1812" t="str">
        <f t="shared" ref="Q1812:Q1814" si="777">Q1811</f>
        <v>d0016</v>
      </c>
      <c r="R1812" t="str">
        <f t="shared" si="775"/>
        <v>fNormL</v>
      </c>
    </row>
    <row r="1813" spans="1:22" x14ac:dyDescent="0.25">
      <c r="B1813" t="str">
        <f t="shared" si="776"/>
        <v>_CO</v>
      </c>
      <c r="G1813" t="s">
        <v>29</v>
      </c>
      <c r="H1813" t="str">
        <f t="shared" ref="H1813:H1814" si="778">G1813</f>
        <v>fNormH</v>
      </c>
      <c r="I1813">
        <v>1</v>
      </c>
      <c r="K1813">
        <v>1</v>
      </c>
      <c r="M1813" t="str">
        <f t="shared" ref="M1813:M1816" si="779">CONCATENATE(P1813,".",H1813)</f>
        <v>ns=4;s=|var|PLC210 OPC-UA.Application.PersistentVars.stAllAiChannelParams.Smoke_fCO.fNormH</v>
      </c>
      <c r="N1813" t="s">
        <v>26</v>
      </c>
      <c r="O1813" t="s">
        <v>27</v>
      </c>
      <c r="P1813" t="str">
        <f>CONCATENATE(W$2,"PersistentVars.stAllAiChannelParams.",SUBSTITUTE(SUBSTITUTE(B1809,"[",""),"]",""),"_f",SUBSTITUTE(B1813,"_",""))</f>
        <v>ns=4;s=|var|PLC210 OPC-UA.Application.PersistentVars.stAllAiChannelParams.Smoke_fCO</v>
      </c>
      <c r="Q1813" t="str">
        <f t="shared" si="777"/>
        <v>d0016</v>
      </c>
      <c r="R1813" t="str">
        <f t="shared" si="775"/>
        <v>fNormH</v>
      </c>
    </row>
    <row r="1814" spans="1:22" x14ac:dyDescent="0.25">
      <c r="B1814" t="str">
        <f t="shared" si="776"/>
        <v>_CO</v>
      </c>
      <c r="G1814" t="s">
        <v>25</v>
      </c>
      <c r="H1814" t="str">
        <f t="shared" si="778"/>
        <v>fTFilter</v>
      </c>
      <c r="I1814">
        <v>1</v>
      </c>
      <c r="K1814">
        <v>1</v>
      </c>
      <c r="M1814" t="str">
        <f t="shared" si="779"/>
        <v>ns=4;s=|var|PLC210 OPC-UA.Application.PersistentVars.stAllAiChannelParams.Smoke_fCO.fTFilter</v>
      </c>
      <c r="N1814" t="s">
        <v>26</v>
      </c>
      <c r="O1814" t="s">
        <v>27</v>
      </c>
      <c r="P1814" t="str">
        <f>CONCATENATE(W$2,"PersistentVars.stAllAiChannelParams.",SUBSTITUTE(SUBSTITUTE(B1809,"[",""),"]",""),"_f",SUBSTITUTE(B1814,"_",""))</f>
        <v>ns=4;s=|var|PLC210 OPC-UA.Application.PersistentVars.stAllAiChannelParams.Smoke_fCO</v>
      </c>
      <c r="Q1814" t="str">
        <f t="shared" si="777"/>
        <v>d0016</v>
      </c>
      <c r="R1814" t="str">
        <f t="shared" si="775"/>
        <v>fTFilter</v>
      </c>
    </row>
    <row r="1815" spans="1:22" x14ac:dyDescent="0.25">
      <c r="B1815" t="str">
        <f>B1814</f>
        <v>_CO</v>
      </c>
      <c r="G1815" t="s">
        <v>376</v>
      </c>
      <c r="H1815" t="str">
        <f>G1815</f>
        <v>bSimulation</v>
      </c>
      <c r="I1815">
        <v>1</v>
      </c>
      <c r="K1815">
        <v>1</v>
      </c>
      <c r="M1815" t="str">
        <f t="shared" si="779"/>
        <v>ns=4;s=|var|PLC210 OPC-UA.Application.GVL.DataProg.Smoke._CO.bSimulation</v>
      </c>
      <c r="N1815" t="s">
        <v>34</v>
      </c>
      <c r="O1815" t="s">
        <v>27</v>
      </c>
      <c r="P1815" t="str">
        <f>CONCATENATE(W$2,"GVL.DataProg.",B1809,".",B1815)</f>
        <v>ns=4;s=|var|PLC210 OPC-UA.Application.GVL.DataProg.Smoke._CO</v>
      </c>
      <c r="Q1815" t="str">
        <f>Q1814</f>
        <v>d0016</v>
      </c>
      <c r="R1815" t="str">
        <f>G1815</f>
        <v>bSimulation</v>
      </c>
    </row>
    <row r="1816" spans="1:22" x14ac:dyDescent="0.25">
      <c r="B1816" t="str">
        <f>B1815</f>
        <v>_CO</v>
      </c>
      <c r="G1816" t="s">
        <v>377</v>
      </c>
      <c r="H1816" t="str">
        <f>G1816</f>
        <v>fSimulValue</v>
      </c>
      <c r="I1816">
        <v>1</v>
      </c>
      <c r="K1816">
        <v>1</v>
      </c>
      <c r="M1816" t="str">
        <f t="shared" si="779"/>
        <v>ns=4;s=|var|PLC210 OPC-UA.Application.GVL.DataProg.Smoke._CO.fSimulValue</v>
      </c>
      <c r="N1816" t="s">
        <v>26</v>
      </c>
      <c r="O1816" t="s">
        <v>27</v>
      </c>
      <c r="P1816" t="str">
        <f>CONCATENATE(W$2,"GVL.DataProg.",B1809,".",B1816)</f>
        <v>ns=4;s=|var|PLC210 OPC-UA.Application.GVL.DataProg.Smoke._CO</v>
      </c>
      <c r="Q1816" t="str">
        <f>Q1815</f>
        <v>d0016</v>
      </c>
      <c r="R1816" t="str">
        <f t="shared" ref="R1816" si="780">G1816</f>
        <v>fSimulValue</v>
      </c>
    </row>
    <row r="1817" spans="1:22" x14ac:dyDescent="0.25">
      <c r="A1817" t="s">
        <v>47</v>
      </c>
      <c r="B1817" t="s">
        <v>255</v>
      </c>
      <c r="V1817" t="s">
        <v>263</v>
      </c>
    </row>
    <row r="1818" spans="1:22" x14ac:dyDescent="0.25">
      <c r="B1818" t="str">
        <f>A1817</f>
        <v>_T</v>
      </c>
      <c r="G1818" t="s">
        <v>31</v>
      </c>
      <c r="H1818" t="str">
        <f>G1818</f>
        <v>fNormValue</v>
      </c>
      <c r="I1818">
        <v>1</v>
      </c>
      <c r="K1818">
        <v>0</v>
      </c>
      <c r="M1818" t="s">
        <v>262</v>
      </c>
      <c r="N1818" t="s">
        <v>26</v>
      </c>
      <c r="O1818" t="s">
        <v>27</v>
      </c>
      <c r="P1818" t="str">
        <f>CONCATENATE(W$2,"GVL.DataProg.",B1817,".",B1818)</f>
        <v>ns=4;s=|var|PLC210 OPC-UA.Application.GVL.DataProg.Smoke._T</v>
      </c>
      <c r="Q1818" t="str">
        <f>V1817</f>
        <v>d0024</v>
      </c>
      <c r="R1818" t="str">
        <f>G1818</f>
        <v>fNormValue</v>
      </c>
    </row>
    <row r="1819" spans="1:22" x14ac:dyDescent="0.25">
      <c r="B1819" t="str">
        <f>B1818</f>
        <v>_T</v>
      </c>
      <c r="G1819" t="s">
        <v>376</v>
      </c>
      <c r="H1819" t="str">
        <f>G1819</f>
        <v>bSimulation</v>
      </c>
      <c r="I1819">
        <v>1</v>
      </c>
      <c r="K1819">
        <v>1</v>
      </c>
      <c r="M1819" t="str">
        <f t="shared" ref="M1819:M1820" si="781">CONCATENATE(P1819,".",H1819)</f>
        <v>ns=4;s=|var|PLC210 OPC-UA.Application.GVL.DataProg.Smoke._T.bSimulation</v>
      </c>
      <c r="N1819" t="s">
        <v>34</v>
      </c>
      <c r="O1819" t="s">
        <v>27</v>
      </c>
      <c r="P1819" t="str">
        <f>CONCATENATE(W$2,"GVL.DataProg.",B1817,".",B1819)</f>
        <v>ns=4;s=|var|PLC210 OPC-UA.Application.GVL.DataProg.Smoke._T</v>
      </c>
      <c r="Q1819" t="str">
        <f>Q1818</f>
        <v>d0024</v>
      </c>
      <c r="R1819" t="str">
        <f>G1819</f>
        <v>bSimulation</v>
      </c>
    </row>
    <row r="1820" spans="1:22" x14ac:dyDescent="0.25">
      <c r="B1820" t="str">
        <f>B1819</f>
        <v>_T</v>
      </c>
      <c r="G1820" t="s">
        <v>377</v>
      </c>
      <c r="H1820" t="str">
        <f>G1820</f>
        <v>fSimulValue</v>
      </c>
      <c r="I1820">
        <v>1</v>
      </c>
      <c r="K1820">
        <v>1</v>
      </c>
      <c r="M1820" t="str">
        <f t="shared" si="781"/>
        <v>ns=4;s=|var|PLC210 OPC-UA.Application.GVL.DataProg.Smoke._T.fSimulValue</v>
      </c>
      <c r="N1820" t="s">
        <v>26</v>
      </c>
      <c r="O1820" t="s">
        <v>27</v>
      </c>
      <c r="P1820" t="str">
        <f>CONCATENATE(W$2,"GVL.DataProg.",B1817,".",B1820)</f>
        <v>ns=4;s=|var|PLC210 OPC-UA.Application.GVL.DataProg.Smoke._T</v>
      </c>
      <c r="Q1820" t="str">
        <f>Q1819</f>
        <v>d0024</v>
      </c>
      <c r="R1820" t="str">
        <f t="shared" ref="R1820" si="782">G1820</f>
        <v>fSimulValue</v>
      </c>
    </row>
    <row r="1821" spans="1:22" x14ac:dyDescent="0.25">
      <c r="A1821" t="s">
        <v>264</v>
      </c>
      <c r="B1821" t="s">
        <v>255</v>
      </c>
      <c r="V1821" t="s">
        <v>266</v>
      </c>
    </row>
    <row r="1822" spans="1:22" x14ac:dyDescent="0.25">
      <c r="B1822" t="str">
        <f>A1821</f>
        <v>Damper</v>
      </c>
      <c r="G1822" t="s">
        <v>33</v>
      </c>
      <c r="H1822" t="str">
        <f>G1822</f>
        <v>bH</v>
      </c>
      <c r="I1822">
        <v>1</v>
      </c>
      <c r="K1822">
        <v>0</v>
      </c>
      <c r="M1822" t="str">
        <f>CONCATENATE(P1822,".",G1822)</f>
        <v>ns=4;s=|var|PLC210 OPC-UA.Application.GVL.DataProg.Smoke.Damper.bH</v>
      </c>
      <c r="N1822" t="s">
        <v>34</v>
      </c>
      <c r="O1822" t="s">
        <v>27</v>
      </c>
      <c r="P1822" t="str">
        <f>CONCATENATE(W$2,"GVL.DataProg.",B1821,".",B1822)</f>
        <v>ns=4;s=|var|PLC210 OPC-UA.Application.GVL.DataProg.Smoke.Damper</v>
      </c>
      <c r="Q1822" t="str">
        <f>V1821</f>
        <v>d1041</v>
      </c>
      <c r="R1822" t="str">
        <f>G1822</f>
        <v>bH</v>
      </c>
    </row>
    <row r="1823" spans="1:22" x14ac:dyDescent="0.25">
      <c r="B1823" t="str">
        <f>B1822</f>
        <v>Damper</v>
      </c>
      <c r="G1823" t="s">
        <v>36</v>
      </c>
      <c r="H1823" t="str">
        <f t="shared" ref="H1823:H1836" si="783">G1823</f>
        <v>bL</v>
      </c>
      <c r="I1823">
        <v>1</v>
      </c>
      <c r="K1823">
        <v>0</v>
      </c>
      <c r="M1823" t="str">
        <f t="shared" ref="M1823:M1835" si="784">CONCATENATE(P1823,".",G1823)</f>
        <v>ns=4;s=|var|PLC210 OPC-UA.Application.GVL.DataProg.Smoke.Damper.bL</v>
      </c>
      <c r="N1823" t="s">
        <v>34</v>
      </c>
      <c r="O1823" t="s">
        <v>27</v>
      </c>
      <c r="P1823" t="str">
        <f>CONCATENATE(W$2,"GVL.DataProg.",B1821,".",B1823)</f>
        <v>ns=4;s=|var|PLC210 OPC-UA.Application.GVL.DataProg.Smoke.Damper</v>
      </c>
      <c r="Q1823" t="str">
        <f>Q1822</f>
        <v>d1041</v>
      </c>
      <c r="R1823" t="str">
        <f t="shared" ref="R1823:R1827" si="785">G1823</f>
        <v>bL</v>
      </c>
    </row>
    <row r="1824" spans="1:22" x14ac:dyDescent="0.25">
      <c r="B1824" t="str">
        <f t="shared" ref="B1824:B1831" si="786">B1823</f>
        <v>Damper</v>
      </c>
      <c r="G1824" t="s">
        <v>37</v>
      </c>
      <c r="H1824" t="str">
        <f t="shared" si="783"/>
        <v>bClose</v>
      </c>
      <c r="I1824">
        <v>1</v>
      </c>
      <c r="K1824">
        <v>0</v>
      </c>
      <c r="M1824" t="str">
        <f t="shared" si="784"/>
        <v>ns=4;s=|var|PLC210 OPC-UA.Application.GVL.DataProg.Smoke.Damper.bClose</v>
      </c>
      <c r="N1824" t="s">
        <v>34</v>
      </c>
      <c r="O1824" t="s">
        <v>27</v>
      </c>
      <c r="P1824" t="str">
        <f>CONCATENATE(W$2,"GVL.DataProg.",B1821,".",B1824)</f>
        <v>ns=4;s=|var|PLC210 OPC-UA.Application.GVL.DataProg.Smoke.Damper</v>
      </c>
      <c r="Q1824" t="str">
        <f t="shared" ref="Q1824:Q1831" si="787">Q1823</f>
        <v>d1041</v>
      </c>
      <c r="R1824" t="str">
        <f t="shared" si="785"/>
        <v>bClose</v>
      </c>
    </row>
    <row r="1825" spans="1:22" x14ac:dyDescent="0.25">
      <c r="B1825" t="str">
        <f t="shared" si="786"/>
        <v>Damper</v>
      </c>
      <c r="G1825" t="s">
        <v>38</v>
      </c>
      <c r="H1825" t="str">
        <f t="shared" si="783"/>
        <v>bOpen</v>
      </c>
      <c r="I1825">
        <v>1</v>
      </c>
      <c r="K1825">
        <v>0</v>
      </c>
      <c r="M1825" t="str">
        <f t="shared" si="784"/>
        <v>ns=4;s=|var|PLC210 OPC-UA.Application.GVL.DataProg.Smoke.Damper.bOpen</v>
      </c>
      <c r="N1825" t="s">
        <v>34</v>
      </c>
      <c r="O1825" t="s">
        <v>27</v>
      </c>
      <c r="P1825" t="str">
        <f>CONCATENATE(W$2,"GVL.DataProg.",B1821,".",B1825)</f>
        <v>ns=4;s=|var|PLC210 OPC-UA.Application.GVL.DataProg.Smoke.Damper</v>
      </c>
      <c r="Q1825" t="str">
        <f t="shared" si="787"/>
        <v>d1041</v>
      </c>
      <c r="R1825" t="str">
        <f t="shared" si="785"/>
        <v>bOpen</v>
      </c>
    </row>
    <row r="1826" spans="1:22" x14ac:dyDescent="0.25">
      <c r="B1826" t="str">
        <f t="shared" si="786"/>
        <v>Damper</v>
      </c>
      <c r="G1826" t="s">
        <v>39</v>
      </c>
      <c r="H1826" t="str">
        <f t="shared" si="783"/>
        <v>bOpenManual</v>
      </c>
      <c r="I1826">
        <v>1</v>
      </c>
      <c r="K1826">
        <v>1</v>
      </c>
      <c r="M1826" t="str">
        <f t="shared" si="784"/>
        <v>ns=4;s=|var|PLC210 OPC-UA.Application.GVL.DataProg.Smoke.Damper.bOpenManual</v>
      </c>
      <c r="N1826" t="s">
        <v>34</v>
      </c>
      <c r="O1826" t="s">
        <v>27</v>
      </c>
      <c r="P1826" t="str">
        <f>CONCATENATE(W$2,"GVL.DataProg.",B1821,".",B1826)</f>
        <v>ns=4;s=|var|PLC210 OPC-UA.Application.GVL.DataProg.Smoke.Damper</v>
      </c>
      <c r="Q1826" t="str">
        <f t="shared" si="787"/>
        <v>d1041</v>
      </c>
      <c r="R1826" t="str">
        <f t="shared" si="785"/>
        <v>bOpenManual</v>
      </c>
    </row>
    <row r="1827" spans="1:22" x14ac:dyDescent="0.25">
      <c r="B1827" t="str">
        <f t="shared" si="786"/>
        <v>Damper</v>
      </c>
      <c r="G1827" t="s">
        <v>40</v>
      </c>
      <c r="H1827" t="str">
        <f t="shared" si="783"/>
        <v>bCloseManual</v>
      </c>
      <c r="I1827">
        <v>1</v>
      </c>
      <c r="K1827">
        <v>1</v>
      </c>
      <c r="M1827" t="str">
        <f t="shared" si="784"/>
        <v>ns=4;s=|var|PLC210 OPC-UA.Application.GVL.DataProg.Smoke.Damper.bCloseManual</v>
      </c>
      <c r="N1827" t="s">
        <v>34</v>
      </c>
      <c r="O1827" t="s">
        <v>27</v>
      </c>
      <c r="P1827" t="str">
        <f>CONCATENATE(W$2,"GVL.DataProg.",B1821,".",B1827)</f>
        <v>ns=4;s=|var|PLC210 OPC-UA.Application.GVL.DataProg.Smoke.Damper</v>
      </c>
      <c r="Q1827" t="str">
        <f t="shared" si="787"/>
        <v>d1041</v>
      </c>
      <c r="R1827" t="str">
        <f t="shared" si="785"/>
        <v>bCloseManual</v>
      </c>
    </row>
    <row r="1828" spans="1:22" x14ac:dyDescent="0.25">
      <c r="B1828" t="str">
        <f t="shared" si="786"/>
        <v>Damper</v>
      </c>
      <c r="G1828" t="s">
        <v>41</v>
      </c>
      <c r="H1828" t="str">
        <f t="shared" si="783"/>
        <v>bAuto</v>
      </c>
      <c r="I1828">
        <v>1</v>
      </c>
      <c r="K1828">
        <v>1</v>
      </c>
      <c r="M1828" t="str">
        <f t="shared" si="784"/>
        <v>ns=4;s=|var|PLC210 OPC-UA.Application.GVL.DataProg.Smoke.Damper.bAuto</v>
      </c>
      <c r="N1828" t="s">
        <v>34</v>
      </c>
      <c r="O1828" t="s">
        <v>27</v>
      </c>
      <c r="P1828" t="str">
        <f>CONCATENATE(W$2,"GVL.DataProg.",B1821,".",B1828)</f>
        <v>ns=4;s=|var|PLC210 OPC-UA.Application.GVL.DataProg.Smoke.Damper</v>
      </c>
      <c r="Q1828" t="str">
        <f t="shared" si="787"/>
        <v>d1041</v>
      </c>
      <c r="R1828" t="str">
        <f>G1828</f>
        <v>bAuto</v>
      </c>
    </row>
    <row r="1829" spans="1:22" x14ac:dyDescent="0.25">
      <c r="B1829" t="str">
        <f t="shared" si="786"/>
        <v>Damper</v>
      </c>
      <c r="G1829" t="s">
        <v>42</v>
      </c>
      <c r="H1829" t="str">
        <f t="shared" si="783"/>
        <v>bBlockOpenOut</v>
      </c>
      <c r="I1829">
        <v>1</v>
      </c>
      <c r="K1829">
        <v>0</v>
      </c>
      <c r="M1829" t="str">
        <f t="shared" si="784"/>
        <v>ns=4;s=|var|PLC210 OPC-UA.Application.GVL.DataProg.Smoke.Damper.bBlockOpenOut</v>
      </c>
      <c r="N1829" t="s">
        <v>34</v>
      </c>
      <c r="O1829" t="s">
        <v>27</v>
      </c>
      <c r="P1829" t="str">
        <f>CONCATENATE(W$2,"GVL.DataProg.",B1821,".",B1829)</f>
        <v>ns=4;s=|var|PLC210 OPC-UA.Application.GVL.DataProg.Smoke.Damper</v>
      </c>
      <c r="Q1829" t="str">
        <f t="shared" si="787"/>
        <v>d1041</v>
      </c>
      <c r="R1829" t="str">
        <f t="shared" ref="R1829:R1833" si="788">G1829</f>
        <v>bBlockOpenOut</v>
      </c>
    </row>
    <row r="1830" spans="1:22" x14ac:dyDescent="0.25">
      <c r="B1830" t="str">
        <f t="shared" si="786"/>
        <v>Damper</v>
      </c>
      <c r="G1830" t="s">
        <v>43</v>
      </c>
      <c r="H1830" t="str">
        <f t="shared" si="783"/>
        <v>bBlockCloseOut</v>
      </c>
      <c r="I1830">
        <v>1</v>
      </c>
      <c r="K1830">
        <v>0</v>
      </c>
      <c r="M1830" t="str">
        <f t="shared" si="784"/>
        <v>ns=4;s=|var|PLC210 OPC-UA.Application.GVL.DataProg.Smoke.Damper.bBlockCloseOut</v>
      </c>
      <c r="N1830" t="s">
        <v>34</v>
      </c>
      <c r="O1830" t="s">
        <v>27</v>
      </c>
      <c r="P1830" t="str">
        <f>CONCATENATE(W$2,"GVL.DataProg.",B1821,".",B1830)</f>
        <v>ns=4;s=|var|PLC210 OPC-UA.Application.GVL.DataProg.Smoke.Damper</v>
      </c>
      <c r="Q1830" t="str">
        <f t="shared" si="787"/>
        <v>d1041</v>
      </c>
      <c r="R1830" t="str">
        <f t="shared" si="788"/>
        <v>bBlockCloseOut</v>
      </c>
    </row>
    <row r="1831" spans="1:22" x14ac:dyDescent="0.25">
      <c r="B1831" t="str">
        <f t="shared" si="786"/>
        <v>Damper</v>
      </c>
      <c r="G1831" t="s">
        <v>383</v>
      </c>
      <c r="H1831" t="str">
        <f t="shared" si="783"/>
        <v>State</v>
      </c>
      <c r="I1831">
        <v>1</v>
      </c>
      <c r="K1831">
        <v>0</v>
      </c>
      <c r="M1831" t="str">
        <f t="shared" si="784"/>
        <v>ns=4;s=|var|PLC210 OPC-UA.Application.GVL.DataProg.Smoke.Damper.State</v>
      </c>
      <c r="N1831" t="s">
        <v>154</v>
      </c>
      <c r="O1831" t="s">
        <v>27</v>
      </c>
      <c r="P1831" t="str">
        <f>P1830</f>
        <v>ns=4;s=|var|PLC210 OPC-UA.Application.GVL.DataProg.Smoke.Damper</v>
      </c>
      <c r="Q1831" t="str">
        <f t="shared" si="787"/>
        <v>d1041</v>
      </c>
      <c r="R1831" t="str">
        <f t="shared" si="788"/>
        <v>State</v>
      </c>
    </row>
    <row r="1832" spans="1:22" x14ac:dyDescent="0.25">
      <c r="B1832" t="str">
        <f>B1831</f>
        <v>Damper</v>
      </c>
      <c r="G1832" t="s">
        <v>384</v>
      </c>
      <c r="H1832" t="str">
        <f t="shared" si="783"/>
        <v>bAutoCorrect</v>
      </c>
      <c r="I1832">
        <v>1</v>
      </c>
      <c r="K1832">
        <v>1</v>
      </c>
      <c r="M1832" t="str">
        <f t="shared" si="784"/>
        <v>ns=4;s=|var|PLC210 OPC-UA.Application.GVL.DataProg.Smoke.Damper.bAutoCorrect</v>
      </c>
      <c r="N1832" t="s">
        <v>34</v>
      </c>
      <c r="O1832" t="s">
        <v>27</v>
      </c>
      <c r="P1832" t="str">
        <f>P1831</f>
        <v>ns=4;s=|var|PLC210 OPC-UA.Application.GVL.DataProg.Smoke.Damper</v>
      </c>
      <c r="Q1832" t="str">
        <f>Q1831</f>
        <v>d1041</v>
      </c>
      <c r="R1832" t="str">
        <f t="shared" si="788"/>
        <v>bAutoCorrect</v>
      </c>
    </row>
    <row r="1833" spans="1:22" x14ac:dyDescent="0.25">
      <c r="B1833" t="str">
        <f>B1832</f>
        <v>Damper</v>
      </c>
      <c r="G1833" t="s">
        <v>385</v>
      </c>
      <c r="H1833" t="str">
        <f t="shared" si="783"/>
        <v>fMechTime</v>
      </c>
      <c r="I1833">
        <v>1</v>
      </c>
      <c r="K1833">
        <v>0</v>
      </c>
      <c r="M1833" t="str">
        <f t="shared" si="784"/>
        <v>ns=4;s=|var|PLC210 OPC-UA.Application.GVL.DataProg.Smoke.Damper.fMechTime</v>
      </c>
      <c r="N1833" t="s">
        <v>26</v>
      </c>
      <c r="O1833" t="s">
        <v>27</v>
      </c>
      <c r="P1833" t="str">
        <f>P1832</f>
        <v>ns=4;s=|var|PLC210 OPC-UA.Application.GVL.DataProg.Smoke.Damper</v>
      </c>
      <c r="Q1833" t="str">
        <f>Q1832</f>
        <v>d1041</v>
      </c>
      <c r="R1833" t="str">
        <f t="shared" si="788"/>
        <v>fMechTime</v>
      </c>
    </row>
    <row r="1834" spans="1:22" x14ac:dyDescent="0.25">
      <c r="B1834" t="str">
        <f>B1833</f>
        <v>Damper</v>
      </c>
      <c r="G1834" t="s">
        <v>402</v>
      </c>
      <c r="H1834" t="str">
        <f t="shared" si="783"/>
        <v>byBlock</v>
      </c>
      <c r="I1834">
        <v>1</v>
      </c>
      <c r="K1834">
        <v>0</v>
      </c>
      <c r="M1834" t="str">
        <f t="shared" si="784"/>
        <v>ns=4;s=|var|PLC210 OPC-UA.Application.GVL.DataProg.Smoke.Damper.stBlocksOpen.byBlock</v>
      </c>
      <c r="N1834" t="s">
        <v>403</v>
      </c>
      <c r="O1834" t="s">
        <v>27</v>
      </c>
      <c r="P1834" t="str">
        <f>CONCATENATE(P1833,".stBlocksOpen")</f>
        <v>ns=4;s=|var|PLC210 OPC-UA.Application.GVL.DataProg.Smoke.Damper.stBlocksOpen</v>
      </c>
      <c r="Q1834" t="str">
        <f>Q1833</f>
        <v>d1041</v>
      </c>
      <c r="R1834" t="str">
        <f>CONCATENATE(G1834,"Open")</f>
        <v>byBlockOpen</v>
      </c>
    </row>
    <row r="1835" spans="1:22" x14ac:dyDescent="0.25">
      <c r="B1835" t="str">
        <f>B1834</f>
        <v>Damper</v>
      </c>
      <c r="G1835" t="s">
        <v>402</v>
      </c>
      <c r="H1835" t="str">
        <f t="shared" si="783"/>
        <v>byBlock</v>
      </c>
      <c r="I1835">
        <v>1</v>
      </c>
      <c r="K1835">
        <v>0</v>
      </c>
      <c r="M1835" t="str">
        <f t="shared" si="784"/>
        <v>ns=4;s=|var|PLC210 OPC-UA.Application.GVL.DataProg.Smoke.Damper.stBlocksClose.byBlock</v>
      </c>
      <c r="N1835" t="s">
        <v>403</v>
      </c>
      <c r="O1835" t="s">
        <v>27</v>
      </c>
      <c r="P1835" t="str">
        <f>CONCATENATE(P1833,".stBlocksClose")</f>
        <v>ns=4;s=|var|PLC210 OPC-UA.Application.GVL.DataProg.Smoke.Damper.stBlocksClose</v>
      </c>
      <c r="Q1835" t="str">
        <f>Q1834</f>
        <v>d1041</v>
      </c>
      <c r="R1835" t="str">
        <f>CONCATENATE(G1835,"Close")</f>
        <v>byBlockClose</v>
      </c>
    </row>
    <row r="1836" spans="1:22" x14ac:dyDescent="0.25">
      <c r="B1836" t="str">
        <f>B1835</f>
        <v>Damper</v>
      </c>
      <c r="G1836" t="s">
        <v>409</v>
      </c>
      <c r="H1836" t="str">
        <f t="shared" si="783"/>
        <v>fSmokePVacTask</v>
      </c>
      <c r="I1836">
        <v>1</v>
      </c>
      <c r="K1836">
        <v>1</v>
      </c>
      <c r="M1836" t="str">
        <f>CONCATENATE(P1836,".",G1836)</f>
        <v>ns=4;s=|var|PLC210 OPC-UA.Application.PersistentVars.fSmokePVacTask</v>
      </c>
      <c r="N1836" t="s">
        <v>26</v>
      </c>
      <c r="O1836" t="s">
        <v>27</v>
      </c>
      <c r="P1836" t="str">
        <f>CONCATENATE(W$2,"PersistentVars")</f>
        <v>ns=4;s=|var|PLC210 OPC-UA.Application.PersistentVars</v>
      </c>
      <c r="Q1836" t="str">
        <f>Q1835</f>
        <v>d1041</v>
      </c>
      <c r="R1836" t="s">
        <v>406</v>
      </c>
    </row>
    <row r="1837" spans="1:22" x14ac:dyDescent="0.25">
      <c r="A1837" t="s">
        <v>24</v>
      </c>
      <c r="B1837" t="str">
        <f>B1830</f>
        <v>Damper</v>
      </c>
      <c r="V1837" t="s">
        <v>265</v>
      </c>
    </row>
    <row r="1838" spans="1:22" x14ac:dyDescent="0.25">
      <c r="B1838" t="str">
        <f>A1837</f>
        <v>fPosition</v>
      </c>
      <c r="G1838" t="s">
        <v>31</v>
      </c>
      <c r="H1838" t="str">
        <f>G1838</f>
        <v>fNormValue</v>
      </c>
      <c r="I1838">
        <v>1</v>
      </c>
      <c r="K1838">
        <v>0</v>
      </c>
      <c r="M1838" t="str">
        <f>CONCATENATE(P1838,".",H1838)</f>
        <v>ns=4;s=|var|PLC210 OPC-UA.Application.GVL.DataProg.Smoke.Damper.fPosition.fNormValue</v>
      </c>
      <c r="N1838" t="s">
        <v>26</v>
      </c>
      <c r="O1838" t="s">
        <v>27</v>
      </c>
      <c r="P1838" t="str">
        <f>CONCATENATE(W$2,"GVL.DataProg.",B1821,".",B1837,".",B1838)</f>
        <v>ns=4;s=|var|PLC210 OPC-UA.Application.GVL.DataProg.Smoke.Damper.fPosition</v>
      </c>
      <c r="Q1838" t="str">
        <f>V1837</f>
        <v>d0008</v>
      </c>
      <c r="R1838" t="str">
        <f>G1838</f>
        <v>fNormValue</v>
      </c>
    </row>
    <row r="1839" spans="1:22" x14ac:dyDescent="0.25">
      <c r="B1839" t="str">
        <f>B1838</f>
        <v>fPosition</v>
      </c>
      <c r="G1839" t="s">
        <v>32</v>
      </c>
      <c r="H1839" t="str">
        <f t="shared" ref="H1839:H1842" si="789">G1839</f>
        <v>fInValue</v>
      </c>
      <c r="I1839">
        <v>1</v>
      </c>
      <c r="K1839">
        <v>0</v>
      </c>
      <c r="M1839" t="str">
        <f>CONCATENATE(P1839,".",H1839)</f>
        <v>ns=4;s=|var|PLC210 OPC-UA.Application.GVL.DataProg.Smoke.Damper.fPosition.fInValue</v>
      </c>
      <c r="N1839" t="s">
        <v>26</v>
      </c>
      <c r="O1839" t="s">
        <v>27</v>
      </c>
      <c r="P1839" t="str">
        <f>CONCATENATE(W$2,"GVL.DataProg.",B1821,".",B1837,".",B1839)</f>
        <v>ns=4;s=|var|PLC210 OPC-UA.Application.GVL.DataProg.Smoke.Damper.fPosition</v>
      </c>
      <c r="Q1839" t="str">
        <f>Q1838</f>
        <v>d0008</v>
      </c>
      <c r="R1839" t="str">
        <f t="shared" ref="R1839:R1842" si="790">G1839</f>
        <v>fInValue</v>
      </c>
    </row>
    <row r="1840" spans="1:22" x14ac:dyDescent="0.25">
      <c r="B1840" t="str">
        <f>B1839</f>
        <v>fPosition</v>
      </c>
      <c r="G1840" t="s">
        <v>30</v>
      </c>
      <c r="H1840" t="str">
        <f t="shared" si="789"/>
        <v>fNormL</v>
      </c>
      <c r="I1840">
        <v>1</v>
      </c>
      <c r="K1840">
        <v>1</v>
      </c>
      <c r="M1840" t="str">
        <f>CONCATENATE(P1840,".",G1840)</f>
        <v>ns=4;s=|var|PLC210 OPC-UA.Application.PersistentVars.stAllAiChannelParams.Smoke_Damper_fPosition.fNormL</v>
      </c>
      <c r="N1840" t="s">
        <v>26</v>
      </c>
      <c r="O1840" t="s">
        <v>27</v>
      </c>
      <c r="P1840" t="str">
        <f>CONCATENATE(W$2,"PersistentVars.stAllAiChannelParams.",SUBSTITUTE(SUBSTITUTE(B1821,"[",""),"]",""),"_",B1837,"_",B1840)</f>
        <v>ns=4;s=|var|PLC210 OPC-UA.Application.PersistentVars.stAllAiChannelParams.Smoke_Damper_fPosition</v>
      </c>
      <c r="Q1840" t="str">
        <f t="shared" ref="Q1840:Q1842" si="791">Q1839</f>
        <v>d0008</v>
      </c>
      <c r="R1840" t="str">
        <f t="shared" si="790"/>
        <v>fNormL</v>
      </c>
    </row>
    <row r="1841" spans="1:22" x14ac:dyDescent="0.25">
      <c r="B1841" t="str">
        <f t="shared" ref="B1841:B1842" si="792">B1840</f>
        <v>fPosition</v>
      </c>
      <c r="G1841" t="s">
        <v>29</v>
      </c>
      <c r="H1841" t="str">
        <f t="shared" si="789"/>
        <v>fNormH</v>
      </c>
      <c r="I1841">
        <v>1</v>
      </c>
      <c r="K1841">
        <v>1</v>
      </c>
      <c r="M1841" t="str">
        <f t="shared" ref="M1841:M1842" si="793">CONCATENATE(P1841,".",G1841)</f>
        <v>ns=4;s=|var|PLC210 OPC-UA.Application.PersistentVars.stAllAiChannelParams.Smoke_Damper_fPosition.fNormH</v>
      </c>
      <c r="N1841" t="s">
        <v>26</v>
      </c>
      <c r="O1841" t="s">
        <v>27</v>
      </c>
      <c r="P1841" t="str">
        <f>CONCATENATE(W$2,"PersistentVars.stAllAiChannelParams.",SUBSTITUTE(SUBSTITUTE(B1821,"[",""),"]",""),"_",B1837,"_",B1841)</f>
        <v>ns=4;s=|var|PLC210 OPC-UA.Application.PersistentVars.stAllAiChannelParams.Smoke_Damper_fPosition</v>
      </c>
      <c r="Q1841" t="str">
        <f t="shared" si="791"/>
        <v>d0008</v>
      </c>
      <c r="R1841" t="str">
        <f t="shared" si="790"/>
        <v>fNormH</v>
      </c>
    </row>
    <row r="1842" spans="1:22" x14ac:dyDescent="0.25">
      <c r="B1842" t="str">
        <f t="shared" si="792"/>
        <v>fPosition</v>
      </c>
      <c r="G1842" t="s">
        <v>25</v>
      </c>
      <c r="H1842" t="str">
        <f t="shared" si="789"/>
        <v>fTFilter</v>
      </c>
      <c r="I1842">
        <v>1</v>
      </c>
      <c r="K1842">
        <v>1</v>
      </c>
      <c r="M1842" t="str">
        <f t="shared" si="793"/>
        <v>ns=4;s=|var|PLC210 OPC-UA.Application.PersistentVars.stAllAiChannelParams.Smoke_Damper_fPosition.fTFilter</v>
      </c>
      <c r="N1842" t="s">
        <v>26</v>
      </c>
      <c r="O1842" t="s">
        <v>27</v>
      </c>
      <c r="P1842" t="str">
        <f>CONCATENATE(W$2,"PersistentVars.stAllAiChannelParams.",SUBSTITUTE(SUBSTITUTE(B1821,"[",""),"]",""),"_",B1837,"_",B1842)</f>
        <v>ns=4;s=|var|PLC210 OPC-UA.Application.PersistentVars.stAllAiChannelParams.Smoke_Damper_fPosition</v>
      </c>
      <c r="Q1842" t="str">
        <f t="shared" si="791"/>
        <v>d0008</v>
      </c>
      <c r="R1842" t="str">
        <f t="shared" si="790"/>
        <v>fTFilter</v>
      </c>
    </row>
    <row r="1843" spans="1:22" x14ac:dyDescent="0.25">
      <c r="A1843" t="s">
        <v>267</v>
      </c>
      <c r="B1843" t="s">
        <v>255</v>
      </c>
      <c r="V1843" t="s">
        <v>268</v>
      </c>
    </row>
    <row r="1844" spans="1:22" x14ac:dyDescent="0.25">
      <c r="B1844" t="str">
        <f>A1843</f>
        <v>Fan</v>
      </c>
      <c r="G1844" t="s">
        <v>50</v>
      </c>
      <c r="H1844" t="str">
        <f>G1844</f>
        <v>bTurnedOn</v>
      </c>
      <c r="I1844">
        <v>1</v>
      </c>
      <c r="K1844">
        <v>0</v>
      </c>
      <c r="M1844" t="str">
        <f t="shared" ref="M1844:M1855" si="794">CONCATENATE(P1844,".",H1844)</f>
        <v>ns=4;s=|var|PLC210 OPC-UA.Application.GVL.DataProg.Smoke.Fan.bTurnedOn</v>
      </c>
      <c r="N1844" t="s">
        <v>34</v>
      </c>
      <c r="O1844" t="s">
        <v>27</v>
      </c>
      <c r="P1844" t="str">
        <f>CONCATENATE(W$2,"GVL.DataProg.",B1843,".",B1844)</f>
        <v>ns=4;s=|var|PLC210 OPC-UA.Application.GVL.DataProg.Smoke.Fan</v>
      </c>
      <c r="Q1844" t="str">
        <f>V1843</f>
        <v>d1040</v>
      </c>
      <c r="R1844" t="str">
        <f>G1844</f>
        <v>bTurnedOn</v>
      </c>
    </row>
    <row r="1845" spans="1:22" x14ac:dyDescent="0.25">
      <c r="B1845" t="str">
        <f>B1844</f>
        <v>Fan</v>
      </c>
      <c r="G1845" t="s">
        <v>52</v>
      </c>
      <c r="H1845" t="str">
        <f t="shared" ref="H1845:H1854" si="795">G1845</f>
        <v>bStart</v>
      </c>
      <c r="I1845">
        <v>1</v>
      </c>
      <c r="K1845">
        <v>0</v>
      </c>
      <c r="M1845" t="str">
        <f t="shared" si="794"/>
        <v>ns=4;s=|var|PLC210 OPC-UA.Application.GVL.DataProg.Smoke.Fan.bStart</v>
      </c>
      <c r="N1845" t="s">
        <v>34</v>
      </c>
      <c r="O1845" t="s">
        <v>27</v>
      </c>
      <c r="P1845" t="str">
        <f>CONCATENATE(W$2,"GVL.DataProg.",B1843,".",B1845)</f>
        <v>ns=4;s=|var|PLC210 OPC-UA.Application.GVL.DataProg.Smoke.Fan</v>
      </c>
      <c r="Q1845" t="str">
        <f>Q1844</f>
        <v>d1040</v>
      </c>
      <c r="R1845" t="str">
        <f t="shared" ref="R1845:R1852" si="796">G1845</f>
        <v>bStart</v>
      </c>
    </row>
    <row r="1846" spans="1:22" x14ac:dyDescent="0.25">
      <c r="B1846" t="str">
        <f t="shared" ref="B1846:B1852" si="797">B1845</f>
        <v>Fan</v>
      </c>
      <c r="G1846" t="s">
        <v>53</v>
      </c>
      <c r="H1846" t="str">
        <f t="shared" si="795"/>
        <v>bOffManual</v>
      </c>
      <c r="I1846">
        <v>1</v>
      </c>
      <c r="K1846">
        <v>1</v>
      </c>
      <c r="M1846" t="str">
        <f t="shared" si="794"/>
        <v>ns=4;s=|var|PLC210 OPC-UA.Application.GVL.DataProg.Smoke.Fan.bOffManual</v>
      </c>
      <c r="N1846" t="s">
        <v>34</v>
      </c>
      <c r="O1846" t="s">
        <v>27</v>
      </c>
      <c r="P1846" t="str">
        <f>CONCATENATE(W$2,"GVL.DataProg.",B1843,".",B1846)</f>
        <v>ns=4;s=|var|PLC210 OPC-UA.Application.GVL.DataProg.Smoke.Fan</v>
      </c>
      <c r="Q1846" t="str">
        <f t="shared" ref="Q1846:Q1852" si="798">Q1845</f>
        <v>d1040</v>
      </c>
      <c r="R1846" t="str">
        <f t="shared" si="796"/>
        <v>bOffManual</v>
      </c>
    </row>
    <row r="1847" spans="1:22" x14ac:dyDescent="0.25">
      <c r="B1847" t="str">
        <f t="shared" si="797"/>
        <v>Fan</v>
      </c>
      <c r="G1847" t="s">
        <v>54</v>
      </c>
      <c r="H1847" t="str">
        <f t="shared" si="795"/>
        <v>bBlockOffOut</v>
      </c>
      <c r="I1847">
        <v>1</v>
      </c>
      <c r="K1847">
        <v>0</v>
      </c>
      <c r="M1847" t="str">
        <f t="shared" si="794"/>
        <v>ns=4;s=|var|PLC210 OPC-UA.Application.GVL.DataProg.Smoke.Fan.bBlockOffOut</v>
      </c>
      <c r="N1847" t="s">
        <v>34</v>
      </c>
      <c r="O1847" t="s">
        <v>27</v>
      </c>
      <c r="P1847" t="str">
        <f>CONCATENATE(W$2,"GVL.DataProg.",B1843,".",B1847)</f>
        <v>ns=4;s=|var|PLC210 OPC-UA.Application.GVL.DataProg.Smoke.Fan</v>
      </c>
      <c r="Q1847" t="str">
        <f t="shared" si="798"/>
        <v>d1040</v>
      </c>
      <c r="R1847" t="str">
        <f t="shared" si="796"/>
        <v>bBlockOffOut</v>
      </c>
    </row>
    <row r="1848" spans="1:22" x14ac:dyDescent="0.25">
      <c r="B1848" t="str">
        <f t="shared" si="797"/>
        <v>Fan</v>
      </c>
      <c r="G1848" t="s">
        <v>41</v>
      </c>
      <c r="H1848" t="str">
        <f t="shared" si="795"/>
        <v>bAuto</v>
      </c>
      <c r="I1848">
        <v>1</v>
      </c>
      <c r="K1848">
        <v>1</v>
      </c>
      <c r="M1848" t="str">
        <f t="shared" si="794"/>
        <v>ns=4;s=|var|PLC210 OPC-UA.Application.GVL.DataProg.Smoke.Fan.bAuto</v>
      </c>
      <c r="N1848" t="s">
        <v>34</v>
      </c>
      <c r="O1848" t="s">
        <v>27</v>
      </c>
      <c r="P1848" t="str">
        <f>CONCATENATE(W$2,"GVL.DataProg.",B1843,".",B1848)</f>
        <v>ns=4;s=|var|PLC210 OPC-UA.Application.GVL.DataProg.Smoke.Fan</v>
      </c>
      <c r="Q1848" t="str">
        <f t="shared" si="798"/>
        <v>d1040</v>
      </c>
      <c r="R1848" t="str">
        <f t="shared" si="796"/>
        <v>bAuto</v>
      </c>
    </row>
    <row r="1849" spans="1:22" x14ac:dyDescent="0.25">
      <c r="B1849" t="str">
        <f t="shared" si="797"/>
        <v>Fan</v>
      </c>
      <c r="G1849" t="s">
        <v>55</v>
      </c>
      <c r="H1849" t="str">
        <f t="shared" si="795"/>
        <v>bBlockOnOut</v>
      </c>
      <c r="I1849">
        <v>1</v>
      </c>
      <c r="K1849">
        <v>0</v>
      </c>
      <c r="M1849" t="str">
        <f t="shared" si="794"/>
        <v>ns=4;s=|var|PLC210 OPC-UA.Application.GVL.DataProg.Smoke.Fan.bBlockOnOut</v>
      </c>
      <c r="N1849" t="s">
        <v>34</v>
      </c>
      <c r="O1849" t="s">
        <v>27</v>
      </c>
      <c r="P1849" t="str">
        <f>CONCATENATE(W$2,"GVL.DataProg.",B1843,".",B1849)</f>
        <v>ns=4;s=|var|PLC210 OPC-UA.Application.GVL.DataProg.Smoke.Fan</v>
      </c>
      <c r="Q1849" t="str">
        <f t="shared" si="798"/>
        <v>d1040</v>
      </c>
      <c r="R1849" t="str">
        <f t="shared" si="796"/>
        <v>bBlockOnOut</v>
      </c>
    </row>
    <row r="1850" spans="1:22" x14ac:dyDescent="0.25">
      <c r="B1850" t="str">
        <f t="shared" si="797"/>
        <v>Fan</v>
      </c>
      <c r="G1850" t="s">
        <v>56</v>
      </c>
      <c r="H1850" t="str">
        <f t="shared" si="795"/>
        <v>bTurnedOff</v>
      </c>
      <c r="I1850">
        <v>1</v>
      </c>
      <c r="K1850">
        <v>0</v>
      </c>
      <c r="M1850" t="str">
        <f t="shared" si="794"/>
        <v>ns=4;s=|var|PLC210 OPC-UA.Application.GVL.DataProg.Smoke.Fan.bTurnedOff</v>
      </c>
      <c r="N1850" t="s">
        <v>34</v>
      </c>
      <c r="O1850" t="s">
        <v>27</v>
      </c>
      <c r="P1850" t="str">
        <f>CONCATENATE(W$2,"GVL.DataProg.",B1843,".",B1850)</f>
        <v>ns=4;s=|var|PLC210 OPC-UA.Application.GVL.DataProg.Smoke.Fan</v>
      </c>
      <c r="Q1850" t="str">
        <f t="shared" si="798"/>
        <v>d1040</v>
      </c>
      <c r="R1850" t="str">
        <f t="shared" si="796"/>
        <v>bTurnedOff</v>
      </c>
    </row>
    <row r="1851" spans="1:22" x14ac:dyDescent="0.25">
      <c r="B1851" t="str">
        <f t="shared" si="797"/>
        <v>Fan</v>
      </c>
      <c r="G1851" t="s">
        <v>57</v>
      </c>
      <c r="H1851" t="str">
        <f t="shared" si="795"/>
        <v>bOnManual</v>
      </c>
      <c r="I1851">
        <v>1</v>
      </c>
      <c r="K1851">
        <v>1</v>
      </c>
      <c r="M1851" t="str">
        <f t="shared" si="794"/>
        <v>ns=4;s=|var|PLC210 OPC-UA.Application.GVL.DataProg.Smoke.Fan.bOnManual</v>
      </c>
      <c r="N1851" t="s">
        <v>34</v>
      </c>
      <c r="O1851" t="s">
        <v>27</v>
      </c>
      <c r="P1851" t="str">
        <f>CONCATENATE(W$2,"GVL.DataProg.",B1843,".",B1851)</f>
        <v>ns=4;s=|var|PLC210 OPC-UA.Application.GVL.DataProg.Smoke.Fan</v>
      </c>
      <c r="Q1851" t="str">
        <f t="shared" si="798"/>
        <v>d1040</v>
      </c>
      <c r="R1851" t="str">
        <f t="shared" si="796"/>
        <v>bOnManual</v>
      </c>
    </row>
    <row r="1852" spans="1:22" x14ac:dyDescent="0.25">
      <c r="B1852" t="str">
        <f t="shared" si="797"/>
        <v>Fan</v>
      </c>
      <c r="G1852" t="s">
        <v>315</v>
      </c>
      <c r="H1852" t="str">
        <f t="shared" si="795"/>
        <v>bErrorCantControl</v>
      </c>
      <c r="I1852">
        <v>1</v>
      </c>
      <c r="K1852">
        <v>0</v>
      </c>
      <c r="M1852" t="str">
        <f t="shared" si="794"/>
        <v>ns=4;s=|var|PLC210 OPC-UA.Application.GVL.DataProg.Smoke.Fan.bErrorCantControl</v>
      </c>
      <c r="N1852" t="s">
        <v>34</v>
      </c>
      <c r="O1852" t="s">
        <v>27</v>
      </c>
      <c r="P1852" t="str">
        <f>CONCATENATE(W$2,"GVL.DataProg.",B1843,".",B1852)</f>
        <v>ns=4;s=|var|PLC210 OPC-UA.Application.GVL.DataProg.Smoke.Fan</v>
      </c>
      <c r="Q1852" t="str">
        <f t="shared" si="798"/>
        <v>d1040</v>
      </c>
      <c r="R1852" t="str">
        <f t="shared" si="796"/>
        <v>bErrorCantControl</v>
      </c>
    </row>
    <row r="1853" spans="1:22" x14ac:dyDescent="0.25">
      <c r="B1853" t="str">
        <f>B1852</f>
        <v>Fan</v>
      </c>
      <c r="G1853" t="s">
        <v>402</v>
      </c>
      <c r="H1853" t="str">
        <f t="shared" si="795"/>
        <v>byBlock</v>
      </c>
      <c r="I1853">
        <v>1</v>
      </c>
      <c r="K1853">
        <v>0</v>
      </c>
      <c r="M1853" t="str">
        <f t="shared" ref="M1853:M1854" si="799">CONCATENATE(P1853,".",G1853)</f>
        <v>ns=4;s=|var|PLC210 OPC-UA.Application.GVL.DataProg.Smoke.Fan.stBlocksOn.byBlock</v>
      </c>
      <c r="N1853" t="s">
        <v>403</v>
      </c>
      <c r="O1853" t="s">
        <v>27</v>
      </c>
      <c r="P1853" t="str">
        <f>CONCATENATE(P1852,".stBlocksOn")</f>
        <v>ns=4;s=|var|PLC210 OPC-UA.Application.GVL.DataProg.Smoke.Fan.stBlocksOn</v>
      </c>
      <c r="Q1853" t="str">
        <f>Q1852</f>
        <v>d1040</v>
      </c>
      <c r="R1853" t="str">
        <f>CONCATENATE(G1853,"Open")</f>
        <v>byBlockOpen</v>
      </c>
    </row>
    <row r="1854" spans="1:22" x14ac:dyDescent="0.25">
      <c r="B1854" t="str">
        <f>B1853</f>
        <v>Fan</v>
      </c>
      <c r="G1854" t="s">
        <v>402</v>
      </c>
      <c r="H1854" t="str">
        <f t="shared" si="795"/>
        <v>byBlock</v>
      </c>
      <c r="I1854">
        <v>1</v>
      </c>
      <c r="K1854">
        <v>0</v>
      </c>
      <c r="M1854" t="str">
        <f t="shared" si="799"/>
        <v>ns=4;s=|var|PLC210 OPC-UA.Application.GVL.DataProg.Smoke.Fan.stBlocksOff.byBlock</v>
      </c>
      <c r="N1854" t="s">
        <v>403</v>
      </c>
      <c r="O1854" t="s">
        <v>27</v>
      </c>
      <c r="P1854" t="str">
        <f>CONCATENATE(P1852,".stBlocksOff")</f>
        <v>ns=4;s=|var|PLC210 OPC-UA.Application.GVL.DataProg.Smoke.Fan.stBlocksOff</v>
      </c>
      <c r="Q1854" t="str">
        <f>Q1853</f>
        <v>d1040</v>
      </c>
      <c r="R1854" t="str">
        <f>CONCATENATE(G1854,"Close")</f>
        <v>byBlockClose</v>
      </c>
    </row>
    <row r="1855" spans="1:22" x14ac:dyDescent="0.25">
      <c r="B1855" t="s">
        <v>255</v>
      </c>
      <c r="G1855" t="s">
        <v>269</v>
      </c>
      <c r="H1855" t="str">
        <f>G1855</f>
        <v>bPVac_HH</v>
      </c>
      <c r="I1855">
        <v>1</v>
      </c>
      <c r="K1855">
        <v>0</v>
      </c>
      <c r="M1855" t="str">
        <f t="shared" si="794"/>
        <v>ns=4;s=|var|PLC210 OPC-UA.Application.GVL.DataProg.Smoke.bPVac_HH</v>
      </c>
      <c r="N1855" t="s">
        <v>34</v>
      </c>
      <c r="O1855" t="s">
        <v>27</v>
      </c>
      <c r="P1855" t="str">
        <f>CONCATENATE(W$2,"GVL.DataProg.",B1855)</f>
        <v>ns=4;s=|var|PLC210 OPC-UA.Application.GVL.DataProg.Smoke</v>
      </c>
      <c r="Q1855" t="str">
        <f>V1855</f>
        <v>d1189</v>
      </c>
      <c r="R1855" t="str">
        <f>G1855</f>
        <v>bPVac_HH</v>
      </c>
      <c r="V1855" t="s">
        <v>270</v>
      </c>
    </row>
    <row r="1856" spans="1:22" x14ac:dyDescent="0.25">
      <c r="A1856" t="s">
        <v>271</v>
      </c>
      <c r="B1856" t="s">
        <v>21</v>
      </c>
    </row>
    <row r="1857" spans="1:22" x14ac:dyDescent="0.25">
      <c r="A1857" t="s">
        <v>272</v>
      </c>
      <c r="B1857" t="s">
        <v>21</v>
      </c>
      <c r="V1857" t="s">
        <v>306</v>
      </c>
    </row>
    <row r="1858" spans="1:22" x14ac:dyDescent="0.25">
      <c r="B1858" t="s">
        <v>272</v>
      </c>
      <c r="G1858" t="s">
        <v>273</v>
      </c>
      <c r="H1858" t="str">
        <f>G1858</f>
        <v>bStartVent</v>
      </c>
      <c r="I1858">
        <v>1</v>
      </c>
      <c r="K1858">
        <v>1</v>
      </c>
      <c r="M1858" t="str">
        <f t="shared" ref="M1858:M1869" si="800">CONCATENATE(P1858,".",H1858)</f>
        <v>ns=4;s=|var|PLC210 OPC-UA.Application.GVL.stVirtualKey.bStartVent</v>
      </c>
      <c r="N1858" t="s">
        <v>34</v>
      </c>
      <c r="O1858" t="s">
        <v>27</v>
      </c>
      <c r="P1858" t="str">
        <f>CONCATENATE(W$2,"GVL.",B1858)</f>
        <v>ns=4;s=|var|PLC210 OPC-UA.Application.GVL.stVirtualKey</v>
      </c>
      <c r="Q1858" t="str">
        <f>V1857</f>
        <v>d1156</v>
      </c>
      <c r="R1858" t="str">
        <f>G1858</f>
        <v>bStartVent</v>
      </c>
    </row>
    <row r="1859" spans="1:22" x14ac:dyDescent="0.25">
      <c r="B1859" t="s">
        <v>272</v>
      </c>
      <c r="G1859" t="s">
        <v>274</v>
      </c>
      <c r="H1859" t="str">
        <f t="shared" ref="H1859:H1869" si="801">G1859</f>
        <v>bStopVent</v>
      </c>
      <c r="I1859">
        <v>1</v>
      </c>
      <c r="K1859">
        <v>1</v>
      </c>
      <c r="M1859" t="str">
        <f t="shared" si="800"/>
        <v>ns=4;s=|var|PLC210 OPC-UA.Application.GVL.stVirtualKey.bStopVent</v>
      </c>
      <c r="N1859" t="s">
        <v>34</v>
      </c>
      <c r="O1859" t="s">
        <v>27</v>
      </c>
      <c r="P1859" t="str">
        <f t="shared" ref="P1859:P1869" si="802">CONCATENATE(W$2,"GVL.",B1859)</f>
        <v>ns=4;s=|var|PLC210 OPC-UA.Application.GVL.stVirtualKey</v>
      </c>
      <c r="Q1859" t="str">
        <f>Q1858</f>
        <v>d1156</v>
      </c>
      <c r="R1859" t="str">
        <f t="shared" ref="R1859:R1869" si="803">G1859</f>
        <v>bStopVent</v>
      </c>
    </row>
    <row r="1860" spans="1:22" x14ac:dyDescent="0.25">
      <c r="B1860" t="s">
        <v>272</v>
      </c>
      <c r="G1860" t="s">
        <v>275</v>
      </c>
      <c r="H1860" t="str">
        <f t="shared" si="801"/>
        <v>bStartBlow</v>
      </c>
      <c r="I1860">
        <v>1</v>
      </c>
      <c r="K1860">
        <v>1</v>
      </c>
      <c r="M1860" t="str">
        <f t="shared" si="800"/>
        <v>ns=4;s=|var|PLC210 OPC-UA.Application.GVL.stVirtualKey.bStartBlow</v>
      </c>
      <c r="N1860" t="s">
        <v>34</v>
      </c>
      <c r="O1860" t="s">
        <v>27</v>
      </c>
      <c r="P1860" t="str">
        <f t="shared" si="802"/>
        <v>ns=4;s=|var|PLC210 OPC-UA.Application.GVL.stVirtualKey</v>
      </c>
      <c r="Q1860" t="str">
        <f t="shared" ref="Q1860:Q1869" si="804">Q1859</f>
        <v>d1156</v>
      </c>
      <c r="R1860" t="str">
        <f t="shared" si="803"/>
        <v>bStartBlow</v>
      </c>
    </row>
    <row r="1861" spans="1:22" x14ac:dyDescent="0.25">
      <c r="B1861" t="s">
        <v>272</v>
      </c>
      <c r="G1861" t="s">
        <v>276</v>
      </c>
      <c r="H1861" t="str">
        <f t="shared" si="801"/>
        <v>bStopBlow</v>
      </c>
      <c r="I1861">
        <v>1</v>
      </c>
      <c r="K1861">
        <v>1</v>
      </c>
      <c r="M1861" t="str">
        <f t="shared" si="800"/>
        <v>ns=4;s=|var|PLC210 OPC-UA.Application.GVL.stVirtualKey.bStopBlow</v>
      </c>
      <c r="N1861" t="s">
        <v>34</v>
      </c>
      <c r="O1861" t="s">
        <v>27</v>
      </c>
      <c r="P1861" t="str">
        <f t="shared" si="802"/>
        <v>ns=4;s=|var|PLC210 OPC-UA.Application.GVL.stVirtualKey</v>
      </c>
      <c r="Q1861" t="str">
        <f t="shared" si="804"/>
        <v>d1156</v>
      </c>
      <c r="R1861" t="str">
        <f t="shared" si="803"/>
        <v>bStopBlow</v>
      </c>
    </row>
    <row r="1862" spans="1:22" x14ac:dyDescent="0.25">
      <c r="B1862" t="s">
        <v>272</v>
      </c>
      <c r="G1862" t="s">
        <v>277</v>
      </c>
      <c r="H1862" t="str">
        <f t="shared" si="801"/>
        <v>bStartPress</v>
      </c>
      <c r="I1862">
        <v>1</v>
      </c>
      <c r="K1862">
        <v>1</v>
      </c>
      <c r="M1862" t="str">
        <f t="shared" si="800"/>
        <v>ns=4;s=|var|PLC210 OPC-UA.Application.GVL.stVirtualKey.bStartPress</v>
      </c>
      <c r="N1862" t="s">
        <v>34</v>
      </c>
      <c r="O1862" t="s">
        <v>27</v>
      </c>
      <c r="P1862" t="str">
        <f t="shared" si="802"/>
        <v>ns=4;s=|var|PLC210 OPC-UA.Application.GVL.stVirtualKey</v>
      </c>
      <c r="Q1862" t="str">
        <f t="shared" si="804"/>
        <v>d1156</v>
      </c>
      <c r="R1862" t="str">
        <f t="shared" si="803"/>
        <v>bStartPress</v>
      </c>
    </row>
    <row r="1863" spans="1:22" x14ac:dyDescent="0.25">
      <c r="B1863" t="s">
        <v>272</v>
      </c>
      <c r="G1863" t="s">
        <v>278</v>
      </c>
      <c r="H1863" t="str">
        <f t="shared" si="801"/>
        <v>bStopPress</v>
      </c>
      <c r="I1863">
        <v>1</v>
      </c>
      <c r="K1863">
        <v>1</v>
      </c>
      <c r="M1863" t="str">
        <f t="shared" si="800"/>
        <v>ns=4;s=|var|PLC210 OPC-UA.Application.GVL.stVirtualKey.bStopPress</v>
      </c>
      <c r="N1863" t="s">
        <v>34</v>
      </c>
      <c r="O1863" t="s">
        <v>27</v>
      </c>
      <c r="P1863" t="str">
        <f t="shared" si="802"/>
        <v>ns=4;s=|var|PLC210 OPC-UA.Application.GVL.stVirtualKey</v>
      </c>
      <c r="Q1863" t="str">
        <f t="shared" si="804"/>
        <v>d1156</v>
      </c>
      <c r="R1863" t="str">
        <f t="shared" si="803"/>
        <v>bStopPress</v>
      </c>
    </row>
    <row r="1864" spans="1:22" x14ac:dyDescent="0.25">
      <c r="B1864" t="s">
        <v>272</v>
      </c>
      <c r="G1864" t="s">
        <v>279</v>
      </c>
      <c r="H1864" t="str">
        <f t="shared" si="801"/>
        <v>bStartBoiler</v>
      </c>
      <c r="I1864">
        <v>1</v>
      </c>
      <c r="K1864">
        <v>1</v>
      </c>
      <c r="M1864" t="str">
        <f t="shared" si="800"/>
        <v>ns=4;s=|var|PLC210 OPC-UA.Application.GVL.stVirtualKey.bStartBoiler</v>
      </c>
      <c r="N1864" t="s">
        <v>34</v>
      </c>
      <c r="O1864" t="s">
        <v>27</v>
      </c>
      <c r="P1864" t="str">
        <f t="shared" si="802"/>
        <v>ns=4;s=|var|PLC210 OPC-UA.Application.GVL.stVirtualKey</v>
      </c>
      <c r="Q1864" t="str">
        <f t="shared" si="804"/>
        <v>d1156</v>
      </c>
      <c r="R1864" t="str">
        <f t="shared" si="803"/>
        <v>bStartBoiler</v>
      </c>
    </row>
    <row r="1865" spans="1:22" x14ac:dyDescent="0.25">
      <c r="B1865" t="s">
        <v>272</v>
      </c>
      <c r="G1865" t="s">
        <v>280</v>
      </c>
      <c r="H1865" t="str">
        <f t="shared" si="801"/>
        <v>bStopBoiler</v>
      </c>
      <c r="I1865">
        <v>1</v>
      </c>
      <c r="K1865">
        <v>1</v>
      </c>
      <c r="M1865" t="str">
        <f t="shared" si="800"/>
        <v>ns=4;s=|var|PLC210 OPC-UA.Application.GVL.stVirtualKey.bStopBoiler</v>
      </c>
      <c r="N1865" t="s">
        <v>34</v>
      </c>
      <c r="O1865" t="s">
        <v>27</v>
      </c>
      <c r="P1865" t="str">
        <f t="shared" si="802"/>
        <v>ns=4;s=|var|PLC210 OPC-UA.Application.GVL.stVirtualKey</v>
      </c>
      <c r="Q1865" t="str">
        <f t="shared" si="804"/>
        <v>d1156</v>
      </c>
      <c r="R1865" t="str">
        <f t="shared" si="803"/>
        <v>bStopBoiler</v>
      </c>
    </row>
    <row r="1866" spans="1:22" x14ac:dyDescent="0.25">
      <c r="B1866" t="s">
        <v>272</v>
      </c>
      <c r="G1866" t="s">
        <v>281</v>
      </c>
      <c r="H1866" t="str">
        <f t="shared" si="801"/>
        <v>bSkipVent</v>
      </c>
      <c r="I1866">
        <v>1</v>
      </c>
      <c r="K1866">
        <v>1</v>
      </c>
      <c r="M1866" t="str">
        <f t="shared" si="800"/>
        <v>ns=4;s=|var|PLC210 OPC-UA.Application.GVL.stVirtualKey.bSkipVent</v>
      </c>
      <c r="N1866" t="s">
        <v>34</v>
      </c>
      <c r="O1866" t="s">
        <v>27</v>
      </c>
      <c r="P1866" t="str">
        <f t="shared" si="802"/>
        <v>ns=4;s=|var|PLC210 OPC-UA.Application.GVL.stVirtualKey</v>
      </c>
      <c r="Q1866" t="str">
        <f t="shared" si="804"/>
        <v>d1156</v>
      </c>
      <c r="R1866" t="str">
        <f t="shared" si="803"/>
        <v>bSkipVent</v>
      </c>
    </row>
    <row r="1867" spans="1:22" x14ac:dyDescent="0.25">
      <c r="B1867" t="s">
        <v>272</v>
      </c>
      <c r="G1867" t="s">
        <v>282</v>
      </c>
      <c r="H1867" t="str">
        <f t="shared" si="801"/>
        <v>bSkipBlow</v>
      </c>
      <c r="I1867">
        <v>1</v>
      </c>
      <c r="K1867">
        <v>1</v>
      </c>
      <c r="M1867" t="str">
        <f t="shared" si="800"/>
        <v>ns=4;s=|var|PLC210 OPC-UA.Application.GVL.stVirtualKey.bSkipBlow</v>
      </c>
      <c r="N1867" t="s">
        <v>34</v>
      </c>
      <c r="O1867" t="s">
        <v>27</v>
      </c>
      <c r="P1867" t="str">
        <f t="shared" si="802"/>
        <v>ns=4;s=|var|PLC210 OPC-UA.Application.GVL.stVirtualKey</v>
      </c>
      <c r="Q1867" t="str">
        <f t="shared" si="804"/>
        <v>d1156</v>
      </c>
      <c r="R1867" t="str">
        <f t="shared" si="803"/>
        <v>bSkipBlow</v>
      </c>
    </row>
    <row r="1868" spans="1:22" x14ac:dyDescent="0.25">
      <c r="B1868" t="s">
        <v>272</v>
      </c>
      <c r="G1868" t="s">
        <v>283</v>
      </c>
      <c r="H1868" t="str">
        <f t="shared" si="801"/>
        <v>bReset</v>
      </c>
      <c r="I1868">
        <v>1</v>
      </c>
      <c r="K1868">
        <v>1</v>
      </c>
      <c r="M1868" t="str">
        <f t="shared" si="800"/>
        <v>ns=4;s=|var|PLC210 OPC-UA.Application.GVL.stVirtualKey.bReset</v>
      </c>
      <c r="N1868" t="s">
        <v>34</v>
      </c>
      <c r="O1868" t="s">
        <v>27</v>
      </c>
      <c r="P1868" t="str">
        <f t="shared" si="802"/>
        <v>ns=4;s=|var|PLC210 OPC-UA.Application.GVL.stVirtualKey</v>
      </c>
      <c r="Q1868" t="str">
        <f t="shared" si="804"/>
        <v>d1156</v>
      </c>
      <c r="R1868" t="str">
        <f t="shared" si="803"/>
        <v>bReset</v>
      </c>
    </row>
    <row r="1869" spans="1:22" x14ac:dyDescent="0.25">
      <c r="B1869" t="s">
        <v>272</v>
      </c>
      <c r="G1869" t="s">
        <v>284</v>
      </c>
      <c r="H1869" t="str">
        <f t="shared" si="801"/>
        <v>bResetSound</v>
      </c>
      <c r="I1869">
        <v>1</v>
      </c>
      <c r="K1869">
        <v>1</v>
      </c>
      <c r="M1869" t="str">
        <f t="shared" si="800"/>
        <v>ns=4;s=|var|PLC210 OPC-UA.Application.GVL.stVirtualKey.bResetSound</v>
      </c>
      <c r="N1869" t="s">
        <v>34</v>
      </c>
      <c r="O1869" t="s">
        <v>27</v>
      </c>
      <c r="P1869" t="str">
        <f t="shared" si="802"/>
        <v>ns=4;s=|var|PLC210 OPC-UA.Application.GVL.stVirtualKey</v>
      </c>
      <c r="Q1869" t="str">
        <f t="shared" si="804"/>
        <v>d1156</v>
      </c>
      <c r="R1869" t="str">
        <f t="shared" si="803"/>
        <v>bResetSound</v>
      </c>
    </row>
    <row r="1870" spans="1:22" x14ac:dyDescent="0.25">
      <c r="A1870" t="s">
        <v>285</v>
      </c>
      <c r="B1870" t="s">
        <v>21</v>
      </c>
    </row>
    <row r="1871" spans="1:22" x14ac:dyDescent="0.25">
      <c r="A1871" t="s">
        <v>286</v>
      </c>
      <c r="B1871" t="s">
        <v>285</v>
      </c>
      <c r="V1871" t="s">
        <v>298</v>
      </c>
    </row>
    <row r="1872" spans="1:22" x14ac:dyDescent="0.25">
      <c r="B1872" t="str">
        <f>A1871</f>
        <v>PGasCollL</v>
      </c>
      <c r="G1872" t="s">
        <v>163</v>
      </c>
      <c r="H1872" t="str">
        <f>G1872</f>
        <v>bSoundOn</v>
      </c>
      <c r="I1872">
        <v>1</v>
      </c>
      <c r="K1872">
        <v>1</v>
      </c>
      <c r="M1872" t="str">
        <f>CONCATENATE(P1872,".",H1872)</f>
        <v>ns=4;s=|var|PLC210 OPC-UA.Application.GVL.stBoilerProts.PGasCollL.bSoundOn</v>
      </c>
      <c r="N1872" t="str">
        <f>(IF(LEFT(G1872,1)="b","Boolean","Float"))</f>
        <v>Boolean</v>
      </c>
      <c r="O1872" t="s">
        <v>27</v>
      </c>
      <c r="P1872" t="str">
        <f t="shared" ref="P1872:P1878" si="805">CONCATENATE(W$2,"GVL.stBoilerProts.",B1872)</f>
        <v>ns=4;s=|var|PLC210 OPC-UA.Application.GVL.stBoilerProts.PGasCollL</v>
      </c>
      <c r="Q1872" t="str">
        <f>V1871</f>
        <v>d1111</v>
      </c>
      <c r="R1872" t="str">
        <f>G1872</f>
        <v>bSoundOn</v>
      </c>
    </row>
    <row r="1873" spans="1:22" x14ac:dyDescent="0.25">
      <c r="B1873" t="str">
        <f>B1872</f>
        <v>PGasCollL</v>
      </c>
      <c r="G1873" t="s">
        <v>166</v>
      </c>
      <c r="H1873" t="str">
        <f t="shared" ref="H1873:H1882" si="806">G1873</f>
        <v>bCtrlOn</v>
      </c>
      <c r="I1873">
        <v>1</v>
      </c>
      <c r="K1873">
        <v>1</v>
      </c>
      <c r="M1873" t="str">
        <f t="shared" ref="M1873:M1878" si="807">CONCATENATE(P1873,".",H1873)</f>
        <v>ns=4;s=|var|PLC210 OPC-UA.Application.GVL.stBoilerProts.PGasCollL.bCtrlOn</v>
      </c>
      <c r="N1873" t="str">
        <f t="shared" ref="N1873:N1882" si="808">(IF(LEFT(G1873,1)="b","Boolean","Float"))</f>
        <v>Boolean</v>
      </c>
      <c r="O1873" t="s">
        <v>27</v>
      </c>
      <c r="P1873" t="str">
        <f t="shared" si="805"/>
        <v>ns=4;s=|var|PLC210 OPC-UA.Application.GVL.stBoilerProts.PGasCollL</v>
      </c>
      <c r="Q1873" t="str">
        <f>Q1872</f>
        <v>d1111</v>
      </c>
      <c r="R1873" t="str">
        <f t="shared" ref="R1873:R1878" si="809">G1873</f>
        <v>bCtrlOn</v>
      </c>
    </row>
    <row r="1874" spans="1:22" x14ac:dyDescent="0.25">
      <c r="B1874" t="str">
        <f t="shared" ref="B1874:B1878" si="810">B1873</f>
        <v>PGasCollL</v>
      </c>
      <c r="G1874" t="s">
        <v>168</v>
      </c>
      <c r="H1874" t="str">
        <f t="shared" si="806"/>
        <v>bCheck</v>
      </c>
      <c r="I1874">
        <v>1</v>
      </c>
      <c r="K1874">
        <v>1</v>
      </c>
      <c r="M1874" t="str">
        <f t="shared" si="807"/>
        <v>ns=4;s=|var|PLC210 OPC-UA.Application.GVL.stBoilerProts.PGasCollL.bCheck</v>
      </c>
      <c r="N1874" t="str">
        <f t="shared" si="808"/>
        <v>Boolean</v>
      </c>
      <c r="O1874" t="s">
        <v>27</v>
      </c>
      <c r="P1874" t="str">
        <f t="shared" si="805"/>
        <v>ns=4;s=|var|PLC210 OPC-UA.Application.GVL.stBoilerProts.PGasCollL</v>
      </c>
      <c r="Q1874" t="str">
        <f t="shared" ref="Q1874:Q1887" si="811">Q1873</f>
        <v>d1111</v>
      </c>
      <c r="R1874" t="str">
        <f t="shared" si="809"/>
        <v>bCheck</v>
      </c>
    </row>
    <row r="1875" spans="1:22" x14ac:dyDescent="0.25">
      <c r="B1875" t="str">
        <f t="shared" si="810"/>
        <v>PGasCollL</v>
      </c>
      <c r="G1875" t="s">
        <v>167</v>
      </c>
      <c r="H1875" t="str">
        <f t="shared" si="806"/>
        <v>bOff</v>
      </c>
      <c r="I1875">
        <v>1</v>
      </c>
      <c r="K1875">
        <v>1</v>
      </c>
      <c r="M1875" t="str">
        <f t="shared" si="807"/>
        <v>ns=4;s=|var|PLC210 OPC-UA.Application.GVL.stBoilerProts.PGasCollL.bOff</v>
      </c>
      <c r="N1875" t="str">
        <f t="shared" si="808"/>
        <v>Boolean</v>
      </c>
      <c r="O1875" t="s">
        <v>27</v>
      </c>
      <c r="P1875" t="str">
        <f t="shared" si="805"/>
        <v>ns=4;s=|var|PLC210 OPC-UA.Application.GVL.stBoilerProts.PGasCollL</v>
      </c>
      <c r="Q1875" t="str">
        <f t="shared" si="811"/>
        <v>d1111</v>
      </c>
      <c r="R1875" t="str">
        <f t="shared" si="809"/>
        <v>bOff</v>
      </c>
    </row>
    <row r="1876" spans="1:22" x14ac:dyDescent="0.25">
      <c r="B1876" t="str">
        <f t="shared" si="810"/>
        <v>PGasCollL</v>
      </c>
      <c r="G1876" t="s">
        <v>165</v>
      </c>
      <c r="H1876" t="str">
        <f t="shared" si="806"/>
        <v>bTriggered</v>
      </c>
      <c r="I1876">
        <v>1</v>
      </c>
      <c r="K1876">
        <v>0</v>
      </c>
      <c r="M1876" t="str">
        <f t="shared" si="807"/>
        <v>ns=4;s=|var|PLC210 OPC-UA.Application.GVL.stBoilerProts.PGasCollL.bTriggered</v>
      </c>
      <c r="N1876" t="str">
        <f t="shared" si="808"/>
        <v>Boolean</v>
      </c>
      <c r="O1876" t="s">
        <v>27</v>
      </c>
      <c r="P1876" t="str">
        <f t="shared" si="805"/>
        <v>ns=4;s=|var|PLC210 OPC-UA.Application.GVL.stBoilerProts.PGasCollL</v>
      </c>
      <c r="Q1876" t="str">
        <f t="shared" si="811"/>
        <v>d1111</v>
      </c>
      <c r="R1876" t="str">
        <f t="shared" si="809"/>
        <v>bTriggered</v>
      </c>
    </row>
    <row r="1877" spans="1:22" x14ac:dyDescent="0.25">
      <c r="B1877" t="str">
        <f t="shared" si="810"/>
        <v>PGasCollL</v>
      </c>
      <c r="G1877" t="s">
        <v>83</v>
      </c>
      <c r="H1877" t="str">
        <f t="shared" si="806"/>
        <v>bCtrl</v>
      </c>
      <c r="I1877">
        <v>1</v>
      </c>
      <c r="K1877">
        <v>0</v>
      </c>
      <c r="M1877" t="str">
        <f t="shared" si="807"/>
        <v>ns=4;s=|var|PLC210 OPC-UA.Application.GVL.stBoilerProts.PGasCollL.bCtrl</v>
      </c>
      <c r="N1877" t="str">
        <f t="shared" si="808"/>
        <v>Boolean</v>
      </c>
      <c r="O1877" t="s">
        <v>27</v>
      </c>
      <c r="P1877" t="str">
        <f t="shared" si="805"/>
        <v>ns=4;s=|var|PLC210 OPC-UA.Application.GVL.stBoilerProts.PGasCollL</v>
      </c>
      <c r="Q1877" t="str">
        <f t="shared" si="811"/>
        <v>d1111</v>
      </c>
      <c r="R1877" t="str">
        <f t="shared" si="809"/>
        <v>bCtrl</v>
      </c>
    </row>
    <row r="1878" spans="1:22" x14ac:dyDescent="0.25">
      <c r="B1878" t="str">
        <f t="shared" si="810"/>
        <v>PGasCollL</v>
      </c>
      <c r="G1878" t="s">
        <v>169</v>
      </c>
      <c r="H1878" t="str">
        <f t="shared" si="806"/>
        <v>bInWork</v>
      </c>
      <c r="I1878">
        <v>1</v>
      </c>
      <c r="K1878">
        <v>0</v>
      </c>
      <c r="M1878" t="str">
        <f t="shared" si="807"/>
        <v>ns=4;s=|var|PLC210 OPC-UA.Application.GVL.stBoilerProts.PGasCollL.bInWork</v>
      </c>
      <c r="N1878" t="str">
        <f t="shared" si="808"/>
        <v>Boolean</v>
      </c>
      <c r="O1878" t="s">
        <v>27</v>
      </c>
      <c r="P1878" t="str">
        <f t="shared" si="805"/>
        <v>ns=4;s=|var|PLC210 OPC-UA.Application.GVL.stBoilerProts.PGasCollL</v>
      </c>
      <c r="Q1878" t="str">
        <f t="shared" si="811"/>
        <v>d1111</v>
      </c>
      <c r="R1878" t="str">
        <f t="shared" si="809"/>
        <v>bInWork</v>
      </c>
    </row>
    <row r="1879" spans="1:22" x14ac:dyDescent="0.25">
      <c r="B1879" t="str">
        <f t="shared" ref="B1879" si="812">B1878</f>
        <v>PGasCollL</v>
      </c>
      <c r="G1879" t="s">
        <v>289</v>
      </c>
      <c r="H1879" t="str">
        <f t="shared" si="806"/>
        <v>fValue</v>
      </c>
      <c r="I1879">
        <v>1</v>
      </c>
      <c r="K1879">
        <v>1</v>
      </c>
      <c r="M1879" t="str">
        <f t="shared" ref="M1879" si="813">CONCATENATE(P1879,".",H1879)</f>
        <v>ns=4;s=|var|PLC210 OPC-UA.Application.PersistentVars.stProtectionList.PGasCollL.fValue</v>
      </c>
      <c r="N1879" t="str">
        <f t="shared" si="808"/>
        <v>Float</v>
      </c>
      <c r="O1879" t="s">
        <v>27</v>
      </c>
      <c r="P1879" t="str">
        <f>CONCATENATE(W$2,"PersistentVars.stProtectionList.",B1879)</f>
        <v>ns=4;s=|var|PLC210 OPC-UA.Application.PersistentVars.stProtectionList.PGasCollL</v>
      </c>
      <c r="Q1879" t="str">
        <f t="shared" si="811"/>
        <v>d1111</v>
      </c>
      <c r="R1879" t="str">
        <f t="shared" ref="R1879" si="814">G1879</f>
        <v>fValue</v>
      </c>
    </row>
    <row r="1880" spans="1:22" x14ac:dyDescent="0.25">
      <c r="B1880" t="str">
        <f t="shared" ref="B1880" si="815">B1879</f>
        <v>PGasCollL</v>
      </c>
      <c r="G1880" t="s">
        <v>290</v>
      </c>
      <c r="H1880" t="str">
        <f t="shared" si="806"/>
        <v>fResponseTime</v>
      </c>
      <c r="I1880">
        <v>1</v>
      </c>
      <c r="K1880">
        <v>1</v>
      </c>
      <c r="M1880" t="str">
        <f t="shared" ref="M1880" si="816">CONCATENATE(P1880,".",H1880)</f>
        <v>ns=4;s=|var|PLC210 OPC-UA.Application.PersistentVars.stProtectionList.PGasCollL.fResponseTime</v>
      </c>
      <c r="N1880" t="str">
        <f t="shared" si="808"/>
        <v>Float</v>
      </c>
      <c r="O1880" t="s">
        <v>27</v>
      </c>
      <c r="P1880" t="str">
        <f>CONCATENATE(W$2,"PersistentVars.stProtectionList.",B1880)</f>
        <v>ns=4;s=|var|PLC210 OPC-UA.Application.PersistentVars.stProtectionList.PGasCollL</v>
      </c>
      <c r="Q1880" t="str">
        <f t="shared" si="811"/>
        <v>d1111</v>
      </c>
      <c r="R1880" t="str">
        <f t="shared" ref="R1880" si="817">G1880</f>
        <v>fResponseTime</v>
      </c>
    </row>
    <row r="1881" spans="1:22" x14ac:dyDescent="0.25">
      <c r="B1881" t="str">
        <f t="shared" ref="B1881:B1887" si="818">B1880</f>
        <v>PGasCollL</v>
      </c>
      <c r="G1881" t="s">
        <v>289</v>
      </c>
      <c r="H1881" t="str">
        <f t="shared" si="806"/>
        <v>fValue</v>
      </c>
      <c r="I1881">
        <v>1</v>
      </c>
      <c r="K1881">
        <v>1</v>
      </c>
      <c r="M1881" t="str">
        <f t="shared" ref="M1881:M1882" si="819">CONCATENATE(P1881,".",H1881)</f>
        <v>ns=4;s=|var|PLC210 OPC-UA.Application.PersistentVars.stWarningList.PGasCollL.fValue</v>
      </c>
      <c r="N1881" t="str">
        <f t="shared" si="808"/>
        <v>Float</v>
      </c>
      <c r="O1881" t="s">
        <v>27</v>
      </c>
      <c r="P1881" t="str">
        <f>CONCATENATE(W$2,"PersistentVars.stWarningList.",B1881)</f>
        <v>ns=4;s=|var|PLC210 OPC-UA.Application.PersistentVars.stWarningList.PGasCollL</v>
      </c>
      <c r="Q1881" t="str">
        <f t="shared" si="811"/>
        <v>d1111</v>
      </c>
      <c r="R1881" t="str">
        <f>CONCATENATE(G1881,"Warn")</f>
        <v>fValueWarn</v>
      </c>
    </row>
    <row r="1882" spans="1:22" x14ac:dyDescent="0.25">
      <c r="B1882" t="str">
        <f t="shared" si="818"/>
        <v>PGasCollL</v>
      </c>
      <c r="G1882" t="s">
        <v>165</v>
      </c>
      <c r="H1882" t="str">
        <f t="shared" si="806"/>
        <v>bTriggered</v>
      </c>
      <c r="I1882">
        <v>1</v>
      </c>
      <c r="K1882">
        <v>0</v>
      </c>
      <c r="M1882" t="str">
        <f t="shared" si="819"/>
        <v>ns=4;s=|var|PLC210 OPC-UA.Application.GVL.stBoilerWarnings.PGasCollL.bTriggered</v>
      </c>
      <c r="N1882" t="str">
        <f t="shared" si="808"/>
        <v>Boolean</v>
      </c>
      <c r="O1882" t="s">
        <v>27</v>
      </c>
      <c r="P1882" t="str">
        <f>CONCATENATE(W$2,"GVL.stBoilerWarnings.",B1882)</f>
        <v>ns=4;s=|var|PLC210 OPC-UA.Application.GVL.stBoilerWarnings.PGasCollL</v>
      </c>
      <c r="Q1882" t="str">
        <f t="shared" si="811"/>
        <v>d1111</v>
      </c>
      <c r="R1882" t="str">
        <f>CONCATENATE(G1882,"Warn")</f>
        <v>bTriggeredWarn</v>
      </c>
    </row>
    <row r="1883" spans="1:22" x14ac:dyDescent="0.25">
      <c r="B1883" t="str">
        <f t="shared" si="818"/>
        <v>PGasCollL</v>
      </c>
      <c r="G1883" t="s">
        <v>353</v>
      </c>
      <c r="H1883" t="str">
        <f t="shared" ref="H1883:H1887" si="820">G1883</f>
        <v>bTurnOnCondition</v>
      </c>
      <c r="I1883">
        <v>1</v>
      </c>
      <c r="K1883">
        <v>0</v>
      </c>
      <c r="M1883" t="str">
        <f t="shared" ref="M1883:M1887" si="821">CONCATENATE(P1883,".",H1883)</f>
        <v>ns=4;s=|var|PLC210 OPC-UA.Application.GVL.stBoilerProts.PGasCollL.bTurnOnCondition</v>
      </c>
      <c r="N1883" t="str">
        <f t="shared" ref="N1883:N1887" si="822">(IF(LEFT(G1883,1)="b","Boolean","Float"))</f>
        <v>Boolean</v>
      </c>
      <c r="O1883" t="s">
        <v>27</v>
      </c>
      <c r="P1883" t="str">
        <f>CONCATENATE(W$2,"GVL.stBoilerProts.",B1883)</f>
        <v>ns=4;s=|var|PLC210 OPC-UA.Application.GVL.stBoilerProts.PGasCollL</v>
      </c>
      <c r="Q1883" t="str">
        <f t="shared" si="811"/>
        <v>d1111</v>
      </c>
      <c r="R1883" t="str">
        <f>CONCATENATE(G1883)</f>
        <v>bTurnOnCondition</v>
      </c>
    </row>
    <row r="1884" spans="1:22" x14ac:dyDescent="0.25">
      <c r="B1884" t="str">
        <f t="shared" si="818"/>
        <v>PGasCollL</v>
      </c>
      <c r="G1884" t="s">
        <v>370</v>
      </c>
      <c r="H1884" t="str">
        <f t="shared" si="820"/>
        <v>fCountdown</v>
      </c>
      <c r="I1884">
        <v>1</v>
      </c>
      <c r="K1884">
        <v>0</v>
      </c>
      <c r="M1884" t="str">
        <f t="shared" si="821"/>
        <v>ns=4;s=|var|PLC210 OPC-UA.Application.GVL.stBoilerProts.PGasCollL.fCountdown</v>
      </c>
      <c r="N1884" t="str">
        <f t="shared" si="822"/>
        <v>Float</v>
      </c>
      <c r="O1884" t="s">
        <v>27</v>
      </c>
      <c r="P1884" t="str">
        <f>CONCATENATE(W$2,"GVL.stBoilerProts.",B1884)</f>
        <v>ns=4;s=|var|PLC210 OPC-UA.Application.GVL.stBoilerProts.PGasCollL</v>
      </c>
      <c r="Q1884" t="str">
        <f t="shared" si="811"/>
        <v>d1111</v>
      </c>
      <c r="R1884" t="str">
        <f>CONCATENATE(G1884)</f>
        <v>fCountdown</v>
      </c>
    </row>
    <row r="1885" spans="1:22" x14ac:dyDescent="0.25">
      <c r="B1885" t="str">
        <f t="shared" si="818"/>
        <v>PGasCollL</v>
      </c>
      <c r="G1885" t="s">
        <v>379</v>
      </c>
      <c r="H1885" t="str">
        <f t="shared" si="820"/>
        <v>bConditionTriggered</v>
      </c>
      <c r="I1885">
        <v>1</v>
      </c>
      <c r="K1885">
        <v>0</v>
      </c>
      <c r="M1885" t="str">
        <f t="shared" si="821"/>
        <v>ns=4;s=|var|PLC210 OPC-UA.Application.GVL.stBoilerProts.PGasCollL.bConditionTriggered</v>
      </c>
      <c r="N1885" t="str">
        <f t="shared" si="822"/>
        <v>Boolean</v>
      </c>
      <c r="O1885" t="s">
        <v>27</v>
      </c>
      <c r="P1885" t="str">
        <f>CONCATENATE(W$2,"GVL.stBoilerProts.",B1885)</f>
        <v>ns=4;s=|var|PLC210 OPC-UA.Application.GVL.stBoilerProts.PGasCollL</v>
      </c>
      <c r="Q1885" t="str">
        <f t="shared" si="811"/>
        <v>d1111</v>
      </c>
      <c r="R1885" t="str">
        <f>CONCATENATE(G1885)</f>
        <v>bConditionTriggered</v>
      </c>
    </row>
    <row r="1886" spans="1:22" x14ac:dyDescent="0.25">
      <c r="B1886" t="str">
        <f t="shared" si="818"/>
        <v>PGasCollL</v>
      </c>
      <c r="G1886" t="s">
        <v>379</v>
      </c>
      <c r="H1886" t="str">
        <f t="shared" si="820"/>
        <v>bConditionTriggered</v>
      </c>
      <c r="I1886">
        <v>1</v>
      </c>
      <c r="K1886">
        <v>0</v>
      </c>
      <c r="M1886" t="str">
        <f t="shared" si="821"/>
        <v>ns=4;s=|var|PLC210 OPC-UA.Application.GVL.stBoilerWarnings.PGasCollL.bConditionTriggered</v>
      </c>
      <c r="N1886" t="str">
        <f t="shared" si="822"/>
        <v>Boolean</v>
      </c>
      <c r="O1886" t="s">
        <v>27</v>
      </c>
      <c r="P1886" t="str">
        <f>CONCATENATE(W$2,"GVL.stBoilerWarnings.",B1886)</f>
        <v>ns=4;s=|var|PLC210 OPC-UA.Application.GVL.stBoilerWarnings.PGasCollL</v>
      </c>
      <c r="Q1886" t="str">
        <f t="shared" si="811"/>
        <v>d1111</v>
      </c>
      <c r="R1886" t="str">
        <f>CONCATENATE(G1886,"Warn")</f>
        <v>bConditionTriggeredWarn</v>
      </c>
    </row>
    <row r="1887" spans="1:22" x14ac:dyDescent="0.25">
      <c r="B1887" t="str">
        <f t="shared" si="818"/>
        <v>PGasCollL</v>
      </c>
      <c r="G1887" t="s">
        <v>382</v>
      </c>
      <c r="H1887" t="str">
        <f t="shared" si="820"/>
        <v>bAlwaysCtrl</v>
      </c>
      <c r="I1887">
        <v>1</v>
      </c>
      <c r="K1887">
        <v>0</v>
      </c>
      <c r="M1887" t="str">
        <f t="shared" si="821"/>
        <v>ns=4;s=|var|PLC210 OPC-UA.Application.GVL.stBoilerProts.PGasCollL.bAlwaysCtrl</v>
      </c>
      <c r="N1887" t="str">
        <f t="shared" si="822"/>
        <v>Boolean</v>
      </c>
      <c r="O1887" t="s">
        <v>27</v>
      </c>
      <c r="P1887" t="str">
        <f>CONCATENATE(W$2,"GVL.stBoilerProts.",B1887)</f>
        <v>ns=4;s=|var|PLC210 OPC-UA.Application.GVL.stBoilerProts.PGasCollL</v>
      </c>
      <c r="Q1887" t="str">
        <f t="shared" si="811"/>
        <v>d1111</v>
      </c>
      <c r="R1887" t="str">
        <f>CONCATENATE(G1887)</f>
        <v>bAlwaysCtrl</v>
      </c>
    </row>
    <row r="1888" spans="1:22" x14ac:dyDescent="0.25">
      <c r="A1888" t="s">
        <v>287</v>
      </c>
      <c r="B1888" t="s">
        <v>285</v>
      </c>
      <c r="V1888" t="s">
        <v>299</v>
      </c>
    </row>
    <row r="1889" spans="2:18" x14ac:dyDescent="0.25">
      <c r="B1889" t="str">
        <f>A1888</f>
        <v>PGasCollH</v>
      </c>
      <c r="G1889" t="s">
        <v>163</v>
      </c>
      <c r="H1889" t="str">
        <f>G1889</f>
        <v>bSoundOn</v>
      </c>
      <c r="I1889">
        <v>1</v>
      </c>
      <c r="K1889">
        <v>1</v>
      </c>
      <c r="M1889" t="str">
        <f>CONCATENATE(P1889,".",H1889)</f>
        <v>ns=4;s=|var|PLC210 OPC-UA.Application.GVL.stBoilerProts.PGasCollH.bSoundOn</v>
      </c>
      <c r="N1889" t="str">
        <f>(IF(LEFT(G1889,1)="b","Boolean","Float"))</f>
        <v>Boolean</v>
      </c>
      <c r="O1889" t="s">
        <v>27</v>
      </c>
      <c r="P1889" t="str">
        <f t="shared" ref="P1889:P1895" si="823">CONCATENATE(W$2,"GVL.stBoilerProts.",B1889)</f>
        <v>ns=4;s=|var|PLC210 OPC-UA.Application.GVL.stBoilerProts.PGasCollH</v>
      </c>
      <c r="Q1889" t="str">
        <f>V1888</f>
        <v>d1112</v>
      </c>
      <c r="R1889" t="str">
        <f>G1889</f>
        <v>bSoundOn</v>
      </c>
    </row>
    <row r="1890" spans="2:18" x14ac:dyDescent="0.25">
      <c r="B1890" t="str">
        <f>B1889</f>
        <v>PGasCollH</v>
      </c>
      <c r="G1890" t="s">
        <v>166</v>
      </c>
      <c r="H1890" t="str">
        <f t="shared" ref="H1890:H1904" si="824">G1890</f>
        <v>bCtrlOn</v>
      </c>
      <c r="I1890">
        <v>1</v>
      </c>
      <c r="K1890">
        <v>1</v>
      </c>
      <c r="M1890" t="str">
        <f t="shared" ref="M1890:M1904" si="825">CONCATENATE(P1890,".",H1890)</f>
        <v>ns=4;s=|var|PLC210 OPC-UA.Application.GVL.stBoilerProts.PGasCollH.bCtrlOn</v>
      </c>
      <c r="N1890" t="str">
        <f t="shared" ref="N1890:N1904" si="826">(IF(LEFT(G1890,1)="b","Boolean","Float"))</f>
        <v>Boolean</v>
      </c>
      <c r="O1890" t="s">
        <v>27</v>
      </c>
      <c r="P1890" t="str">
        <f t="shared" si="823"/>
        <v>ns=4;s=|var|PLC210 OPC-UA.Application.GVL.stBoilerProts.PGasCollH</v>
      </c>
      <c r="Q1890" t="str">
        <f>Q1889</f>
        <v>d1112</v>
      </c>
      <c r="R1890" t="str">
        <f t="shared" ref="R1890:R1897" si="827">G1890</f>
        <v>bCtrlOn</v>
      </c>
    </row>
    <row r="1891" spans="2:18" x14ac:dyDescent="0.25">
      <c r="B1891" t="str">
        <f t="shared" ref="B1891:B1904" si="828">B1890</f>
        <v>PGasCollH</v>
      </c>
      <c r="G1891" t="s">
        <v>168</v>
      </c>
      <c r="H1891" t="str">
        <f t="shared" si="824"/>
        <v>bCheck</v>
      </c>
      <c r="I1891">
        <v>1</v>
      </c>
      <c r="K1891">
        <v>1</v>
      </c>
      <c r="M1891" t="str">
        <f t="shared" si="825"/>
        <v>ns=4;s=|var|PLC210 OPC-UA.Application.GVL.stBoilerProts.PGasCollH.bCheck</v>
      </c>
      <c r="N1891" t="str">
        <f t="shared" si="826"/>
        <v>Boolean</v>
      </c>
      <c r="O1891" t="s">
        <v>27</v>
      </c>
      <c r="P1891" t="str">
        <f t="shared" si="823"/>
        <v>ns=4;s=|var|PLC210 OPC-UA.Application.GVL.stBoilerProts.PGasCollH</v>
      </c>
      <c r="Q1891" t="str">
        <f t="shared" ref="Q1891:Q1904" si="829">Q1890</f>
        <v>d1112</v>
      </c>
      <c r="R1891" t="str">
        <f t="shared" si="827"/>
        <v>bCheck</v>
      </c>
    </row>
    <row r="1892" spans="2:18" x14ac:dyDescent="0.25">
      <c r="B1892" t="str">
        <f t="shared" si="828"/>
        <v>PGasCollH</v>
      </c>
      <c r="G1892" t="s">
        <v>167</v>
      </c>
      <c r="H1892" t="str">
        <f t="shared" si="824"/>
        <v>bOff</v>
      </c>
      <c r="I1892">
        <v>1</v>
      </c>
      <c r="K1892">
        <v>1</v>
      </c>
      <c r="M1892" t="str">
        <f t="shared" si="825"/>
        <v>ns=4;s=|var|PLC210 OPC-UA.Application.GVL.stBoilerProts.PGasCollH.bOff</v>
      </c>
      <c r="N1892" t="str">
        <f t="shared" si="826"/>
        <v>Boolean</v>
      </c>
      <c r="O1892" t="s">
        <v>27</v>
      </c>
      <c r="P1892" t="str">
        <f t="shared" si="823"/>
        <v>ns=4;s=|var|PLC210 OPC-UA.Application.GVL.stBoilerProts.PGasCollH</v>
      </c>
      <c r="Q1892" t="str">
        <f t="shared" si="829"/>
        <v>d1112</v>
      </c>
      <c r="R1892" t="str">
        <f t="shared" si="827"/>
        <v>bOff</v>
      </c>
    </row>
    <row r="1893" spans="2:18" x14ac:dyDescent="0.25">
      <c r="B1893" t="str">
        <f t="shared" si="828"/>
        <v>PGasCollH</v>
      </c>
      <c r="G1893" t="s">
        <v>165</v>
      </c>
      <c r="H1893" t="str">
        <f t="shared" si="824"/>
        <v>bTriggered</v>
      </c>
      <c r="I1893">
        <v>1</v>
      </c>
      <c r="K1893">
        <v>0</v>
      </c>
      <c r="M1893" t="str">
        <f t="shared" si="825"/>
        <v>ns=4;s=|var|PLC210 OPC-UA.Application.GVL.stBoilerProts.PGasCollH.bTriggered</v>
      </c>
      <c r="N1893" t="str">
        <f t="shared" si="826"/>
        <v>Boolean</v>
      </c>
      <c r="O1893" t="s">
        <v>27</v>
      </c>
      <c r="P1893" t="str">
        <f t="shared" si="823"/>
        <v>ns=4;s=|var|PLC210 OPC-UA.Application.GVL.stBoilerProts.PGasCollH</v>
      </c>
      <c r="Q1893" t="str">
        <f t="shared" si="829"/>
        <v>d1112</v>
      </c>
      <c r="R1893" t="str">
        <f t="shared" si="827"/>
        <v>bTriggered</v>
      </c>
    </row>
    <row r="1894" spans="2:18" x14ac:dyDescent="0.25">
      <c r="B1894" t="str">
        <f t="shared" si="828"/>
        <v>PGasCollH</v>
      </c>
      <c r="G1894" t="s">
        <v>83</v>
      </c>
      <c r="H1894" t="str">
        <f t="shared" si="824"/>
        <v>bCtrl</v>
      </c>
      <c r="I1894">
        <v>1</v>
      </c>
      <c r="K1894">
        <v>0</v>
      </c>
      <c r="M1894" t="str">
        <f t="shared" si="825"/>
        <v>ns=4;s=|var|PLC210 OPC-UA.Application.GVL.stBoilerProts.PGasCollH.bCtrl</v>
      </c>
      <c r="N1894" t="str">
        <f t="shared" si="826"/>
        <v>Boolean</v>
      </c>
      <c r="O1894" t="s">
        <v>27</v>
      </c>
      <c r="P1894" t="str">
        <f t="shared" si="823"/>
        <v>ns=4;s=|var|PLC210 OPC-UA.Application.GVL.stBoilerProts.PGasCollH</v>
      </c>
      <c r="Q1894" t="str">
        <f t="shared" si="829"/>
        <v>d1112</v>
      </c>
      <c r="R1894" t="str">
        <f t="shared" si="827"/>
        <v>bCtrl</v>
      </c>
    </row>
    <row r="1895" spans="2:18" x14ac:dyDescent="0.25">
      <c r="B1895" t="str">
        <f t="shared" si="828"/>
        <v>PGasCollH</v>
      </c>
      <c r="G1895" t="s">
        <v>169</v>
      </c>
      <c r="H1895" t="str">
        <f t="shared" si="824"/>
        <v>bInWork</v>
      </c>
      <c r="I1895">
        <v>1</v>
      </c>
      <c r="K1895">
        <v>0</v>
      </c>
      <c r="M1895" t="str">
        <f t="shared" si="825"/>
        <v>ns=4;s=|var|PLC210 OPC-UA.Application.GVL.stBoilerProts.PGasCollH.bInWork</v>
      </c>
      <c r="N1895" t="str">
        <f t="shared" si="826"/>
        <v>Boolean</v>
      </c>
      <c r="O1895" t="s">
        <v>27</v>
      </c>
      <c r="P1895" t="str">
        <f t="shared" si="823"/>
        <v>ns=4;s=|var|PLC210 OPC-UA.Application.GVL.stBoilerProts.PGasCollH</v>
      </c>
      <c r="Q1895" t="str">
        <f t="shared" si="829"/>
        <v>d1112</v>
      </c>
      <c r="R1895" t="str">
        <f t="shared" si="827"/>
        <v>bInWork</v>
      </c>
    </row>
    <row r="1896" spans="2:18" x14ac:dyDescent="0.25">
      <c r="B1896" t="str">
        <f t="shared" si="828"/>
        <v>PGasCollH</v>
      </c>
      <c r="G1896" t="s">
        <v>289</v>
      </c>
      <c r="H1896" t="str">
        <f t="shared" si="824"/>
        <v>fValue</v>
      </c>
      <c r="I1896">
        <v>1</v>
      </c>
      <c r="K1896">
        <v>1</v>
      </c>
      <c r="M1896" t="str">
        <f t="shared" si="825"/>
        <v>ns=4;s=|var|PLC210 OPC-UA.Application.PersistentVars.stProtectionList.PGasCollH.fValue</v>
      </c>
      <c r="N1896" t="str">
        <f t="shared" si="826"/>
        <v>Float</v>
      </c>
      <c r="O1896" t="s">
        <v>27</v>
      </c>
      <c r="P1896" t="str">
        <f>CONCATENATE(W$2,"PersistentVars.stProtectionList.",B1896)</f>
        <v>ns=4;s=|var|PLC210 OPC-UA.Application.PersistentVars.stProtectionList.PGasCollH</v>
      </c>
      <c r="Q1896" t="str">
        <f t="shared" si="829"/>
        <v>d1112</v>
      </c>
      <c r="R1896" t="str">
        <f t="shared" si="827"/>
        <v>fValue</v>
      </c>
    </row>
    <row r="1897" spans="2:18" x14ac:dyDescent="0.25">
      <c r="B1897" t="str">
        <f t="shared" si="828"/>
        <v>PGasCollH</v>
      </c>
      <c r="G1897" t="s">
        <v>290</v>
      </c>
      <c r="H1897" t="str">
        <f t="shared" si="824"/>
        <v>fResponseTime</v>
      </c>
      <c r="I1897">
        <v>1</v>
      </c>
      <c r="K1897">
        <v>1</v>
      </c>
      <c r="M1897" t="str">
        <f t="shared" si="825"/>
        <v>ns=4;s=|var|PLC210 OPC-UA.Application.PersistentVars.stProtectionList.PGasCollH.fResponseTime</v>
      </c>
      <c r="N1897" t="str">
        <f t="shared" si="826"/>
        <v>Float</v>
      </c>
      <c r="O1897" t="s">
        <v>27</v>
      </c>
      <c r="P1897" t="str">
        <f>CONCATENATE(W$2,"PersistentVars.stProtectionList.",B1897)</f>
        <v>ns=4;s=|var|PLC210 OPC-UA.Application.PersistentVars.stProtectionList.PGasCollH</v>
      </c>
      <c r="Q1897" t="str">
        <f t="shared" si="829"/>
        <v>d1112</v>
      </c>
      <c r="R1897" t="str">
        <f t="shared" si="827"/>
        <v>fResponseTime</v>
      </c>
    </row>
    <row r="1898" spans="2:18" x14ac:dyDescent="0.25">
      <c r="B1898" t="str">
        <f t="shared" si="828"/>
        <v>PGasCollH</v>
      </c>
      <c r="G1898" t="s">
        <v>289</v>
      </c>
      <c r="H1898" t="str">
        <f t="shared" si="824"/>
        <v>fValue</v>
      </c>
      <c r="I1898">
        <v>1</v>
      </c>
      <c r="K1898">
        <v>1</v>
      </c>
      <c r="M1898" t="str">
        <f t="shared" si="825"/>
        <v>ns=4;s=|var|PLC210 OPC-UA.Application.PersistentVars.stWarningList.PGasCollH.fValue</v>
      </c>
      <c r="N1898" t="str">
        <f t="shared" si="826"/>
        <v>Float</v>
      </c>
      <c r="O1898" t="s">
        <v>27</v>
      </c>
      <c r="P1898" t="str">
        <f>CONCATENATE(W$2,"PersistentVars.stWarningList.",B1898)</f>
        <v>ns=4;s=|var|PLC210 OPC-UA.Application.PersistentVars.stWarningList.PGasCollH</v>
      </c>
      <c r="Q1898" t="str">
        <f t="shared" si="829"/>
        <v>d1112</v>
      </c>
      <c r="R1898" t="str">
        <f>CONCATENATE(G1898,"Warn")</f>
        <v>fValueWarn</v>
      </c>
    </row>
    <row r="1899" spans="2:18" x14ac:dyDescent="0.25">
      <c r="B1899" t="str">
        <f t="shared" si="828"/>
        <v>PGasCollH</v>
      </c>
      <c r="G1899" t="s">
        <v>165</v>
      </c>
      <c r="H1899" t="str">
        <f t="shared" si="824"/>
        <v>bTriggered</v>
      </c>
      <c r="I1899">
        <v>1</v>
      </c>
      <c r="K1899">
        <v>0</v>
      </c>
      <c r="M1899" t="str">
        <f t="shared" si="825"/>
        <v>ns=4;s=|var|PLC210 OPC-UA.Application.GVL.stBoilerWarnings.PGasCollH.bTriggered</v>
      </c>
      <c r="N1899" t="str">
        <f t="shared" si="826"/>
        <v>Boolean</v>
      </c>
      <c r="O1899" t="s">
        <v>27</v>
      </c>
      <c r="P1899" t="str">
        <f>CONCATENATE(W$2,"GVL.stBoilerWarnings.",B1899)</f>
        <v>ns=4;s=|var|PLC210 OPC-UA.Application.GVL.stBoilerWarnings.PGasCollH</v>
      </c>
      <c r="Q1899" t="str">
        <f t="shared" si="829"/>
        <v>d1112</v>
      </c>
      <c r="R1899" t="str">
        <f>CONCATENATE(G1899,"Warn")</f>
        <v>bTriggeredWarn</v>
      </c>
    </row>
    <row r="1900" spans="2:18" x14ac:dyDescent="0.25">
      <c r="B1900" t="str">
        <f t="shared" si="828"/>
        <v>PGasCollH</v>
      </c>
      <c r="G1900" t="s">
        <v>353</v>
      </c>
      <c r="H1900" t="str">
        <f t="shared" si="824"/>
        <v>bTurnOnCondition</v>
      </c>
      <c r="I1900">
        <v>1</v>
      </c>
      <c r="K1900">
        <v>0</v>
      </c>
      <c r="M1900" t="str">
        <f t="shared" si="825"/>
        <v>ns=4;s=|var|PLC210 OPC-UA.Application.GVL.stBoilerProts.PGasCollH.bTurnOnCondition</v>
      </c>
      <c r="N1900" t="str">
        <f t="shared" si="826"/>
        <v>Boolean</v>
      </c>
      <c r="O1900" t="s">
        <v>27</v>
      </c>
      <c r="P1900" t="str">
        <f>CONCATENATE(W$2,"GVL.stBoilerProts.",B1900)</f>
        <v>ns=4;s=|var|PLC210 OPC-UA.Application.GVL.stBoilerProts.PGasCollH</v>
      </c>
      <c r="Q1900" t="str">
        <f t="shared" si="829"/>
        <v>d1112</v>
      </c>
      <c r="R1900" t="str">
        <f>CONCATENATE(G1900)</f>
        <v>bTurnOnCondition</v>
      </c>
    </row>
    <row r="1901" spans="2:18" x14ac:dyDescent="0.25">
      <c r="B1901" t="str">
        <f t="shared" si="828"/>
        <v>PGasCollH</v>
      </c>
      <c r="G1901" t="s">
        <v>370</v>
      </c>
      <c r="H1901" t="str">
        <f t="shared" si="824"/>
        <v>fCountdown</v>
      </c>
      <c r="I1901">
        <v>1</v>
      </c>
      <c r="K1901">
        <v>0</v>
      </c>
      <c r="M1901" t="str">
        <f t="shared" si="825"/>
        <v>ns=4;s=|var|PLC210 OPC-UA.Application.GVL.stBoilerProts.PGasCollH.fCountdown</v>
      </c>
      <c r="N1901" t="str">
        <f t="shared" si="826"/>
        <v>Float</v>
      </c>
      <c r="O1901" t="s">
        <v>27</v>
      </c>
      <c r="P1901" t="str">
        <f>CONCATENATE(W$2,"GVL.stBoilerProts.",B1901)</f>
        <v>ns=4;s=|var|PLC210 OPC-UA.Application.GVL.stBoilerProts.PGasCollH</v>
      </c>
      <c r="Q1901" t="str">
        <f t="shared" si="829"/>
        <v>d1112</v>
      </c>
      <c r="R1901" t="str">
        <f>CONCATENATE(G1901)</f>
        <v>fCountdown</v>
      </c>
    </row>
    <row r="1902" spans="2:18" x14ac:dyDescent="0.25">
      <c r="B1902" t="str">
        <f t="shared" si="828"/>
        <v>PGasCollH</v>
      </c>
      <c r="G1902" t="s">
        <v>379</v>
      </c>
      <c r="H1902" t="str">
        <f t="shared" si="824"/>
        <v>bConditionTriggered</v>
      </c>
      <c r="I1902">
        <v>1</v>
      </c>
      <c r="K1902">
        <v>0</v>
      </c>
      <c r="M1902" t="str">
        <f t="shared" si="825"/>
        <v>ns=4;s=|var|PLC210 OPC-UA.Application.GVL.stBoilerProts.PGasCollH.bConditionTriggered</v>
      </c>
      <c r="N1902" t="str">
        <f t="shared" si="826"/>
        <v>Boolean</v>
      </c>
      <c r="O1902" t="s">
        <v>27</v>
      </c>
      <c r="P1902" t="str">
        <f>CONCATENATE(W$2,"GVL.stBoilerProts.",B1902)</f>
        <v>ns=4;s=|var|PLC210 OPC-UA.Application.GVL.stBoilerProts.PGasCollH</v>
      </c>
      <c r="Q1902" t="str">
        <f t="shared" si="829"/>
        <v>d1112</v>
      </c>
      <c r="R1902" t="str">
        <f>CONCATENATE(G1902)</f>
        <v>bConditionTriggered</v>
      </c>
    </row>
    <row r="1903" spans="2:18" x14ac:dyDescent="0.25">
      <c r="B1903" t="str">
        <f t="shared" si="828"/>
        <v>PGasCollH</v>
      </c>
      <c r="G1903" t="s">
        <v>379</v>
      </c>
      <c r="H1903" t="str">
        <f t="shared" si="824"/>
        <v>bConditionTriggered</v>
      </c>
      <c r="I1903">
        <v>1</v>
      </c>
      <c r="K1903">
        <v>0</v>
      </c>
      <c r="M1903" t="str">
        <f t="shared" si="825"/>
        <v>ns=4;s=|var|PLC210 OPC-UA.Application.GVL.stBoilerWarnings.PGasCollH.bConditionTriggered</v>
      </c>
      <c r="N1903" t="str">
        <f t="shared" si="826"/>
        <v>Boolean</v>
      </c>
      <c r="O1903" t="s">
        <v>27</v>
      </c>
      <c r="P1903" t="str">
        <f>CONCATENATE(W$2,"GVL.stBoilerWarnings.",B1903)</f>
        <v>ns=4;s=|var|PLC210 OPC-UA.Application.GVL.stBoilerWarnings.PGasCollH</v>
      </c>
      <c r="Q1903" t="str">
        <f t="shared" si="829"/>
        <v>d1112</v>
      </c>
      <c r="R1903" t="str">
        <f>CONCATENATE(G1903,"Warn")</f>
        <v>bConditionTriggeredWarn</v>
      </c>
    </row>
    <row r="1904" spans="2:18" x14ac:dyDescent="0.25">
      <c r="B1904" t="str">
        <f t="shared" si="828"/>
        <v>PGasCollH</v>
      </c>
      <c r="G1904" t="s">
        <v>382</v>
      </c>
      <c r="H1904" t="str">
        <f t="shared" si="824"/>
        <v>bAlwaysCtrl</v>
      </c>
      <c r="I1904">
        <v>1</v>
      </c>
      <c r="K1904">
        <v>0</v>
      </c>
      <c r="M1904" t="str">
        <f t="shared" si="825"/>
        <v>ns=4;s=|var|PLC210 OPC-UA.Application.GVL.stBoilerProts.PGasCollH.bAlwaysCtrl</v>
      </c>
      <c r="N1904" t="str">
        <f t="shared" si="826"/>
        <v>Boolean</v>
      </c>
      <c r="O1904" t="s">
        <v>27</v>
      </c>
      <c r="P1904" t="str">
        <f>CONCATENATE(W$2,"GVL.stBoilerProts.",B1904)</f>
        <v>ns=4;s=|var|PLC210 OPC-UA.Application.GVL.stBoilerProts.PGasCollH</v>
      </c>
      <c r="Q1904" t="str">
        <f t="shared" si="829"/>
        <v>d1112</v>
      </c>
      <c r="R1904" t="str">
        <f>CONCATENATE(G1904)</f>
        <v>bAlwaysCtrl</v>
      </c>
    </row>
    <row r="1905" spans="1:22" x14ac:dyDescent="0.25">
      <c r="A1905" t="s">
        <v>288</v>
      </c>
      <c r="B1905" t="s">
        <v>285</v>
      </c>
      <c r="V1905" t="s">
        <v>300</v>
      </c>
    </row>
    <row r="1906" spans="1:22" x14ac:dyDescent="0.25">
      <c r="B1906" t="str">
        <f>A1905</f>
        <v>PWaterOutL</v>
      </c>
      <c r="G1906" t="s">
        <v>163</v>
      </c>
      <c r="H1906" t="str">
        <f>G1906</f>
        <v>bSoundOn</v>
      </c>
      <c r="I1906">
        <v>1</v>
      </c>
      <c r="K1906">
        <v>1</v>
      </c>
      <c r="M1906" t="str">
        <f>CONCATENATE(P1906,".",H1906)</f>
        <v>ns=4;s=|var|PLC210 OPC-UA.Application.GVL.stBoilerProts.PWaterOutL.bSoundOn</v>
      </c>
      <c r="N1906" t="str">
        <f>(IF(LEFT(G1906,1)="b","Boolean","Float"))</f>
        <v>Boolean</v>
      </c>
      <c r="O1906" t="s">
        <v>27</v>
      </c>
      <c r="P1906" t="str">
        <f t="shared" ref="P1906:P1912" si="830">CONCATENATE(W$2,"GVL.stBoilerProts.",B1906)</f>
        <v>ns=4;s=|var|PLC210 OPC-UA.Application.GVL.stBoilerProts.PWaterOutL</v>
      </c>
      <c r="Q1906" t="str">
        <f>V1905</f>
        <v>d1107</v>
      </c>
      <c r="R1906" t="str">
        <f>G1906</f>
        <v>bSoundOn</v>
      </c>
    </row>
    <row r="1907" spans="1:22" x14ac:dyDescent="0.25">
      <c r="B1907" t="str">
        <f>B1906</f>
        <v>PWaterOutL</v>
      </c>
      <c r="G1907" t="s">
        <v>166</v>
      </c>
      <c r="H1907" t="str">
        <f t="shared" ref="H1907:H1921" si="831">G1907</f>
        <v>bCtrlOn</v>
      </c>
      <c r="I1907">
        <v>1</v>
      </c>
      <c r="K1907">
        <v>1</v>
      </c>
      <c r="M1907" t="str">
        <f t="shared" ref="M1907:M1921" si="832">CONCATENATE(P1907,".",H1907)</f>
        <v>ns=4;s=|var|PLC210 OPC-UA.Application.GVL.stBoilerProts.PWaterOutL.bCtrlOn</v>
      </c>
      <c r="N1907" t="str">
        <f t="shared" ref="N1907:N1921" si="833">(IF(LEFT(G1907,1)="b","Boolean","Float"))</f>
        <v>Boolean</v>
      </c>
      <c r="O1907" t="s">
        <v>27</v>
      </c>
      <c r="P1907" t="str">
        <f t="shared" si="830"/>
        <v>ns=4;s=|var|PLC210 OPC-UA.Application.GVL.stBoilerProts.PWaterOutL</v>
      </c>
      <c r="Q1907" t="str">
        <f>Q1906</f>
        <v>d1107</v>
      </c>
      <c r="R1907" t="str">
        <f t="shared" ref="R1907:R1914" si="834">G1907</f>
        <v>bCtrlOn</v>
      </c>
    </row>
    <row r="1908" spans="1:22" x14ac:dyDescent="0.25">
      <c r="B1908" t="str">
        <f t="shared" ref="B1908:B1921" si="835">B1907</f>
        <v>PWaterOutL</v>
      </c>
      <c r="G1908" t="s">
        <v>168</v>
      </c>
      <c r="H1908" t="str">
        <f t="shared" si="831"/>
        <v>bCheck</v>
      </c>
      <c r="I1908">
        <v>1</v>
      </c>
      <c r="K1908">
        <v>1</v>
      </c>
      <c r="M1908" t="str">
        <f t="shared" si="832"/>
        <v>ns=4;s=|var|PLC210 OPC-UA.Application.GVL.stBoilerProts.PWaterOutL.bCheck</v>
      </c>
      <c r="N1908" t="str">
        <f t="shared" si="833"/>
        <v>Boolean</v>
      </c>
      <c r="O1908" t="s">
        <v>27</v>
      </c>
      <c r="P1908" t="str">
        <f t="shared" si="830"/>
        <v>ns=4;s=|var|PLC210 OPC-UA.Application.GVL.stBoilerProts.PWaterOutL</v>
      </c>
      <c r="Q1908" t="str">
        <f t="shared" ref="Q1908:Q1921" si="836">Q1907</f>
        <v>d1107</v>
      </c>
      <c r="R1908" t="str">
        <f t="shared" si="834"/>
        <v>bCheck</v>
      </c>
    </row>
    <row r="1909" spans="1:22" x14ac:dyDescent="0.25">
      <c r="B1909" t="str">
        <f t="shared" si="835"/>
        <v>PWaterOutL</v>
      </c>
      <c r="G1909" t="s">
        <v>167</v>
      </c>
      <c r="H1909" t="str">
        <f t="shared" si="831"/>
        <v>bOff</v>
      </c>
      <c r="I1909">
        <v>1</v>
      </c>
      <c r="K1909">
        <v>1</v>
      </c>
      <c r="M1909" t="str">
        <f t="shared" si="832"/>
        <v>ns=4;s=|var|PLC210 OPC-UA.Application.GVL.stBoilerProts.PWaterOutL.bOff</v>
      </c>
      <c r="N1909" t="str">
        <f t="shared" si="833"/>
        <v>Boolean</v>
      </c>
      <c r="O1909" t="s">
        <v>27</v>
      </c>
      <c r="P1909" t="str">
        <f t="shared" si="830"/>
        <v>ns=4;s=|var|PLC210 OPC-UA.Application.GVL.stBoilerProts.PWaterOutL</v>
      </c>
      <c r="Q1909" t="str">
        <f t="shared" si="836"/>
        <v>d1107</v>
      </c>
      <c r="R1909" t="str">
        <f t="shared" si="834"/>
        <v>bOff</v>
      </c>
    </row>
    <row r="1910" spans="1:22" x14ac:dyDescent="0.25">
      <c r="B1910" t="str">
        <f t="shared" si="835"/>
        <v>PWaterOutL</v>
      </c>
      <c r="G1910" t="s">
        <v>165</v>
      </c>
      <c r="H1910" t="str">
        <f t="shared" si="831"/>
        <v>bTriggered</v>
      </c>
      <c r="I1910">
        <v>1</v>
      </c>
      <c r="K1910">
        <v>0</v>
      </c>
      <c r="M1910" t="str">
        <f t="shared" si="832"/>
        <v>ns=4;s=|var|PLC210 OPC-UA.Application.GVL.stBoilerProts.PWaterOutL.bTriggered</v>
      </c>
      <c r="N1910" t="str">
        <f t="shared" si="833"/>
        <v>Boolean</v>
      </c>
      <c r="O1910" t="s">
        <v>27</v>
      </c>
      <c r="P1910" t="str">
        <f t="shared" si="830"/>
        <v>ns=4;s=|var|PLC210 OPC-UA.Application.GVL.stBoilerProts.PWaterOutL</v>
      </c>
      <c r="Q1910" t="str">
        <f t="shared" si="836"/>
        <v>d1107</v>
      </c>
      <c r="R1910" t="str">
        <f t="shared" si="834"/>
        <v>bTriggered</v>
      </c>
    </row>
    <row r="1911" spans="1:22" x14ac:dyDescent="0.25">
      <c r="B1911" t="str">
        <f t="shared" si="835"/>
        <v>PWaterOutL</v>
      </c>
      <c r="G1911" t="s">
        <v>83</v>
      </c>
      <c r="H1911" t="str">
        <f t="shared" si="831"/>
        <v>bCtrl</v>
      </c>
      <c r="I1911">
        <v>1</v>
      </c>
      <c r="K1911">
        <v>0</v>
      </c>
      <c r="M1911" t="str">
        <f t="shared" si="832"/>
        <v>ns=4;s=|var|PLC210 OPC-UA.Application.GVL.stBoilerProts.PWaterOutL.bCtrl</v>
      </c>
      <c r="N1911" t="str">
        <f t="shared" si="833"/>
        <v>Boolean</v>
      </c>
      <c r="O1911" t="s">
        <v>27</v>
      </c>
      <c r="P1911" t="str">
        <f t="shared" si="830"/>
        <v>ns=4;s=|var|PLC210 OPC-UA.Application.GVL.stBoilerProts.PWaterOutL</v>
      </c>
      <c r="Q1911" t="str">
        <f t="shared" si="836"/>
        <v>d1107</v>
      </c>
      <c r="R1911" t="str">
        <f t="shared" si="834"/>
        <v>bCtrl</v>
      </c>
    </row>
    <row r="1912" spans="1:22" x14ac:dyDescent="0.25">
      <c r="B1912" t="str">
        <f t="shared" si="835"/>
        <v>PWaterOutL</v>
      </c>
      <c r="G1912" t="s">
        <v>169</v>
      </c>
      <c r="H1912" t="str">
        <f t="shared" si="831"/>
        <v>bInWork</v>
      </c>
      <c r="I1912">
        <v>1</v>
      </c>
      <c r="K1912">
        <v>0</v>
      </c>
      <c r="M1912" t="str">
        <f t="shared" si="832"/>
        <v>ns=4;s=|var|PLC210 OPC-UA.Application.GVL.stBoilerProts.PWaterOutL.bInWork</v>
      </c>
      <c r="N1912" t="str">
        <f t="shared" si="833"/>
        <v>Boolean</v>
      </c>
      <c r="O1912" t="s">
        <v>27</v>
      </c>
      <c r="P1912" t="str">
        <f t="shared" si="830"/>
        <v>ns=4;s=|var|PLC210 OPC-UA.Application.GVL.stBoilerProts.PWaterOutL</v>
      </c>
      <c r="Q1912" t="str">
        <f t="shared" si="836"/>
        <v>d1107</v>
      </c>
      <c r="R1912" t="str">
        <f t="shared" si="834"/>
        <v>bInWork</v>
      </c>
    </row>
    <row r="1913" spans="1:22" x14ac:dyDescent="0.25">
      <c r="B1913" t="str">
        <f t="shared" si="835"/>
        <v>PWaterOutL</v>
      </c>
      <c r="G1913" t="s">
        <v>289</v>
      </c>
      <c r="H1913" t="str">
        <f t="shared" si="831"/>
        <v>fValue</v>
      </c>
      <c r="I1913">
        <v>1</v>
      </c>
      <c r="K1913">
        <v>1</v>
      </c>
      <c r="M1913" t="str">
        <f t="shared" si="832"/>
        <v>ns=4;s=|var|PLC210 OPC-UA.Application.PersistentVars.stProtectionList.PWaterOutL.fValue</v>
      </c>
      <c r="N1913" t="str">
        <f t="shared" si="833"/>
        <v>Float</v>
      </c>
      <c r="O1913" t="s">
        <v>27</v>
      </c>
      <c r="P1913" t="str">
        <f>CONCATENATE(W$2,"PersistentVars.stProtectionList.",B1913)</f>
        <v>ns=4;s=|var|PLC210 OPC-UA.Application.PersistentVars.stProtectionList.PWaterOutL</v>
      </c>
      <c r="Q1913" t="str">
        <f t="shared" si="836"/>
        <v>d1107</v>
      </c>
      <c r="R1913" t="str">
        <f t="shared" si="834"/>
        <v>fValue</v>
      </c>
    </row>
    <row r="1914" spans="1:22" x14ac:dyDescent="0.25">
      <c r="B1914" t="str">
        <f t="shared" si="835"/>
        <v>PWaterOutL</v>
      </c>
      <c r="G1914" t="s">
        <v>290</v>
      </c>
      <c r="H1914" t="str">
        <f t="shared" si="831"/>
        <v>fResponseTime</v>
      </c>
      <c r="I1914">
        <v>1</v>
      </c>
      <c r="K1914">
        <v>1</v>
      </c>
      <c r="M1914" t="str">
        <f t="shared" si="832"/>
        <v>ns=4;s=|var|PLC210 OPC-UA.Application.PersistentVars.stProtectionList.PWaterOutL.fResponseTime</v>
      </c>
      <c r="N1914" t="str">
        <f t="shared" si="833"/>
        <v>Float</v>
      </c>
      <c r="O1914" t="s">
        <v>27</v>
      </c>
      <c r="P1914" t="str">
        <f>CONCATENATE(W$2,"PersistentVars.stProtectionList.",B1914)</f>
        <v>ns=4;s=|var|PLC210 OPC-UA.Application.PersistentVars.stProtectionList.PWaterOutL</v>
      </c>
      <c r="Q1914" t="str">
        <f t="shared" si="836"/>
        <v>d1107</v>
      </c>
      <c r="R1914" t="str">
        <f t="shared" si="834"/>
        <v>fResponseTime</v>
      </c>
    </row>
    <row r="1915" spans="1:22" x14ac:dyDescent="0.25">
      <c r="B1915" t="str">
        <f t="shared" si="835"/>
        <v>PWaterOutL</v>
      </c>
      <c r="G1915" t="s">
        <v>289</v>
      </c>
      <c r="H1915" t="str">
        <f t="shared" si="831"/>
        <v>fValue</v>
      </c>
      <c r="I1915">
        <v>1</v>
      </c>
      <c r="K1915">
        <v>1</v>
      </c>
      <c r="M1915" t="str">
        <f t="shared" si="832"/>
        <v>ns=4;s=|var|PLC210 OPC-UA.Application.PersistentVars.stWarningList.PWaterOutL.fValue</v>
      </c>
      <c r="N1915" t="str">
        <f t="shared" si="833"/>
        <v>Float</v>
      </c>
      <c r="O1915" t="s">
        <v>27</v>
      </c>
      <c r="P1915" t="str">
        <f>CONCATENATE(W$2,"PersistentVars.stWarningList.",B1915)</f>
        <v>ns=4;s=|var|PLC210 OPC-UA.Application.PersistentVars.stWarningList.PWaterOutL</v>
      </c>
      <c r="Q1915" t="str">
        <f t="shared" si="836"/>
        <v>d1107</v>
      </c>
      <c r="R1915" t="str">
        <f>CONCATENATE(G1915,"Warn")</f>
        <v>fValueWarn</v>
      </c>
    </row>
    <row r="1916" spans="1:22" x14ac:dyDescent="0.25">
      <c r="B1916" t="str">
        <f t="shared" si="835"/>
        <v>PWaterOutL</v>
      </c>
      <c r="G1916" t="s">
        <v>165</v>
      </c>
      <c r="H1916" t="str">
        <f t="shared" si="831"/>
        <v>bTriggered</v>
      </c>
      <c r="I1916">
        <v>1</v>
      </c>
      <c r="K1916">
        <v>0</v>
      </c>
      <c r="M1916" t="str">
        <f t="shared" si="832"/>
        <v>ns=4;s=|var|PLC210 OPC-UA.Application.GVL.stBoilerWarnings.PWaterOutL.bTriggered</v>
      </c>
      <c r="N1916" t="str">
        <f t="shared" si="833"/>
        <v>Boolean</v>
      </c>
      <c r="O1916" t="s">
        <v>27</v>
      </c>
      <c r="P1916" t="str">
        <f>CONCATENATE(W$2,"GVL.stBoilerWarnings.",B1916)</f>
        <v>ns=4;s=|var|PLC210 OPC-UA.Application.GVL.stBoilerWarnings.PWaterOutL</v>
      </c>
      <c r="Q1916" t="str">
        <f t="shared" si="836"/>
        <v>d1107</v>
      </c>
      <c r="R1916" t="str">
        <f>CONCATENATE(G1916,"Warn")</f>
        <v>bTriggeredWarn</v>
      </c>
    </row>
    <row r="1917" spans="1:22" x14ac:dyDescent="0.25">
      <c r="B1917" t="str">
        <f t="shared" si="835"/>
        <v>PWaterOutL</v>
      </c>
      <c r="G1917" t="s">
        <v>353</v>
      </c>
      <c r="H1917" t="str">
        <f t="shared" si="831"/>
        <v>bTurnOnCondition</v>
      </c>
      <c r="I1917">
        <v>1</v>
      </c>
      <c r="K1917">
        <v>0</v>
      </c>
      <c r="M1917" t="str">
        <f t="shared" si="832"/>
        <v>ns=4;s=|var|PLC210 OPC-UA.Application.GVL.stBoilerProts.PWaterOutL.bTurnOnCondition</v>
      </c>
      <c r="N1917" t="str">
        <f t="shared" si="833"/>
        <v>Boolean</v>
      </c>
      <c r="O1917" t="s">
        <v>27</v>
      </c>
      <c r="P1917" t="str">
        <f>CONCATENATE(W$2,"GVL.stBoilerProts.",B1917)</f>
        <v>ns=4;s=|var|PLC210 OPC-UA.Application.GVL.stBoilerProts.PWaterOutL</v>
      </c>
      <c r="Q1917" t="str">
        <f t="shared" si="836"/>
        <v>d1107</v>
      </c>
      <c r="R1917" t="str">
        <f>CONCATENATE(G1917)</f>
        <v>bTurnOnCondition</v>
      </c>
    </row>
    <row r="1918" spans="1:22" x14ac:dyDescent="0.25">
      <c r="B1918" t="str">
        <f t="shared" si="835"/>
        <v>PWaterOutL</v>
      </c>
      <c r="G1918" t="s">
        <v>370</v>
      </c>
      <c r="H1918" t="str">
        <f t="shared" si="831"/>
        <v>fCountdown</v>
      </c>
      <c r="I1918">
        <v>1</v>
      </c>
      <c r="K1918">
        <v>0</v>
      </c>
      <c r="M1918" t="str">
        <f t="shared" si="832"/>
        <v>ns=4;s=|var|PLC210 OPC-UA.Application.GVL.stBoilerProts.PWaterOutL.fCountdown</v>
      </c>
      <c r="N1918" t="str">
        <f t="shared" si="833"/>
        <v>Float</v>
      </c>
      <c r="O1918" t="s">
        <v>27</v>
      </c>
      <c r="P1918" t="str">
        <f>CONCATENATE(W$2,"GVL.stBoilerProts.",B1918)</f>
        <v>ns=4;s=|var|PLC210 OPC-UA.Application.GVL.stBoilerProts.PWaterOutL</v>
      </c>
      <c r="Q1918" t="str">
        <f t="shared" si="836"/>
        <v>d1107</v>
      </c>
      <c r="R1918" t="str">
        <f>CONCATENATE(G1918)</f>
        <v>fCountdown</v>
      </c>
    </row>
    <row r="1919" spans="1:22" x14ac:dyDescent="0.25">
      <c r="B1919" t="str">
        <f t="shared" si="835"/>
        <v>PWaterOutL</v>
      </c>
      <c r="G1919" t="s">
        <v>379</v>
      </c>
      <c r="H1919" t="str">
        <f t="shared" si="831"/>
        <v>bConditionTriggered</v>
      </c>
      <c r="I1919">
        <v>1</v>
      </c>
      <c r="K1919">
        <v>0</v>
      </c>
      <c r="M1919" t="str">
        <f t="shared" si="832"/>
        <v>ns=4;s=|var|PLC210 OPC-UA.Application.GVL.stBoilerProts.PWaterOutL.bConditionTriggered</v>
      </c>
      <c r="N1919" t="str">
        <f t="shared" si="833"/>
        <v>Boolean</v>
      </c>
      <c r="O1919" t="s">
        <v>27</v>
      </c>
      <c r="P1919" t="str">
        <f>CONCATENATE(W$2,"GVL.stBoilerProts.",B1919)</f>
        <v>ns=4;s=|var|PLC210 OPC-UA.Application.GVL.stBoilerProts.PWaterOutL</v>
      </c>
      <c r="Q1919" t="str">
        <f t="shared" si="836"/>
        <v>d1107</v>
      </c>
      <c r="R1919" t="str">
        <f>CONCATENATE(G1919)</f>
        <v>bConditionTriggered</v>
      </c>
    </row>
    <row r="1920" spans="1:22" x14ac:dyDescent="0.25">
      <c r="B1920" t="str">
        <f t="shared" si="835"/>
        <v>PWaterOutL</v>
      </c>
      <c r="G1920" t="s">
        <v>379</v>
      </c>
      <c r="H1920" t="str">
        <f t="shared" si="831"/>
        <v>bConditionTriggered</v>
      </c>
      <c r="I1920">
        <v>1</v>
      </c>
      <c r="K1920">
        <v>0</v>
      </c>
      <c r="M1920" t="str">
        <f t="shared" si="832"/>
        <v>ns=4;s=|var|PLC210 OPC-UA.Application.GVL.stBoilerWarnings.PWaterOutL.bConditionTriggered</v>
      </c>
      <c r="N1920" t="str">
        <f t="shared" si="833"/>
        <v>Boolean</v>
      </c>
      <c r="O1920" t="s">
        <v>27</v>
      </c>
      <c r="P1920" t="str">
        <f>CONCATENATE(W$2,"GVL.stBoilerWarnings.",B1920)</f>
        <v>ns=4;s=|var|PLC210 OPC-UA.Application.GVL.stBoilerWarnings.PWaterOutL</v>
      </c>
      <c r="Q1920" t="str">
        <f t="shared" si="836"/>
        <v>d1107</v>
      </c>
      <c r="R1920" t="str">
        <f>CONCATENATE(G1920,"Warn")</f>
        <v>bConditionTriggeredWarn</v>
      </c>
    </row>
    <row r="1921" spans="1:22" x14ac:dyDescent="0.25">
      <c r="B1921" t="str">
        <f t="shared" si="835"/>
        <v>PWaterOutL</v>
      </c>
      <c r="G1921" t="s">
        <v>382</v>
      </c>
      <c r="H1921" t="str">
        <f t="shared" si="831"/>
        <v>bAlwaysCtrl</v>
      </c>
      <c r="I1921">
        <v>1</v>
      </c>
      <c r="K1921">
        <v>0</v>
      </c>
      <c r="M1921" t="str">
        <f t="shared" si="832"/>
        <v>ns=4;s=|var|PLC210 OPC-UA.Application.GVL.stBoilerProts.PWaterOutL.bAlwaysCtrl</v>
      </c>
      <c r="N1921" t="str">
        <f t="shared" si="833"/>
        <v>Boolean</v>
      </c>
      <c r="O1921" t="s">
        <v>27</v>
      </c>
      <c r="P1921" t="str">
        <f>CONCATENATE(W$2,"GVL.stBoilerProts.",B1921)</f>
        <v>ns=4;s=|var|PLC210 OPC-UA.Application.GVL.stBoilerProts.PWaterOutL</v>
      </c>
      <c r="Q1921" t="str">
        <f t="shared" si="836"/>
        <v>d1107</v>
      </c>
      <c r="R1921" t="str">
        <f>CONCATENATE(G1921)</f>
        <v>bAlwaysCtrl</v>
      </c>
    </row>
    <row r="1922" spans="1:22" x14ac:dyDescent="0.25">
      <c r="A1922" t="s">
        <v>291</v>
      </c>
      <c r="B1922" t="s">
        <v>285</v>
      </c>
      <c r="V1922" t="s">
        <v>301</v>
      </c>
    </row>
    <row r="1923" spans="1:22" x14ac:dyDescent="0.25">
      <c r="B1923" t="str">
        <f>A1922</f>
        <v>PWaterOutH</v>
      </c>
      <c r="G1923" t="s">
        <v>163</v>
      </c>
      <c r="H1923" t="str">
        <f>G1923</f>
        <v>bSoundOn</v>
      </c>
      <c r="I1923">
        <v>1</v>
      </c>
      <c r="K1923">
        <v>1</v>
      </c>
      <c r="M1923" t="str">
        <f>CONCATENATE(P1923,".",H1923)</f>
        <v>ns=4;s=|var|PLC210 OPC-UA.Application.GVL.stBoilerProts.PWaterOutH.bSoundOn</v>
      </c>
      <c r="N1923" t="str">
        <f>(IF(LEFT(G1923,1)="b","Boolean","Float"))</f>
        <v>Boolean</v>
      </c>
      <c r="O1923" t="s">
        <v>27</v>
      </c>
      <c r="P1923" t="str">
        <f t="shared" ref="P1923:P1929" si="837">CONCATENATE(W$2,"GVL.stBoilerProts.",B1923)</f>
        <v>ns=4;s=|var|PLC210 OPC-UA.Application.GVL.stBoilerProts.PWaterOutH</v>
      </c>
      <c r="Q1923" t="str">
        <f>V1922</f>
        <v>d1108</v>
      </c>
      <c r="R1923" t="str">
        <f>G1923</f>
        <v>bSoundOn</v>
      </c>
    </row>
    <row r="1924" spans="1:22" x14ac:dyDescent="0.25">
      <c r="B1924" t="str">
        <f>B1923</f>
        <v>PWaterOutH</v>
      </c>
      <c r="G1924" t="s">
        <v>166</v>
      </c>
      <c r="H1924" t="str">
        <f t="shared" ref="H1924:H1938" si="838">G1924</f>
        <v>bCtrlOn</v>
      </c>
      <c r="I1924">
        <v>1</v>
      </c>
      <c r="K1924">
        <v>1</v>
      </c>
      <c r="M1924" t="str">
        <f t="shared" ref="M1924:M1938" si="839">CONCATENATE(P1924,".",H1924)</f>
        <v>ns=4;s=|var|PLC210 OPC-UA.Application.GVL.stBoilerProts.PWaterOutH.bCtrlOn</v>
      </c>
      <c r="N1924" t="str">
        <f t="shared" ref="N1924:N1938" si="840">(IF(LEFT(G1924,1)="b","Boolean","Float"))</f>
        <v>Boolean</v>
      </c>
      <c r="O1924" t="s">
        <v>27</v>
      </c>
      <c r="P1924" t="str">
        <f t="shared" si="837"/>
        <v>ns=4;s=|var|PLC210 OPC-UA.Application.GVL.stBoilerProts.PWaterOutH</v>
      </c>
      <c r="Q1924" t="str">
        <f>Q1923</f>
        <v>d1108</v>
      </c>
      <c r="R1924" t="str">
        <f t="shared" ref="R1924:R1931" si="841">G1924</f>
        <v>bCtrlOn</v>
      </c>
    </row>
    <row r="1925" spans="1:22" x14ac:dyDescent="0.25">
      <c r="B1925" t="str">
        <f t="shared" ref="B1925:B1938" si="842">B1924</f>
        <v>PWaterOutH</v>
      </c>
      <c r="G1925" t="s">
        <v>168</v>
      </c>
      <c r="H1925" t="str">
        <f t="shared" si="838"/>
        <v>bCheck</v>
      </c>
      <c r="I1925">
        <v>1</v>
      </c>
      <c r="K1925">
        <v>1</v>
      </c>
      <c r="M1925" t="str">
        <f t="shared" si="839"/>
        <v>ns=4;s=|var|PLC210 OPC-UA.Application.GVL.stBoilerProts.PWaterOutH.bCheck</v>
      </c>
      <c r="N1925" t="str">
        <f t="shared" si="840"/>
        <v>Boolean</v>
      </c>
      <c r="O1925" t="s">
        <v>27</v>
      </c>
      <c r="P1925" t="str">
        <f t="shared" si="837"/>
        <v>ns=4;s=|var|PLC210 OPC-UA.Application.GVL.stBoilerProts.PWaterOutH</v>
      </c>
      <c r="Q1925" t="str">
        <f t="shared" ref="Q1925:Q1938" si="843">Q1924</f>
        <v>d1108</v>
      </c>
      <c r="R1925" t="str">
        <f t="shared" si="841"/>
        <v>bCheck</v>
      </c>
    </row>
    <row r="1926" spans="1:22" x14ac:dyDescent="0.25">
      <c r="B1926" t="str">
        <f t="shared" si="842"/>
        <v>PWaterOutH</v>
      </c>
      <c r="G1926" t="s">
        <v>167</v>
      </c>
      <c r="H1926" t="str">
        <f t="shared" si="838"/>
        <v>bOff</v>
      </c>
      <c r="I1926">
        <v>1</v>
      </c>
      <c r="K1926">
        <v>1</v>
      </c>
      <c r="M1926" t="str">
        <f t="shared" si="839"/>
        <v>ns=4;s=|var|PLC210 OPC-UA.Application.GVL.stBoilerProts.PWaterOutH.bOff</v>
      </c>
      <c r="N1926" t="str">
        <f t="shared" si="840"/>
        <v>Boolean</v>
      </c>
      <c r="O1926" t="s">
        <v>27</v>
      </c>
      <c r="P1926" t="str">
        <f t="shared" si="837"/>
        <v>ns=4;s=|var|PLC210 OPC-UA.Application.GVL.stBoilerProts.PWaterOutH</v>
      </c>
      <c r="Q1926" t="str">
        <f t="shared" si="843"/>
        <v>d1108</v>
      </c>
      <c r="R1926" t="str">
        <f t="shared" si="841"/>
        <v>bOff</v>
      </c>
    </row>
    <row r="1927" spans="1:22" x14ac:dyDescent="0.25">
      <c r="B1927" t="str">
        <f t="shared" si="842"/>
        <v>PWaterOutH</v>
      </c>
      <c r="G1927" t="s">
        <v>165</v>
      </c>
      <c r="H1927" t="str">
        <f t="shared" si="838"/>
        <v>bTriggered</v>
      </c>
      <c r="I1927">
        <v>1</v>
      </c>
      <c r="K1927">
        <v>0</v>
      </c>
      <c r="M1927" t="str">
        <f t="shared" si="839"/>
        <v>ns=4;s=|var|PLC210 OPC-UA.Application.GVL.stBoilerProts.PWaterOutH.bTriggered</v>
      </c>
      <c r="N1927" t="str">
        <f t="shared" si="840"/>
        <v>Boolean</v>
      </c>
      <c r="O1927" t="s">
        <v>27</v>
      </c>
      <c r="P1927" t="str">
        <f t="shared" si="837"/>
        <v>ns=4;s=|var|PLC210 OPC-UA.Application.GVL.stBoilerProts.PWaterOutH</v>
      </c>
      <c r="Q1927" t="str">
        <f t="shared" si="843"/>
        <v>d1108</v>
      </c>
      <c r="R1927" t="str">
        <f t="shared" si="841"/>
        <v>bTriggered</v>
      </c>
    </row>
    <row r="1928" spans="1:22" x14ac:dyDescent="0.25">
      <c r="B1928" t="str">
        <f t="shared" si="842"/>
        <v>PWaterOutH</v>
      </c>
      <c r="G1928" t="s">
        <v>83</v>
      </c>
      <c r="H1928" t="str">
        <f t="shared" si="838"/>
        <v>bCtrl</v>
      </c>
      <c r="I1928">
        <v>1</v>
      </c>
      <c r="K1928">
        <v>0</v>
      </c>
      <c r="M1928" t="str">
        <f t="shared" si="839"/>
        <v>ns=4;s=|var|PLC210 OPC-UA.Application.GVL.stBoilerProts.PWaterOutH.bCtrl</v>
      </c>
      <c r="N1928" t="str">
        <f t="shared" si="840"/>
        <v>Boolean</v>
      </c>
      <c r="O1928" t="s">
        <v>27</v>
      </c>
      <c r="P1928" t="str">
        <f t="shared" si="837"/>
        <v>ns=4;s=|var|PLC210 OPC-UA.Application.GVL.stBoilerProts.PWaterOutH</v>
      </c>
      <c r="Q1928" t="str">
        <f t="shared" si="843"/>
        <v>d1108</v>
      </c>
      <c r="R1928" t="str">
        <f t="shared" si="841"/>
        <v>bCtrl</v>
      </c>
    </row>
    <row r="1929" spans="1:22" x14ac:dyDescent="0.25">
      <c r="B1929" t="str">
        <f t="shared" si="842"/>
        <v>PWaterOutH</v>
      </c>
      <c r="G1929" t="s">
        <v>169</v>
      </c>
      <c r="H1929" t="str">
        <f t="shared" si="838"/>
        <v>bInWork</v>
      </c>
      <c r="I1929">
        <v>1</v>
      </c>
      <c r="K1929">
        <v>0</v>
      </c>
      <c r="M1929" t="str">
        <f t="shared" si="839"/>
        <v>ns=4;s=|var|PLC210 OPC-UA.Application.GVL.stBoilerProts.PWaterOutH.bInWork</v>
      </c>
      <c r="N1929" t="str">
        <f t="shared" si="840"/>
        <v>Boolean</v>
      </c>
      <c r="O1929" t="s">
        <v>27</v>
      </c>
      <c r="P1929" t="str">
        <f t="shared" si="837"/>
        <v>ns=4;s=|var|PLC210 OPC-UA.Application.GVL.stBoilerProts.PWaterOutH</v>
      </c>
      <c r="Q1929" t="str">
        <f t="shared" si="843"/>
        <v>d1108</v>
      </c>
      <c r="R1929" t="str">
        <f t="shared" si="841"/>
        <v>bInWork</v>
      </c>
    </row>
    <row r="1930" spans="1:22" x14ac:dyDescent="0.25">
      <c r="B1930" t="str">
        <f t="shared" si="842"/>
        <v>PWaterOutH</v>
      </c>
      <c r="G1930" t="s">
        <v>289</v>
      </c>
      <c r="H1930" t="str">
        <f t="shared" si="838"/>
        <v>fValue</v>
      </c>
      <c r="I1930">
        <v>1</v>
      </c>
      <c r="K1930">
        <v>1</v>
      </c>
      <c r="M1930" t="str">
        <f t="shared" si="839"/>
        <v>ns=4;s=|var|PLC210 OPC-UA.Application.PersistentVars.stProtectionList.PWaterOutH.fValue</v>
      </c>
      <c r="N1930" t="str">
        <f t="shared" si="840"/>
        <v>Float</v>
      </c>
      <c r="O1930" t="s">
        <v>27</v>
      </c>
      <c r="P1930" t="str">
        <f>CONCATENATE(W$2,"PersistentVars.stProtectionList.",B1930)</f>
        <v>ns=4;s=|var|PLC210 OPC-UA.Application.PersistentVars.stProtectionList.PWaterOutH</v>
      </c>
      <c r="Q1930" t="str">
        <f t="shared" si="843"/>
        <v>d1108</v>
      </c>
      <c r="R1930" t="str">
        <f t="shared" si="841"/>
        <v>fValue</v>
      </c>
    </row>
    <row r="1931" spans="1:22" x14ac:dyDescent="0.25">
      <c r="B1931" t="str">
        <f t="shared" si="842"/>
        <v>PWaterOutH</v>
      </c>
      <c r="G1931" t="s">
        <v>290</v>
      </c>
      <c r="H1931" t="str">
        <f t="shared" si="838"/>
        <v>fResponseTime</v>
      </c>
      <c r="I1931">
        <v>1</v>
      </c>
      <c r="K1931">
        <v>1</v>
      </c>
      <c r="M1931" t="str">
        <f t="shared" si="839"/>
        <v>ns=4;s=|var|PLC210 OPC-UA.Application.PersistentVars.stProtectionList.PWaterOutH.fResponseTime</v>
      </c>
      <c r="N1931" t="str">
        <f t="shared" si="840"/>
        <v>Float</v>
      </c>
      <c r="O1931" t="s">
        <v>27</v>
      </c>
      <c r="P1931" t="str">
        <f>CONCATENATE(W$2,"PersistentVars.stProtectionList.",B1931)</f>
        <v>ns=4;s=|var|PLC210 OPC-UA.Application.PersistentVars.stProtectionList.PWaterOutH</v>
      </c>
      <c r="Q1931" t="str">
        <f t="shared" si="843"/>
        <v>d1108</v>
      </c>
      <c r="R1931" t="str">
        <f t="shared" si="841"/>
        <v>fResponseTime</v>
      </c>
    </row>
    <row r="1932" spans="1:22" x14ac:dyDescent="0.25">
      <c r="B1932" t="str">
        <f t="shared" si="842"/>
        <v>PWaterOutH</v>
      </c>
      <c r="G1932" t="s">
        <v>289</v>
      </c>
      <c r="H1932" t="str">
        <f t="shared" si="838"/>
        <v>fValue</v>
      </c>
      <c r="I1932">
        <v>1</v>
      </c>
      <c r="K1932">
        <v>1</v>
      </c>
      <c r="M1932" t="str">
        <f t="shared" si="839"/>
        <v>ns=4;s=|var|PLC210 OPC-UA.Application.PersistentVars.stWarningList.PWaterOutH.fValue</v>
      </c>
      <c r="N1932" t="str">
        <f t="shared" si="840"/>
        <v>Float</v>
      </c>
      <c r="O1932" t="s">
        <v>27</v>
      </c>
      <c r="P1932" t="str">
        <f>CONCATENATE(W$2,"PersistentVars.stWarningList.",B1932)</f>
        <v>ns=4;s=|var|PLC210 OPC-UA.Application.PersistentVars.stWarningList.PWaterOutH</v>
      </c>
      <c r="Q1932" t="str">
        <f t="shared" si="843"/>
        <v>d1108</v>
      </c>
      <c r="R1932" t="str">
        <f>CONCATENATE(G1932,"Warn")</f>
        <v>fValueWarn</v>
      </c>
    </row>
    <row r="1933" spans="1:22" x14ac:dyDescent="0.25">
      <c r="B1933" t="str">
        <f t="shared" si="842"/>
        <v>PWaterOutH</v>
      </c>
      <c r="G1933" t="s">
        <v>165</v>
      </c>
      <c r="H1933" t="str">
        <f t="shared" si="838"/>
        <v>bTriggered</v>
      </c>
      <c r="I1933">
        <v>1</v>
      </c>
      <c r="K1933">
        <v>0</v>
      </c>
      <c r="M1933" t="str">
        <f t="shared" si="839"/>
        <v>ns=4;s=|var|PLC210 OPC-UA.Application.GVL.stBoilerWarnings.PWaterOutH.bTriggered</v>
      </c>
      <c r="N1933" t="str">
        <f t="shared" si="840"/>
        <v>Boolean</v>
      </c>
      <c r="O1933" t="s">
        <v>27</v>
      </c>
      <c r="P1933" t="str">
        <f>CONCATENATE(W$2,"GVL.stBoilerWarnings.",B1933)</f>
        <v>ns=4;s=|var|PLC210 OPC-UA.Application.GVL.stBoilerWarnings.PWaterOutH</v>
      </c>
      <c r="Q1933" t="str">
        <f t="shared" si="843"/>
        <v>d1108</v>
      </c>
      <c r="R1933" t="str">
        <f>CONCATENATE(G1933,"Warn")</f>
        <v>bTriggeredWarn</v>
      </c>
    </row>
    <row r="1934" spans="1:22" x14ac:dyDescent="0.25">
      <c r="B1934" t="str">
        <f t="shared" si="842"/>
        <v>PWaterOutH</v>
      </c>
      <c r="G1934" t="s">
        <v>353</v>
      </c>
      <c r="H1934" t="str">
        <f t="shared" si="838"/>
        <v>bTurnOnCondition</v>
      </c>
      <c r="I1934">
        <v>1</v>
      </c>
      <c r="K1934">
        <v>0</v>
      </c>
      <c r="M1934" t="str">
        <f t="shared" si="839"/>
        <v>ns=4;s=|var|PLC210 OPC-UA.Application.GVL.stBoilerProts.PWaterOutH.bTurnOnCondition</v>
      </c>
      <c r="N1934" t="str">
        <f t="shared" si="840"/>
        <v>Boolean</v>
      </c>
      <c r="O1934" t="s">
        <v>27</v>
      </c>
      <c r="P1934" t="str">
        <f>CONCATENATE(W$2,"GVL.stBoilerProts.",B1934)</f>
        <v>ns=4;s=|var|PLC210 OPC-UA.Application.GVL.stBoilerProts.PWaterOutH</v>
      </c>
      <c r="Q1934" t="str">
        <f t="shared" si="843"/>
        <v>d1108</v>
      </c>
      <c r="R1934" t="str">
        <f>CONCATENATE(G1934)</f>
        <v>bTurnOnCondition</v>
      </c>
    </row>
    <row r="1935" spans="1:22" x14ac:dyDescent="0.25">
      <c r="B1935" t="str">
        <f t="shared" si="842"/>
        <v>PWaterOutH</v>
      </c>
      <c r="G1935" t="s">
        <v>370</v>
      </c>
      <c r="H1935" t="str">
        <f t="shared" si="838"/>
        <v>fCountdown</v>
      </c>
      <c r="I1935">
        <v>1</v>
      </c>
      <c r="K1935">
        <v>0</v>
      </c>
      <c r="M1935" t="str">
        <f t="shared" si="839"/>
        <v>ns=4;s=|var|PLC210 OPC-UA.Application.GVL.stBoilerProts.PWaterOutH.fCountdown</v>
      </c>
      <c r="N1935" t="str">
        <f t="shared" si="840"/>
        <v>Float</v>
      </c>
      <c r="O1935" t="s">
        <v>27</v>
      </c>
      <c r="P1935" t="str">
        <f>CONCATENATE(W$2,"GVL.stBoilerProts.",B1935)</f>
        <v>ns=4;s=|var|PLC210 OPC-UA.Application.GVL.stBoilerProts.PWaterOutH</v>
      </c>
      <c r="Q1935" t="str">
        <f t="shared" si="843"/>
        <v>d1108</v>
      </c>
      <c r="R1935" t="str">
        <f>CONCATENATE(G1935)</f>
        <v>fCountdown</v>
      </c>
    </row>
    <row r="1936" spans="1:22" x14ac:dyDescent="0.25">
      <c r="B1936" t="str">
        <f t="shared" si="842"/>
        <v>PWaterOutH</v>
      </c>
      <c r="G1936" t="s">
        <v>379</v>
      </c>
      <c r="H1936" t="str">
        <f t="shared" si="838"/>
        <v>bConditionTriggered</v>
      </c>
      <c r="I1936">
        <v>1</v>
      </c>
      <c r="K1936">
        <v>0</v>
      </c>
      <c r="M1936" t="str">
        <f t="shared" si="839"/>
        <v>ns=4;s=|var|PLC210 OPC-UA.Application.GVL.stBoilerProts.PWaterOutH.bConditionTriggered</v>
      </c>
      <c r="N1936" t="str">
        <f t="shared" si="840"/>
        <v>Boolean</v>
      </c>
      <c r="O1936" t="s">
        <v>27</v>
      </c>
      <c r="P1936" t="str">
        <f>CONCATENATE(W$2,"GVL.stBoilerProts.",B1936)</f>
        <v>ns=4;s=|var|PLC210 OPC-UA.Application.GVL.stBoilerProts.PWaterOutH</v>
      </c>
      <c r="Q1936" t="str">
        <f t="shared" si="843"/>
        <v>d1108</v>
      </c>
      <c r="R1936" t="str">
        <f>CONCATENATE(G1936)</f>
        <v>bConditionTriggered</v>
      </c>
    </row>
    <row r="1937" spans="1:22" x14ac:dyDescent="0.25">
      <c r="B1937" t="str">
        <f t="shared" si="842"/>
        <v>PWaterOutH</v>
      </c>
      <c r="G1937" t="s">
        <v>379</v>
      </c>
      <c r="H1937" t="str">
        <f t="shared" si="838"/>
        <v>bConditionTriggered</v>
      </c>
      <c r="I1937">
        <v>1</v>
      </c>
      <c r="K1937">
        <v>0</v>
      </c>
      <c r="M1937" t="str">
        <f t="shared" si="839"/>
        <v>ns=4;s=|var|PLC210 OPC-UA.Application.GVL.stBoilerWarnings.PWaterOutH.bConditionTriggered</v>
      </c>
      <c r="N1937" t="str">
        <f t="shared" si="840"/>
        <v>Boolean</v>
      </c>
      <c r="O1937" t="s">
        <v>27</v>
      </c>
      <c r="P1937" t="str">
        <f>CONCATENATE(W$2,"GVL.stBoilerWarnings.",B1937)</f>
        <v>ns=4;s=|var|PLC210 OPC-UA.Application.GVL.stBoilerWarnings.PWaterOutH</v>
      </c>
      <c r="Q1937" t="str">
        <f t="shared" si="843"/>
        <v>d1108</v>
      </c>
      <c r="R1937" t="str">
        <f>CONCATENATE(G1937,"Warn")</f>
        <v>bConditionTriggeredWarn</v>
      </c>
    </row>
    <row r="1938" spans="1:22" x14ac:dyDescent="0.25">
      <c r="B1938" t="str">
        <f t="shared" si="842"/>
        <v>PWaterOutH</v>
      </c>
      <c r="G1938" t="s">
        <v>382</v>
      </c>
      <c r="H1938" t="str">
        <f t="shared" si="838"/>
        <v>bAlwaysCtrl</v>
      </c>
      <c r="I1938">
        <v>1</v>
      </c>
      <c r="K1938">
        <v>0</v>
      </c>
      <c r="M1938" t="str">
        <f t="shared" si="839"/>
        <v>ns=4;s=|var|PLC210 OPC-UA.Application.GVL.stBoilerProts.PWaterOutH.bAlwaysCtrl</v>
      </c>
      <c r="N1938" t="str">
        <f t="shared" si="840"/>
        <v>Boolean</v>
      </c>
      <c r="O1938" t="s">
        <v>27</v>
      </c>
      <c r="P1938" t="str">
        <f>CONCATENATE(W$2,"GVL.stBoilerProts.",B1938)</f>
        <v>ns=4;s=|var|PLC210 OPC-UA.Application.GVL.stBoilerProts.PWaterOutH</v>
      </c>
      <c r="Q1938" t="str">
        <f t="shared" si="843"/>
        <v>d1108</v>
      </c>
      <c r="R1938" t="str">
        <f>CONCATENATE(G1938)</f>
        <v>bAlwaysCtrl</v>
      </c>
    </row>
    <row r="1939" spans="1:22" x14ac:dyDescent="0.25">
      <c r="A1939" t="s">
        <v>292</v>
      </c>
      <c r="B1939" t="s">
        <v>285</v>
      </c>
      <c r="V1939" t="s">
        <v>302</v>
      </c>
    </row>
    <row r="1940" spans="1:22" x14ac:dyDescent="0.25">
      <c r="B1940" t="str">
        <f>A1939</f>
        <v>TWaterOutH</v>
      </c>
      <c r="G1940" t="s">
        <v>163</v>
      </c>
      <c r="H1940" t="str">
        <f>G1940</f>
        <v>bSoundOn</v>
      </c>
      <c r="I1940">
        <v>1</v>
      </c>
      <c r="K1940">
        <v>1</v>
      </c>
      <c r="M1940" t="str">
        <f>CONCATENATE(P1940,".",H1940)</f>
        <v>ns=4;s=|var|PLC210 OPC-UA.Application.GVL.stBoilerProts.TWaterOutH.bSoundOn</v>
      </c>
      <c r="N1940" t="str">
        <f>(IF(LEFT(G1940,1)="b","Boolean","Float"))</f>
        <v>Boolean</v>
      </c>
      <c r="O1940" t="s">
        <v>27</v>
      </c>
      <c r="P1940" t="str">
        <f t="shared" ref="P1940:P1946" si="844">CONCATENATE(W$2,"GVL.stBoilerProts.",B1940)</f>
        <v>ns=4;s=|var|PLC210 OPC-UA.Application.GVL.stBoilerProts.TWaterOutH</v>
      </c>
      <c r="Q1940" t="str">
        <f>V1939</f>
        <v>d1110</v>
      </c>
      <c r="R1940" t="str">
        <f>G1940</f>
        <v>bSoundOn</v>
      </c>
    </row>
    <row r="1941" spans="1:22" x14ac:dyDescent="0.25">
      <c r="B1941" t="str">
        <f>B1940</f>
        <v>TWaterOutH</v>
      </c>
      <c r="G1941" t="s">
        <v>166</v>
      </c>
      <c r="H1941" t="str">
        <f t="shared" ref="H1941:H1955" si="845">G1941</f>
        <v>bCtrlOn</v>
      </c>
      <c r="I1941">
        <v>1</v>
      </c>
      <c r="K1941">
        <v>1</v>
      </c>
      <c r="M1941" t="str">
        <f t="shared" ref="M1941:M1955" si="846">CONCATENATE(P1941,".",H1941)</f>
        <v>ns=4;s=|var|PLC210 OPC-UA.Application.GVL.stBoilerProts.TWaterOutH.bCtrlOn</v>
      </c>
      <c r="N1941" t="str">
        <f t="shared" ref="N1941:N1955" si="847">(IF(LEFT(G1941,1)="b","Boolean","Float"))</f>
        <v>Boolean</v>
      </c>
      <c r="O1941" t="s">
        <v>27</v>
      </c>
      <c r="P1941" t="str">
        <f t="shared" si="844"/>
        <v>ns=4;s=|var|PLC210 OPC-UA.Application.GVL.stBoilerProts.TWaterOutH</v>
      </c>
      <c r="Q1941" t="str">
        <f>Q1940</f>
        <v>d1110</v>
      </c>
      <c r="R1941" t="str">
        <f t="shared" ref="R1941:R1948" si="848">G1941</f>
        <v>bCtrlOn</v>
      </c>
    </row>
    <row r="1942" spans="1:22" x14ac:dyDescent="0.25">
      <c r="B1942" t="str">
        <f t="shared" ref="B1942:B1955" si="849">B1941</f>
        <v>TWaterOutH</v>
      </c>
      <c r="G1942" t="s">
        <v>168</v>
      </c>
      <c r="H1942" t="str">
        <f t="shared" si="845"/>
        <v>bCheck</v>
      </c>
      <c r="I1942">
        <v>1</v>
      </c>
      <c r="K1942">
        <v>1</v>
      </c>
      <c r="M1942" t="str">
        <f t="shared" si="846"/>
        <v>ns=4;s=|var|PLC210 OPC-UA.Application.GVL.stBoilerProts.TWaterOutH.bCheck</v>
      </c>
      <c r="N1942" t="str">
        <f t="shared" si="847"/>
        <v>Boolean</v>
      </c>
      <c r="O1942" t="s">
        <v>27</v>
      </c>
      <c r="P1942" t="str">
        <f t="shared" si="844"/>
        <v>ns=4;s=|var|PLC210 OPC-UA.Application.GVL.stBoilerProts.TWaterOutH</v>
      </c>
      <c r="Q1942" t="str">
        <f t="shared" ref="Q1942:Q1955" si="850">Q1941</f>
        <v>d1110</v>
      </c>
      <c r="R1942" t="str">
        <f t="shared" si="848"/>
        <v>bCheck</v>
      </c>
    </row>
    <row r="1943" spans="1:22" x14ac:dyDescent="0.25">
      <c r="B1943" t="str">
        <f t="shared" si="849"/>
        <v>TWaterOutH</v>
      </c>
      <c r="G1943" t="s">
        <v>167</v>
      </c>
      <c r="H1943" t="str">
        <f t="shared" si="845"/>
        <v>bOff</v>
      </c>
      <c r="I1943">
        <v>1</v>
      </c>
      <c r="K1943">
        <v>1</v>
      </c>
      <c r="M1943" t="str">
        <f t="shared" si="846"/>
        <v>ns=4;s=|var|PLC210 OPC-UA.Application.GVL.stBoilerProts.TWaterOutH.bOff</v>
      </c>
      <c r="N1943" t="str">
        <f t="shared" si="847"/>
        <v>Boolean</v>
      </c>
      <c r="O1943" t="s">
        <v>27</v>
      </c>
      <c r="P1943" t="str">
        <f t="shared" si="844"/>
        <v>ns=4;s=|var|PLC210 OPC-UA.Application.GVL.stBoilerProts.TWaterOutH</v>
      </c>
      <c r="Q1943" t="str">
        <f t="shared" si="850"/>
        <v>d1110</v>
      </c>
      <c r="R1943" t="str">
        <f t="shared" si="848"/>
        <v>bOff</v>
      </c>
    </row>
    <row r="1944" spans="1:22" x14ac:dyDescent="0.25">
      <c r="B1944" t="str">
        <f t="shared" si="849"/>
        <v>TWaterOutH</v>
      </c>
      <c r="G1944" t="s">
        <v>165</v>
      </c>
      <c r="H1944" t="str">
        <f t="shared" si="845"/>
        <v>bTriggered</v>
      </c>
      <c r="I1944">
        <v>1</v>
      </c>
      <c r="K1944">
        <v>0</v>
      </c>
      <c r="M1944" t="str">
        <f t="shared" si="846"/>
        <v>ns=4;s=|var|PLC210 OPC-UA.Application.GVL.stBoilerProts.TWaterOutH.bTriggered</v>
      </c>
      <c r="N1944" t="str">
        <f t="shared" si="847"/>
        <v>Boolean</v>
      </c>
      <c r="O1944" t="s">
        <v>27</v>
      </c>
      <c r="P1944" t="str">
        <f t="shared" si="844"/>
        <v>ns=4;s=|var|PLC210 OPC-UA.Application.GVL.stBoilerProts.TWaterOutH</v>
      </c>
      <c r="Q1944" t="str">
        <f t="shared" si="850"/>
        <v>d1110</v>
      </c>
      <c r="R1944" t="str">
        <f t="shared" si="848"/>
        <v>bTriggered</v>
      </c>
    </row>
    <row r="1945" spans="1:22" x14ac:dyDescent="0.25">
      <c r="B1945" t="str">
        <f t="shared" si="849"/>
        <v>TWaterOutH</v>
      </c>
      <c r="G1945" t="s">
        <v>83</v>
      </c>
      <c r="H1945" t="str">
        <f t="shared" si="845"/>
        <v>bCtrl</v>
      </c>
      <c r="I1945">
        <v>1</v>
      </c>
      <c r="K1945">
        <v>0</v>
      </c>
      <c r="M1945" t="str">
        <f t="shared" si="846"/>
        <v>ns=4;s=|var|PLC210 OPC-UA.Application.GVL.stBoilerProts.TWaterOutH.bCtrl</v>
      </c>
      <c r="N1945" t="str">
        <f t="shared" si="847"/>
        <v>Boolean</v>
      </c>
      <c r="O1945" t="s">
        <v>27</v>
      </c>
      <c r="P1945" t="str">
        <f t="shared" si="844"/>
        <v>ns=4;s=|var|PLC210 OPC-UA.Application.GVL.stBoilerProts.TWaterOutH</v>
      </c>
      <c r="Q1945" t="str">
        <f t="shared" si="850"/>
        <v>d1110</v>
      </c>
      <c r="R1945" t="str">
        <f t="shared" si="848"/>
        <v>bCtrl</v>
      </c>
    </row>
    <row r="1946" spans="1:22" x14ac:dyDescent="0.25">
      <c r="B1946" t="str">
        <f t="shared" si="849"/>
        <v>TWaterOutH</v>
      </c>
      <c r="G1946" t="s">
        <v>169</v>
      </c>
      <c r="H1946" t="str">
        <f t="shared" si="845"/>
        <v>bInWork</v>
      </c>
      <c r="I1946">
        <v>1</v>
      </c>
      <c r="K1946">
        <v>0</v>
      </c>
      <c r="M1946" t="str">
        <f t="shared" si="846"/>
        <v>ns=4;s=|var|PLC210 OPC-UA.Application.GVL.stBoilerProts.TWaterOutH.bInWork</v>
      </c>
      <c r="N1946" t="str">
        <f t="shared" si="847"/>
        <v>Boolean</v>
      </c>
      <c r="O1946" t="s">
        <v>27</v>
      </c>
      <c r="P1946" t="str">
        <f t="shared" si="844"/>
        <v>ns=4;s=|var|PLC210 OPC-UA.Application.GVL.stBoilerProts.TWaterOutH</v>
      </c>
      <c r="Q1946" t="str">
        <f t="shared" si="850"/>
        <v>d1110</v>
      </c>
      <c r="R1946" t="str">
        <f t="shared" si="848"/>
        <v>bInWork</v>
      </c>
    </row>
    <row r="1947" spans="1:22" x14ac:dyDescent="0.25">
      <c r="B1947" t="str">
        <f t="shared" si="849"/>
        <v>TWaterOutH</v>
      </c>
      <c r="G1947" t="s">
        <v>289</v>
      </c>
      <c r="H1947" t="str">
        <f t="shared" si="845"/>
        <v>fValue</v>
      </c>
      <c r="I1947">
        <v>1</v>
      </c>
      <c r="K1947">
        <v>1</v>
      </c>
      <c r="M1947" t="str">
        <f t="shared" si="846"/>
        <v>ns=4;s=|var|PLC210 OPC-UA.Application.PersistentVars.stProtectionList.TWaterOutH.fValue</v>
      </c>
      <c r="N1947" t="str">
        <f t="shared" si="847"/>
        <v>Float</v>
      </c>
      <c r="O1947" t="s">
        <v>27</v>
      </c>
      <c r="P1947" t="str">
        <f>CONCATENATE(W$2,"PersistentVars.stProtectionList.",B1947)</f>
        <v>ns=4;s=|var|PLC210 OPC-UA.Application.PersistentVars.stProtectionList.TWaterOutH</v>
      </c>
      <c r="Q1947" t="str">
        <f t="shared" si="850"/>
        <v>d1110</v>
      </c>
      <c r="R1947" t="str">
        <f t="shared" si="848"/>
        <v>fValue</v>
      </c>
    </row>
    <row r="1948" spans="1:22" x14ac:dyDescent="0.25">
      <c r="B1948" t="str">
        <f t="shared" si="849"/>
        <v>TWaterOutH</v>
      </c>
      <c r="G1948" t="s">
        <v>290</v>
      </c>
      <c r="H1948" t="str">
        <f t="shared" si="845"/>
        <v>fResponseTime</v>
      </c>
      <c r="I1948">
        <v>1</v>
      </c>
      <c r="K1948">
        <v>1</v>
      </c>
      <c r="M1948" t="str">
        <f t="shared" si="846"/>
        <v>ns=4;s=|var|PLC210 OPC-UA.Application.PersistentVars.stProtectionList.TWaterOutH.fResponseTime</v>
      </c>
      <c r="N1948" t="str">
        <f t="shared" si="847"/>
        <v>Float</v>
      </c>
      <c r="O1948" t="s">
        <v>27</v>
      </c>
      <c r="P1948" t="str">
        <f>CONCATENATE(W$2,"PersistentVars.stProtectionList.",B1948)</f>
        <v>ns=4;s=|var|PLC210 OPC-UA.Application.PersistentVars.stProtectionList.TWaterOutH</v>
      </c>
      <c r="Q1948" t="str">
        <f t="shared" si="850"/>
        <v>d1110</v>
      </c>
      <c r="R1948" t="str">
        <f t="shared" si="848"/>
        <v>fResponseTime</v>
      </c>
    </row>
    <row r="1949" spans="1:22" x14ac:dyDescent="0.25">
      <c r="B1949" t="str">
        <f t="shared" si="849"/>
        <v>TWaterOutH</v>
      </c>
      <c r="G1949" t="s">
        <v>289</v>
      </c>
      <c r="H1949" t="str">
        <f t="shared" si="845"/>
        <v>fValue</v>
      </c>
      <c r="I1949">
        <v>1</v>
      </c>
      <c r="K1949">
        <v>1</v>
      </c>
      <c r="M1949" t="str">
        <f t="shared" si="846"/>
        <v>ns=4;s=|var|PLC210 OPC-UA.Application.PersistentVars.stWarningList.TWaterOutH.fValue</v>
      </c>
      <c r="N1949" t="str">
        <f t="shared" si="847"/>
        <v>Float</v>
      </c>
      <c r="O1949" t="s">
        <v>27</v>
      </c>
      <c r="P1949" t="str">
        <f>CONCATENATE(W$2,"PersistentVars.stWarningList.",B1949)</f>
        <v>ns=4;s=|var|PLC210 OPC-UA.Application.PersistentVars.stWarningList.TWaterOutH</v>
      </c>
      <c r="Q1949" t="str">
        <f t="shared" si="850"/>
        <v>d1110</v>
      </c>
      <c r="R1949" t="str">
        <f>CONCATENATE(G1949,"Warn")</f>
        <v>fValueWarn</v>
      </c>
    </row>
    <row r="1950" spans="1:22" x14ac:dyDescent="0.25">
      <c r="B1950" t="str">
        <f t="shared" si="849"/>
        <v>TWaterOutH</v>
      </c>
      <c r="G1950" t="s">
        <v>165</v>
      </c>
      <c r="H1950" t="str">
        <f t="shared" si="845"/>
        <v>bTriggered</v>
      </c>
      <c r="I1950">
        <v>1</v>
      </c>
      <c r="K1950">
        <v>0</v>
      </c>
      <c r="M1950" t="str">
        <f t="shared" si="846"/>
        <v>ns=4;s=|var|PLC210 OPC-UA.Application.GVL.stBoilerWarnings.TWaterOutH.bTriggered</v>
      </c>
      <c r="N1950" t="str">
        <f t="shared" si="847"/>
        <v>Boolean</v>
      </c>
      <c r="O1950" t="s">
        <v>27</v>
      </c>
      <c r="P1950" t="str">
        <f>CONCATENATE(W$2,"GVL.stBoilerWarnings.",B1950)</f>
        <v>ns=4;s=|var|PLC210 OPC-UA.Application.GVL.stBoilerWarnings.TWaterOutH</v>
      </c>
      <c r="Q1950" t="str">
        <f t="shared" si="850"/>
        <v>d1110</v>
      </c>
      <c r="R1950" t="str">
        <f>CONCATENATE(G1950,"Warn")</f>
        <v>bTriggeredWarn</v>
      </c>
    </row>
    <row r="1951" spans="1:22" x14ac:dyDescent="0.25">
      <c r="B1951" t="str">
        <f t="shared" si="849"/>
        <v>TWaterOutH</v>
      </c>
      <c r="G1951" t="s">
        <v>353</v>
      </c>
      <c r="H1951" t="str">
        <f t="shared" si="845"/>
        <v>bTurnOnCondition</v>
      </c>
      <c r="I1951">
        <v>1</v>
      </c>
      <c r="K1951">
        <v>0</v>
      </c>
      <c r="M1951" t="str">
        <f t="shared" si="846"/>
        <v>ns=4;s=|var|PLC210 OPC-UA.Application.GVL.stBoilerProts.TWaterOutH.bTurnOnCondition</v>
      </c>
      <c r="N1951" t="str">
        <f t="shared" si="847"/>
        <v>Boolean</v>
      </c>
      <c r="O1951" t="s">
        <v>27</v>
      </c>
      <c r="P1951" t="str">
        <f>CONCATENATE(W$2,"GVL.stBoilerProts.",B1951)</f>
        <v>ns=4;s=|var|PLC210 OPC-UA.Application.GVL.stBoilerProts.TWaterOutH</v>
      </c>
      <c r="Q1951" t="str">
        <f t="shared" si="850"/>
        <v>d1110</v>
      </c>
      <c r="R1951" t="str">
        <f>CONCATENATE(G1951)</f>
        <v>bTurnOnCondition</v>
      </c>
    </row>
    <row r="1952" spans="1:22" x14ac:dyDescent="0.25">
      <c r="B1952" t="str">
        <f t="shared" si="849"/>
        <v>TWaterOutH</v>
      </c>
      <c r="G1952" t="s">
        <v>370</v>
      </c>
      <c r="H1952" t="str">
        <f t="shared" si="845"/>
        <v>fCountdown</v>
      </c>
      <c r="I1952">
        <v>1</v>
      </c>
      <c r="K1952">
        <v>0</v>
      </c>
      <c r="M1952" t="str">
        <f t="shared" si="846"/>
        <v>ns=4;s=|var|PLC210 OPC-UA.Application.GVL.stBoilerProts.TWaterOutH.fCountdown</v>
      </c>
      <c r="N1952" t="str">
        <f t="shared" si="847"/>
        <v>Float</v>
      </c>
      <c r="O1952" t="s">
        <v>27</v>
      </c>
      <c r="P1952" t="str">
        <f>CONCATENATE(W$2,"GVL.stBoilerProts.",B1952)</f>
        <v>ns=4;s=|var|PLC210 OPC-UA.Application.GVL.stBoilerProts.TWaterOutH</v>
      </c>
      <c r="Q1952" t="str">
        <f t="shared" si="850"/>
        <v>d1110</v>
      </c>
      <c r="R1952" t="str">
        <f>CONCATENATE(G1952)</f>
        <v>fCountdown</v>
      </c>
    </row>
    <row r="1953" spans="1:22" x14ac:dyDescent="0.25">
      <c r="B1953" t="str">
        <f t="shared" si="849"/>
        <v>TWaterOutH</v>
      </c>
      <c r="G1953" t="s">
        <v>379</v>
      </c>
      <c r="H1953" t="str">
        <f t="shared" si="845"/>
        <v>bConditionTriggered</v>
      </c>
      <c r="I1953">
        <v>1</v>
      </c>
      <c r="K1953">
        <v>0</v>
      </c>
      <c r="M1953" t="str">
        <f t="shared" si="846"/>
        <v>ns=4;s=|var|PLC210 OPC-UA.Application.GVL.stBoilerProts.TWaterOutH.bConditionTriggered</v>
      </c>
      <c r="N1953" t="str">
        <f t="shared" si="847"/>
        <v>Boolean</v>
      </c>
      <c r="O1953" t="s">
        <v>27</v>
      </c>
      <c r="P1953" t="str">
        <f>CONCATENATE(W$2,"GVL.stBoilerProts.",B1953)</f>
        <v>ns=4;s=|var|PLC210 OPC-UA.Application.GVL.stBoilerProts.TWaterOutH</v>
      </c>
      <c r="Q1953" t="str">
        <f t="shared" si="850"/>
        <v>d1110</v>
      </c>
      <c r="R1953" t="str">
        <f>CONCATENATE(G1953)</f>
        <v>bConditionTriggered</v>
      </c>
    </row>
    <row r="1954" spans="1:22" x14ac:dyDescent="0.25">
      <c r="B1954" t="str">
        <f t="shared" si="849"/>
        <v>TWaterOutH</v>
      </c>
      <c r="G1954" t="s">
        <v>379</v>
      </c>
      <c r="H1954" t="str">
        <f t="shared" si="845"/>
        <v>bConditionTriggered</v>
      </c>
      <c r="I1954">
        <v>1</v>
      </c>
      <c r="K1954">
        <v>0</v>
      </c>
      <c r="M1954" t="str">
        <f t="shared" si="846"/>
        <v>ns=4;s=|var|PLC210 OPC-UA.Application.GVL.stBoilerWarnings.TWaterOutH.bConditionTriggered</v>
      </c>
      <c r="N1954" t="str">
        <f t="shared" si="847"/>
        <v>Boolean</v>
      </c>
      <c r="O1954" t="s">
        <v>27</v>
      </c>
      <c r="P1954" t="str">
        <f>CONCATENATE(W$2,"GVL.stBoilerWarnings.",B1954)</f>
        <v>ns=4;s=|var|PLC210 OPC-UA.Application.GVL.stBoilerWarnings.TWaterOutH</v>
      </c>
      <c r="Q1954" t="str">
        <f t="shared" si="850"/>
        <v>d1110</v>
      </c>
      <c r="R1954" t="str">
        <f>CONCATENATE(G1954,"Warn")</f>
        <v>bConditionTriggeredWarn</v>
      </c>
    </row>
    <row r="1955" spans="1:22" x14ac:dyDescent="0.25">
      <c r="B1955" t="str">
        <f t="shared" si="849"/>
        <v>TWaterOutH</v>
      </c>
      <c r="G1955" t="s">
        <v>382</v>
      </c>
      <c r="H1955" t="str">
        <f t="shared" si="845"/>
        <v>bAlwaysCtrl</v>
      </c>
      <c r="I1955">
        <v>1</v>
      </c>
      <c r="K1955">
        <v>0</v>
      </c>
      <c r="M1955" t="str">
        <f t="shared" si="846"/>
        <v>ns=4;s=|var|PLC210 OPC-UA.Application.GVL.stBoilerProts.TWaterOutH.bAlwaysCtrl</v>
      </c>
      <c r="N1955" t="str">
        <f t="shared" si="847"/>
        <v>Boolean</v>
      </c>
      <c r="O1955" t="s">
        <v>27</v>
      </c>
      <c r="P1955" t="str">
        <f>CONCATENATE(W$2,"GVL.stBoilerProts.",B1955)</f>
        <v>ns=4;s=|var|PLC210 OPC-UA.Application.GVL.stBoilerProts.TWaterOutH</v>
      </c>
      <c r="Q1955" t="str">
        <f t="shared" si="850"/>
        <v>d1110</v>
      </c>
      <c r="R1955" t="str">
        <f>CONCATENATE(G1955)</f>
        <v>bAlwaysCtrl</v>
      </c>
    </row>
    <row r="1956" spans="1:22" x14ac:dyDescent="0.25">
      <c r="A1956" t="s">
        <v>293</v>
      </c>
      <c r="B1956" t="s">
        <v>285</v>
      </c>
      <c r="V1956" t="s">
        <v>303</v>
      </c>
    </row>
    <row r="1957" spans="1:22" x14ac:dyDescent="0.25">
      <c r="B1957" t="str">
        <f>A1956</f>
        <v>FWaterOutL</v>
      </c>
      <c r="G1957" t="s">
        <v>163</v>
      </c>
      <c r="H1957" t="str">
        <f>G1957</f>
        <v>bSoundOn</v>
      </c>
      <c r="I1957">
        <v>1</v>
      </c>
      <c r="K1957">
        <v>1</v>
      </c>
      <c r="M1957" t="str">
        <f>CONCATENATE(P1957,".",H1957)</f>
        <v>ns=4;s=|var|PLC210 OPC-UA.Application.GVL.stBoilerProts.FWaterOutL.bSoundOn</v>
      </c>
      <c r="N1957" t="str">
        <f>(IF(LEFT(G1957,1)="b","Boolean","Float"))</f>
        <v>Boolean</v>
      </c>
      <c r="O1957" t="s">
        <v>27</v>
      </c>
      <c r="P1957" t="str">
        <f t="shared" ref="P1957:P1963" si="851">CONCATENATE(W$2,"GVL.stBoilerProts.",B1957)</f>
        <v>ns=4;s=|var|PLC210 OPC-UA.Application.GVL.stBoilerProts.FWaterOutL</v>
      </c>
      <c r="Q1957" t="str">
        <f>V1956</f>
        <v>d1109</v>
      </c>
      <c r="R1957" t="str">
        <f>G1957</f>
        <v>bSoundOn</v>
      </c>
    </row>
    <row r="1958" spans="1:22" x14ac:dyDescent="0.25">
      <c r="B1958" t="str">
        <f>B1957</f>
        <v>FWaterOutL</v>
      </c>
      <c r="G1958" t="s">
        <v>166</v>
      </c>
      <c r="H1958" t="str">
        <f t="shared" ref="H1958:H1972" si="852">G1958</f>
        <v>bCtrlOn</v>
      </c>
      <c r="I1958">
        <v>1</v>
      </c>
      <c r="K1958">
        <v>1</v>
      </c>
      <c r="M1958" t="str">
        <f t="shared" ref="M1958:M1972" si="853">CONCATENATE(P1958,".",H1958)</f>
        <v>ns=4;s=|var|PLC210 OPC-UA.Application.GVL.stBoilerProts.FWaterOutL.bCtrlOn</v>
      </c>
      <c r="N1958" t="str">
        <f t="shared" ref="N1958:N1972" si="854">(IF(LEFT(G1958,1)="b","Boolean","Float"))</f>
        <v>Boolean</v>
      </c>
      <c r="O1958" t="s">
        <v>27</v>
      </c>
      <c r="P1958" t="str">
        <f t="shared" si="851"/>
        <v>ns=4;s=|var|PLC210 OPC-UA.Application.GVL.stBoilerProts.FWaterOutL</v>
      </c>
      <c r="Q1958" t="str">
        <f>Q1957</f>
        <v>d1109</v>
      </c>
      <c r="R1958" t="str">
        <f t="shared" ref="R1958:R1965" si="855">G1958</f>
        <v>bCtrlOn</v>
      </c>
    </row>
    <row r="1959" spans="1:22" x14ac:dyDescent="0.25">
      <c r="B1959" t="str">
        <f t="shared" ref="B1959:B1972" si="856">B1958</f>
        <v>FWaterOutL</v>
      </c>
      <c r="G1959" t="s">
        <v>168</v>
      </c>
      <c r="H1959" t="str">
        <f t="shared" si="852"/>
        <v>bCheck</v>
      </c>
      <c r="I1959">
        <v>1</v>
      </c>
      <c r="K1959">
        <v>1</v>
      </c>
      <c r="M1959" t="str">
        <f t="shared" si="853"/>
        <v>ns=4;s=|var|PLC210 OPC-UA.Application.GVL.stBoilerProts.FWaterOutL.bCheck</v>
      </c>
      <c r="N1959" t="str">
        <f t="shared" si="854"/>
        <v>Boolean</v>
      </c>
      <c r="O1959" t="s">
        <v>27</v>
      </c>
      <c r="P1959" t="str">
        <f t="shared" si="851"/>
        <v>ns=4;s=|var|PLC210 OPC-UA.Application.GVL.stBoilerProts.FWaterOutL</v>
      </c>
      <c r="Q1959" t="str">
        <f t="shared" ref="Q1959:Q1972" si="857">Q1958</f>
        <v>d1109</v>
      </c>
      <c r="R1959" t="str">
        <f t="shared" si="855"/>
        <v>bCheck</v>
      </c>
    </row>
    <row r="1960" spans="1:22" x14ac:dyDescent="0.25">
      <c r="B1960" t="str">
        <f t="shared" si="856"/>
        <v>FWaterOutL</v>
      </c>
      <c r="G1960" t="s">
        <v>167</v>
      </c>
      <c r="H1960" t="str">
        <f t="shared" si="852"/>
        <v>bOff</v>
      </c>
      <c r="I1960">
        <v>1</v>
      </c>
      <c r="K1960">
        <v>1</v>
      </c>
      <c r="M1960" t="str">
        <f t="shared" si="853"/>
        <v>ns=4;s=|var|PLC210 OPC-UA.Application.GVL.stBoilerProts.FWaterOutL.bOff</v>
      </c>
      <c r="N1960" t="str">
        <f t="shared" si="854"/>
        <v>Boolean</v>
      </c>
      <c r="O1960" t="s">
        <v>27</v>
      </c>
      <c r="P1960" t="str">
        <f t="shared" si="851"/>
        <v>ns=4;s=|var|PLC210 OPC-UA.Application.GVL.stBoilerProts.FWaterOutL</v>
      </c>
      <c r="Q1960" t="str">
        <f t="shared" si="857"/>
        <v>d1109</v>
      </c>
      <c r="R1960" t="str">
        <f t="shared" si="855"/>
        <v>bOff</v>
      </c>
    </row>
    <row r="1961" spans="1:22" x14ac:dyDescent="0.25">
      <c r="B1961" t="str">
        <f t="shared" si="856"/>
        <v>FWaterOutL</v>
      </c>
      <c r="G1961" t="s">
        <v>165</v>
      </c>
      <c r="H1961" t="str">
        <f t="shared" si="852"/>
        <v>bTriggered</v>
      </c>
      <c r="I1961">
        <v>1</v>
      </c>
      <c r="K1961">
        <v>0</v>
      </c>
      <c r="M1961" t="str">
        <f t="shared" si="853"/>
        <v>ns=4;s=|var|PLC210 OPC-UA.Application.GVL.stBoilerProts.FWaterOutL.bTriggered</v>
      </c>
      <c r="N1961" t="str">
        <f t="shared" si="854"/>
        <v>Boolean</v>
      </c>
      <c r="O1961" t="s">
        <v>27</v>
      </c>
      <c r="P1961" t="str">
        <f t="shared" si="851"/>
        <v>ns=4;s=|var|PLC210 OPC-UA.Application.GVL.stBoilerProts.FWaterOutL</v>
      </c>
      <c r="Q1961" t="str">
        <f t="shared" si="857"/>
        <v>d1109</v>
      </c>
      <c r="R1961" t="str">
        <f t="shared" si="855"/>
        <v>bTriggered</v>
      </c>
    </row>
    <row r="1962" spans="1:22" x14ac:dyDescent="0.25">
      <c r="B1962" t="str">
        <f t="shared" si="856"/>
        <v>FWaterOutL</v>
      </c>
      <c r="G1962" t="s">
        <v>83</v>
      </c>
      <c r="H1962" t="str">
        <f t="shared" si="852"/>
        <v>bCtrl</v>
      </c>
      <c r="I1962">
        <v>1</v>
      </c>
      <c r="K1962">
        <v>0</v>
      </c>
      <c r="M1962" t="str">
        <f t="shared" si="853"/>
        <v>ns=4;s=|var|PLC210 OPC-UA.Application.GVL.stBoilerProts.FWaterOutL.bCtrl</v>
      </c>
      <c r="N1962" t="str">
        <f t="shared" si="854"/>
        <v>Boolean</v>
      </c>
      <c r="O1962" t="s">
        <v>27</v>
      </c>
      <c r="P1962" t="str">
        <f t="shared" si="851"/>
        <v>ns=4;s=|var|PLC210 OPC-UA.Application.GVL.stBoilerProts.FWaterOutL</v>
      </c>
      <c r="Q1962" t="str">
        <f t="shared" si="857"/>
        <v>d1109</v>
      </c>
      <c r="R1962" t="str">
        <f t="shared" si="855"/>
        <v>bCtrl</v>
      </c>
    </row>
    <row r="1963" spans="1:22" x14ac:dyDescent="0.25">
      <c r="B1963" t="str">
        <f t="shared" si="856"/>
        <v>FWaterOutL</v>
      </c>
      <c r="G1963" t="s">
        <v>169</v>
      </c>
      <c r="H1963" t="str">
        <f t="shared" si="852"/>
        <v>bInWork</v>
      </c>
      <c r="I1963">
        <v>1</v>
      </c>
      <c r="K1963">
        <v>0</v>
      </c>
      <c r="M1963" t="str">
        <f t="shared" si="853"/>
        <v>ns=4;s=|var|PLC210 OPC-UA.Application.GVL.stBoilerProts.FWaterOutL.bInWork</v>
      </c>
      <c r="N1963" t="str">
        <f t="shared" si="854"/>
        <v>Boolean</v>
      </c>
      <c r="O1963" t="s">
        <v>27</v>
      </c>
      <c r="P1963" t="str">
        <f t="shared" si="851"/>
        <v>ns=4;s=|var|PLC210 OPC-UA.Application.GVL.stBoilerProts.FWaterOutL</v>
      </c>
      <c r="Q1963" t="str">
        <f t="shared" si="857"/>
        <v>d1109</v>
      </c>
      <c r="R1963" t="str">
        <f t="shared" si="855"/>
        <v>bInWork</v>
      </c>
    </row>
    <row r="1964" spans="1:22" x14ac:dyDescent="0.25">
      <c r="B1964" t="str">
        <f t="shared" si="856"/>
        <v>FWaterOutL</v>
      </c>
      <c r="G1964" t="s">
        <v>289</v>
      </c>
      <c r="H1964" t="str">
        <f t="shared" si="852"/>
        <v>fValue</v>
      </c>
      <c r="I1964">
        <v>1</v>
      </c>
      <c r="K1964">
        <v>1</v>
      </c>
      <c r="M1964" t="str">
        <f t="shared" si="853"/>
        <v>ns=4;s=|var|PLC210 OPC-UA.Application.PersistentVars.stProtectionList.FWaterOutL.fValue</v>
      </c>
      <c r="N1964" t="str">
        <f t="shared" si="854"/>
        <v>Float</v>
      </c>
      <c r="O1964" t="s">
        <v>27</v>
      </c>
      <c r="P1964" t="str">
        <f>CONCATENATE(W$2,"PersistentVars.stProtectionList.",B1964)</f>
        <v>ns=4;s=|var|PLC210 OPC-UA.Application.PersistentVars.stProtectionList.FWaterOutL</v>
      </c>
      <c r="Q1964" t="str">
        <f t="shared" si="857"/>
        <v>d1109</v>
      </c>
      <c r="R1964" t="str">
        <f t="shared" si="855"/>
        <v>fValue</v>
      </c>
    </row>
    <row r="1965" spans="1:22" x14ac:dyDescent="0.25">
      <c r="B1965" t="str">
        <f t="shared" si="856"/>
        <v>FWaterOutL</v>
      </c>
      <c r="G1965" t="s">
        <v>290</v>
      </c>
      <c r="H1965" t="str">
        <f t="shared" si="852"/>
        <v>fResponseTime</v>
      </c>
      <c r="I1965">
        <v>1</v>
      </c>
      <c r="K1965">
        <v>1</v>
      </c>
      <c r="M1965" t="str">
        <f t="shared" si="853"/>
        <v>ns=4;s=|var|PLC210 OPC-UA.Application.PersistentVars.stProtectionList.FWaterOutL.fResponseTime</v>
      </c>
      <c r="N1965" t="str">
        <f t="shared" si="854"/>
        <v>Float</v>
      </c>
      <c r="O1965" t="s">
        <v>27</v>
      </c>
      <c r="P1965" t="str">
        <f>CONCATENATE(W$2,"PersistentVars.stProtectionList.",B1965)</f>
        <v>ns=4;s=|var|PLC210 OPC-UA.Application.PersistentVars.stProtectionList.FWaterOutL</v>
      </c>
      <c r="Q1965" t="str">
        <f t="shared" si="857"/>
        <v>d1109</v>
      </c>
      <c r="R1965" t="str">
        <f t="shared" si="855"/>
        <v>fResponseTime</v>
      </c>
    </row>
    <row r="1966" spans="1:22" x14ac:dyDescent="0.25">
      <c r="B1966" t="str">
        <f t="shared" si="856"/>
        <v>FWaterOutL</v>
      </c>
      <c r="G1966" t="s">
        <v>289</v>
      </c>
      <c r="H1966" t="str">
        <f t="shared" si="852"/>
        <v>fValue</v>
      </c>
      <c r="I1966">
        <v>1</v>
      </c>
      <c r="K1966">
        <v>1</v>
      </c>
      <c r="M1966" t="str">
        <f t="shared" si="853"/>
        <v>ns=4;s=|var|PLC210 OPC-UA.Application.PersistentVars.stWarningList.FWaterOutL.fValue</v>
      </c>
      <c r="N1966" t="str">
        <f t="shared" si="854"/>
        <v>Float</v>
      </c>
      <c r="O1966" t="s">
        <v>27</v>
      </c>
      <c r="P1966" t="str">
        <f>CONCATENATE(W$2,"PersistentVars.stWarningList.",B1966)</f>
        <v>ns=4;s=|var|PLC210 OPC-UA.Application.PersistentVars.stWarningList.FWaterOutL</v>
      </c>
      <c r="Q1966" t="str">
        <f t="shared" si="857"/>
        <v>d1109</v>
      </c>
      <c r="R1966" t="str">
        <f>CONCATENATE(G1966,"Warn")</f>
        <v>fValueWarn</v>
      </c>
    </row>
    <row r="1967" spans="1:22" x14ac:dyDescent="0.25">
      <c r="B1967" t="str">
        <f t="shared" si="856"/>
        <v>FWaterOutL</v>
      </c>
      <c r="G1967" t="s">
        <v>165</v>
      </c>
      <c r="H1967" t="str">
        <f t="shared" si="852"/>
        <v>bTriggered</v>
      </c>
      <c r="I1967">
        <v>1</v>
      </c>
      <c r="K1967">
        <v>0</v>
      </c>
      <c r="M1967" t="str">
        <f t="shared" si="853"/>
        <v>ns=4;s=|var|PLC210 OPC-UA.Application.GVL.stBoilerWarnings.FWaterOutL.bTriggered</v>
      </c>
      <c r="N1967" t="str">
        <f t="shared" si="854"/>
        <v>Boolean</v>
      </c>
      <c r="O1967" t="s">
        <v>27</v>
      </c>
      <c r="P1967" t="str">
        <f>CONCATENATE(W$2,"GVL.stBoilerWarnings.",B1967)</f>
        <v>ns=4;s=|var|PLC210 OPC-UA.Application.GVL.stBoilerWarnings.FWaterOutL</v>
      </c>
      <c r="Q1967" t="str">
        <f t="shared" si="857"/>
        <v>d1109</v>
      </c>
      <c r="R1967" t="str">
        <f>CONCATENATE(G1967,"Warn")</f>
        <v>bTriggeredWarn</v>
      </c>
    </row>
    <row r="1968" spans="1:22" x14ac:dyDescent="0.25">
      <c r="B1968" t="str">
        <f t="shared" si="856"/>
        <v>FWaterOutL</v>
      </c>
      <c r="G1968" t="s">
        <v>353</v>
      </c>
      <c r="H1968" t="str">
        <f t="shared" si="852"/>
        <v>bTurnOnCondition</v>
      </c>
      <c r="I1968">
        <v>1</v>
      </c>
      <c r="K1968">
        <v>0</v>
      </c>
      <c r="M1968" t="str">
        <f t="shared" si="853"/>
        <v>ns=4;s=|var|PLC210 OPC-UA.Application.GVL.stBoilerProts.FWaterOutL.bTurnOnCondition</v>
      </c>
      <c r="N1968" t="str">
        <f t="shared" si="854"/>
        <v>Boolean</v>
      </c>
      <c r="O1968" t="s">
        <v>27</v>
      </c>
      <c r="P1968" t="str">
        <f>CONCATENATE(W$2,"GVL.stBoilerProts.",B1968)</f>
        <v>ns=4;s=|var|PLC210 OPC-UA.Application.GVL.stBoilerProts.FWaterOutL</v>
      </c>
      <c r="Q1968" t="str">
        <f t="shared" si="857"/>
        <v>d1109</v>
      </c>
      <c r="R1968" t="str">
        <f>CONCATENATE(G1968)</f>
        <v>bTurnOnCondition</v>
      </c>
    </row>
    <row r="1969" spans="1:22" x14ac:dyDescent="0.25">
      <c r="B1969" t="str">
        <f t="shared" si="856"/>
        <v>FWaterOutL</v>
      </c>
      <c r="G1969" t="s">
        <v>370</v>
      </c>
      <c r="H1969" t="str">
        <f t="shared" si="852"/>
        <v>fCountdown</v>
      </c>
      <c r="I1969">
        <v>1</v>
      </c>
      <c r="K1969">
        <v>0</v>
      </c>
      <c r="M1969" t="str">
        <f t="shared" si="853"/>
        <v>ns=4;s=|var|PLC210 OPC-UA.Application.GVL.stBoilerProts.FWaterOutL.fCountdown</v>
      </c>
      <c r="N1969" t="str">
        <f t="shared" si="854"/>
        <v>Float</v>
      </c>
      <c r="O1969" t="s">
        <v>27</v>
      </c>
      <c r="P1969" t="str">
        <f>CONCATENATE(W$2,"GVL.stBoilerProts.",B1969)</f>
        <v>ns=4;s=|var|PLC210 OPC-UA.Application.GVL.stBoilerProts.FWaterOutL</v>
      </c>
      <c r="Q1969" t="str">
        <f t="shared" si="857"/>
        <v>d1109</v>
      </c>
      <c r="R1969" t="str">
        <f>CONCATENATE(G1969)</f>
        <v>fCountdown</v>
      </c>
    </row>
    <row r="1970" spans="1:22" x14ac:dyDescent="0.25">
      <c r="B1970" t="str">
        <f t="shared" si="856"/>
        <v>FWaterOutL</v>
      </c>
      <c r="G1970" t="s">
        <v>379</v>
      </c>
      <c r="H1970" t="str">
        <f t="shared" si="852"/>
        <v>bConditionTriggered</v>
      </c>
      <c r="I1970">
        <v>1</v>
      </c>
      <c r="K1970">
        <v>0</v>
      </c>
      <c r="M1970" t="str">
        <f t="shared" si="853"/>
        <v>ns=4;s=|var|PLC210 OPC-UA.Application.GVL.stBoilerProts.FWaterOutL.bConditionTriggered</v>
      </c>
      <c r="N1970" t="str">
        <f t="shared" si="854"/>
        <v>Boolean</v>
      </c>
      <c r="O1970" t="s">
        <v>27</v>
      </c>
      <c r="P1970" t="str">
        <f>CONCATENATE(W$2,"GVL.stBoilerProts.",B1970)</f>
        <v>ns=4;s=|var|PLC210 OPC-UA.Application.GVL.stBoilerProts.FWaterOutL</v>
      </c>
      <c r="Q1970" t="str">
        <f t="shared" si="857"/>
        <v>d1109</v>
      </c>
      <c r="R1970" t="str">
        <f>CONCATENATE(G1970)</f>
        <v>bConditionTriggered</v>
      </c>
    </row>
    <row r="1971" spans="1:22" x14ac:dyDescent="0.25">
      <c r="B1971" t="str">
        <f t="shared" si="856"/>
        <v>FWaterOutL</v>
      </c>
      <c r="G1971" t="s">
        <v>379</v>
      </c>
      <c r="H1971" t="str">
        <f t="shared" si="852"/>
        <v>bConditionTriggered</v>
      </c>
      <c r="I1971">
        <v>1</v>
      </c>
      <c r="K1971">
        <v>0</v>
      </c>
      <c r="M1971" t="str">
        <f t="shared" si="853"/>
        <v>ns=4;s=|var|PLC210 OPC-UA.Application.GVL.stBoilerWarnings.FWaterOutL.bConditionTriggered</v>
      </c>
      <c r="N1971" t="str">
        <f t="shared" si="854"/>
        <v>Boolean</v>
      </c>
      <c r="O1971" t="s">
        <v>27</v>
      </c>
      <c r="P1971" t="str">
        <f>CONCATENATE(W$2,"GVL.stBoilerWarnings.",B1971)</f>
        <v>ns=4;s=|var|PLC210 OPC-UA.Application.GVL.stBoilerWarnings.FWaterOutL</v>
      </c>
      <c r="Q1971" t="str">
        <f t="shared" si="857"/>
        <v>d1109</v>
      </c>
      <c r="R1971" t="str">
        <f>CONCATENATE(G1971,"Warn")</f>
        <v>bConditionTriggeredWarn</v>
      </c>
    </row>
    <row r="1972" spans="1:22" x14ac:dyDescent="0.25">
      <c r="B1972" t="str">
        <f t="shared" si="856"/>
        <v>FWaterOutL</v>
      </c>
      <c r="G1972" t="s">
        <v>382</v>
      </c>
      <c r="H1972" t="str">
        <f t="shared" si="852"/>
        <v>bAlwaysCtrl</v>
      </c>
      <c r="I1972">
        <v>1</v>
      </c>
      <c r="K1972">
        <v>0</v>
      </c>
      <c r="M1972" t="str">
        <f t="shared" si="853"/>
        <v>ns=4;s=|var|PLC210 OPC-UA.Application.GVL.stBoilerProts.FWaterOutL.bAlwaysCtrl</v>
      </c>
      <c r="N1972" t="str">
        <f t="shared" si="854"/>
        <v>Boolean</v>
      </c>
      <c r="O1972" t="s">
        <v>27</v>
      </c>
      <c r="P1972" t="str">
        <f>CONCATENATE(W$2,"GVL.stBoilerProts.",B1972)</f>
        <v>ns=4;s=|var|PLC210 OPC-UA.Application.GVL.stBoilerProts.FWaterOutL</v>
      </c>
      <c r="Q1972" t="str">
        <f t="shared" si="857"/>
        <v>d1109</v>
      </c>
      <c r="R1972" t="str">
        <f>CONCATENATE(G1972)</f>
        <v>bAlwaysCtrl</v>
      </c>
    </row>
    <row r="1973" spans="1:22" x14ac:dyDescent="0.25">
      <c r="A1973" t="s">
        <v>294</v>
      </c>
      <c r="B1973" t="s">
        <v>285</v>
      </c>
      <c r="V1973" t="s">
        <v>304</v>
      </c>
    </row>
    <row r="1974" spans="1:22" x14ac:dyDescent="0.25">
      <c r="B1974" t="str">
        <f>A1973</f>
        <v>PVacH</v>
      </c>
      <c r="G1974" t="s">
        <v>163</v>
      </c>
      <c r="H1974" t="str">
        <f>G1974</f>
        <v>bSoundOn</v>
      </c>
      <c r="I1974">
        <v>1</v>
      </c>
      <c r="K1974">
        <v>1</v>
      </c>
      <c r="M1974" t="str">
        <f>CONCATENATE(P1974,".",H1974)</f>
        <v>ns=4;s=|var|PLC210 OPC-UA.Application.GVL.stBoilerProts.PVacH.bSoundOn</v>
      </c>
      <c r="N1974" t="str">
        <f>(IF(LEFT(G1974,1)="b","Boolean","Float"))</f>
        <v>Boolean</v>
      </c>
      <c r="O1974" t="s">
        <v>27</v>
      </c>
      <c r="P1974" t="str">
        <f t="shared" ref="P1974:P1980" si="858">CONCATENATE(W$2,"GVL.stBoilerProts.",B1974)</f>
        <v>ns=4;s=|var|PLC210 OPC-UA.Application.GVL.stBoilerProts.PVacH</v>
      </c>
      <c r="Q1974" t="str">
        <f>V1973</f>
        <v>d1113</v>
      </c>
      <c r="R1974" t="str">
        <f>G1974</f>
        <v>bSoundOn</v>
      </c>
    </row>
    <row r="1975" spans="1:22" x14ac:dyDescent="0.25">
      <c r="B1975" t="str">
        <f>B1974</f>
        <v>PVacH</v>
      </c>
      <c r="G1975" t="s">
        <v>166</v>
      </c>
      <c r="H1975" t="str">
        <f t="shared" ref="H1975:H1989" si="859">G1975</f>
        <v>bCtrlOn</v>
      </c>
      <c r="I1975">
        <v>1</v>
      </c>
      <c r="K1975">
        <v>1</v>
      </c>
      <c r="M1975" t="str">
        <f t="shared" ref="M1975:M1989" si="860">CONCATENATE(P1975,".",H1975)</f>
        <v>ns=4;s=|var|PLC210 OPC-UA.Application.GVL.stBoilerProts.PVacH.bCtrlOn</v>
      </c>
      <c r="N1975" t="str">
        <f t="shared" ref="N1975:N1989" si="861">(IF(LEFT(G1975,1)="b","Boolean","Float"))</f>
        <v>Boolean</v>
      </c>
      <c r="O1975" t="s">
        <v>27</v>
      </c>
      <c r="P1975" t="str">
        <f t="shared" si="858"/>
        <v>ns=4;s=|var|PLC210 OPC-UA.Application.GVL.stBoilerProts.PVacH</v>
      </c>
      <c r="Q1975" t="str">
        <f>Q1974</f>
        <v>d1113</v>
      </c>
      <c r="R1975" t="str">
        <f t="shared" ref="R1975:R1982" si="862">G1975</f>
        <v>bCtrlOn</v>
      </c>
    </row>
    <row r="1976" spans="1:22" x14ac:dyDescent="0.25">
      <c r="B1976" t="str">
        <f t="shared" ref="B1976:B1989" si="863">B1975</f>
        <v>PVacH</v>
      </c>
      <c r="G1976" t="s">
        <v>168</v>
      </c>
      <c r="H1976" t="str">
        <f t="shared" si="859"/>
        <v>bCheck</v>
      </c>
      <c r="I1976">
        <v>1</v>
      </c>
      <c r="K1976">
        <v>1</v>
      </c>
      <c r="M1976" t="str">
        <f t="shared" si="860"/>
        <v>ns=4;s=|var|PLC210 OPC-UA.Application.GVL.stBoilerProts.PVacH.bCheck</v>
      </c>
      <c r="N1976" t="str">
        <f t="shared" si="861"/>
        <v>Boolean</v>
      </c>
      <c r="O1976" t="s">
        <v>27</v>
      </c>
      <c r="P1976" t="str">
        <f t="shared" si="858"/>
        <v>ns=4;s=|var|PLC210 OPC-UA.Application.GVL.stBoilerProts.PVacH</v>
      </c>
      <c r="Q1976" t="str">
        <f t="shared" ref="Q1976:Q1989" si="864">Q1975</f>
        <v>d1113</v>
      </c>
      <c r="R1976" t="str">
        <f t="shared" si="862"/>
        <v>bCheck</v>
      </c>
    </row>
    <row r="1977" spans="1:22" x14ac:dyDescent="0.25">
      <c r="B1977" t="str">
        <f t="shared" si="863"/>
        <v>PVacH</v>
      </c>
      <c r="G1977" t="s">
        <v>167</v>
      </c>
      <c r="H1977" t="str">
        <f t="shared" si="859"/>
        <v>bOff</v>
      </c>
      <c r="I1977">
        <v>1</v>
      </c>
      <c r="K1977">
        <v>1</v>
      </c>
      <c r="M1977" t="str">
        <f t="shared" si="860"/>
        <v>ns=4;s=|var|PLC210 OPC-UA.Application.GVL.stBoilerProts.PVacH.bOff</v>
      </c>
      <c r="N1977" t="str">
        <f t="shared" si="861"/>
        <v>Boolean</v>
      </c>
      <c r="O1977" t="s">
        <v>27</v>
      </c>
      <c r="P1977" t="str">
        <f t="shared" si="858"/>
        <v>ns=4;s=|var|PLC210 OPC-UA.Application.GVL.stBoilerProts.PVacH</v>
      </c>
      <c r="Q1977" t="str">
        <f t="shared" si="864"/>
        <v>d1113</v>
      </c>
      <c r="R1977" t="str">
        <f t="shared" si="862"/>
        <v>bOff</v>
      </c>
    </row>
    <row r="1978" spans="1:22" x14ac:dyDescent="0.25">
      <c r="B1978" t="str">
        <f t="shared" si="863"/>
        <v>PVacH</v>
      </c>
      <c r="G1978" t="s">
        <v>165</v>
      </c>
      <c r="H1978" t="str">
        <f t="shared" si="859"/>
        <v>bTriggered</v>
      </c>
      <c r="I1978">
        <v>1</v>
      </c>
      <c r="K1978">
        <v>0</v>
      </c>
      <c r="M1978" t="str">
        <f t="shared" si="860"/>
        <v>ns=4;s=|var|PLC210 OPC-UA.Application.GVL.stBoilerProts.PVacH.bTriggered</v>
      </c>
      <c r="N1978" t="str">
        <f t="shared" si="861"/>
        <v>Boolean</v>
      </c>
      <c r="O1978" t="s">
        <v>27</v>
      </c>
      <c r="P1978" t="str">
        <f t="shared" si="858"/>
        <v>ns=4;s=|var|PLC210 OPC-UA.Application.GVL.stBoilerProts.PVacH</v>
      </c>
      <c r="Q1978" t="str">
        <f t="shared" si="864"/>
        <v>d1113</v>
      </c>
      <c r="R1978" t="str">
        <f t="shared" si="862"/>
        <v>bTriggered</v>
      </c>
    </row>
    <row r="1979" spans="1:22" x14ac:dyDescent="0.25">
      <c r="B1979" t="str">
        <f t="shared" si="863"/>
        <v>PVacH</v>
      </c>
      <c r="G1979" t="s">
        <v>83</v>
      </c>
      <c r="H1979" t="str">
        <f t="shared" si="859"/>
        <v>bCtrl</v>
      </c>
      <c r="I1979">
        <v>1</v>
      </c>
      <c r="K1979">
        <v>0</v>
      </c>
      <c r="M1979" t="str">
        <f t="shared" si="860"/>
        <v>ns=4;s=|var|PLC210 OPC-UA.Application.GVL.stBoilerProts.PVacH.bCtrl</v>
      </c>
      <c r="N1979" t="str">
        <f t="shared" si="861"/>
        <v>Boolean</v>
      </c>
      <c r="O1979" t="s">
        <v>27</v>
      </c>
      <c r="P1979" t="str">
        <f t="shared" si="858"/>
        <v>ns=4;s=|var|PLC210 OPC-UA.Application.GVL.stBoilerProts.PVacH</v>
      </c>
      <c r="Q1979" t="str">
        <f t="shared" si="864"/>
        <v>d1113</v>
      </c>
      <c r="R1979" t="str">
        <f t="shared" si="862"/>
        <v>bCtrl</v>
      </c>
    </row>
    <row r="1980" spans="1:22" x14ac:dyDescent="0.25">
      <c r="B1980" t="str">
        <f t="shared" si="863"/>
        <v>PVacH</v>
      </c>
      <c r="G1980" t="s">
        <v>169</v>
      </c>
      <c r="H1980" t="str">
        <f t="shared" si="859"/>
        <v>bInWork</v>
      </c>
      <c r="I1980">
        <v>1</v>
      </c>
      <c r="K1980">
        <v>0</v>
      </c>
      <c r="M1980" t="str">
        <f t="shared" si="860"/>
        <v>ns=4;s=|var|PLC210 OPC-UA.Application.GVL.stBoilerProts.PVacH.bInWork</v>
      </c>
      <c r="N1980" t="str">
        <f t="shared" si="861"/>
        <v>Boolean</v>
      </c>
      <c r="O1980" t="s">
        <v>27</v>
      </c>
      <c r="P1980" t="str">
        <f t="shared" si="858"/>
        <v>ns=4;s=|var|PLC210 OPC-UA.Application.GVL.stBoilerProts.PVacH</v>
      </c>
      <c r="Q1980" t="str">
        <f t="shared" si="864"/>
        <v>d1113</v>
      </c>
      <c r="R1980" t="str">
        <f t="shared" si="862"/>
        <v>bInWork</v>
      </c>
    </row>
    <row r="1981" spans="1:22" x14ac:dyDescent="0.25">
      <c r="B1981" t="str">
        <f t="shared" si="863"/>
        <v>PVacH</v>
      </c>
      <c r="G1981" t="s">
        <v>289</v>
      </c>
      <c r="H1981" t="str">
        <f t="shared" si="859"/>
        <v>fValue</v>
      </c>
      <c r="I1981">
        <v>1</v>
      </c>
      <c r="K1981">
        <v>1</v>
      </c>
      <c r="M1981" t="str">
        <f t="shared" si="860"/>
        <v>ns=4;s=|var|PLC210 OPC-UA.Application.PersistentVars.stProtectionList.PVacH.fValue</v>
      </c>
      <c r="N1981" t="str">
        <f t="shared" si="861"/>
        <v>Float</v>
      </c>
      <c r="O1981" t="s">
        <v>27</v>
      </c>
      <c r="P1981" t="str">
        <f>CONCATENATE(W$2,"PersistentVars.stProtectionList.",B1981)</f>
        <v>ns=4;s=|var|PLC210 OPC-UA.Application.PersistentVars.stProtectionList.PVacH</v>
      </c>
      <c r="Q1981" t="str">
        <f t="shared" si="864"/>
        <v>d1113</v>
      </c>
      <c r="R1981" t="str">
        <f t="shared" si="862"/>
        <v>fValue</v>
      </c>
    </row>
    <row r="1982" spans="1:22" x14ac:dyDescent="0.25">
      <c r="B1982" t="str">
        <f t="shared" si="863"/>
        <v>PVacH</v>
      </c>
      <c r="G1982" t="s">
        <v>290</v>
      </c>
      <c r="H1982" t="str">
        <f t="shared" si="859"/>
        <v>fResponseTime</v>
      </c>
      <c r="I1982">
        <v>1</v>
      </c>
      <c r="K1982">
        <v>1</v>
      </c>
      <c r="M1982" t="str">
        <f t="shared" si="860"/>
        <v>ns=4;s=|var|PLC210 OPC-UA.Application.PersistentVars.stProtectionList.PVacH.fResponseTime</v>
      </c>
      <c r="N1982" t="str">
        <f t="shared" si="861"/>
        <v>Float</v>
      </c>
      <c r="O1982" t="s">
        <v>27</v>
      </c>
      <c r="P1982" t="str">
        <f>CONCATENATE(W$2,"PersistentVars.stProtectionList.",B1982)</f>
        <v>ns=4;s=|var|PLC210 OPC-UA.Application.PersistentVars.stProtectionList.PVacH</v>
      </c>
      <c r="Q1982" t="str">
        <f t="shared" si="864"/>
        <v>d1113</v>
      </c>
      <c r="R1982" t="str">
        <f t="shared" si="862"/>
        <v>fResponseTime</v>
      </c>
    </row>
    <row r="1983" spans="1:22" x14ac:dyDescent="0.25">
      <c r="B1983" t="str">
        <f t="shared" si="863"/>
        <v>PVacH</v>
      </c>
      <c r="G1983" t="s">
        <v>289</v>
      </c>
      <c r="H1983" t="str">
        <f t="shared" si="859"/>
        <v>fValue</v>
      </c>
      <c r="I1983">
        <v>1</v>
      </c>
      <c r="K1983">
        <v>1</v>
      </c>
      <c r="M1983" t="str">
        <f t="shared" si="860"/>
        <v>ns=4;s=|var|PLC210 OPC-UA.Application.PersistentVars.stWarningList.PVacH.fValue</v>
      </c>
      <c r="N1983" t="str">
        <f t="shared" si="861"/>
        <v>Float</v>
      </c>
      <c r="O1983" t="s">
        <v>27</v>
      </c>
      <c r="P1983" t="str">
        <f>CONCATENATE(W$2,"PersistentVars.stWarningList.",B1983)</f>
        <v>ns=4;s=|var|PLC210 OPC-UA.Application.PersistentVars.stWarningList.PVacH</v>
      </c>
      <c r="Q1983" t="str">
        <f t="shared" si="864"/>
        <v>d1113</v>
      </c>
      <c r="R1983" t="str">
        <f>CONCATENATE(G1983,"Warn")</f>
        <v>fValueWarn</v>
      </c>
    </row>
    <row r="1984" spans="1:22" x14ac:dyDescent="0.25">
      <c r="B1984" t="str">
        <f t="shared" si="863"/>
        <v>PVacH</v>
      </c>
      <c r="G1984" t="s">
        <v>165</v>
      </c>
      <c r="H1984" t="str">
        <f t="shared" si="859"/>
        <v>bTriggered</v>
      </c>
      <c r="I1984">
        <v>1</v>
      </c>
      <c r="K1984">
        <v>0</v>
      </c>
      <c r="M1984" t="str">
        <f t="shared" si="860"/>
        <v>ns=4;s=|var|PLC210 OPC-UA.Application.GVL.stBoilerWarnings.PVacH.bTriggered</v>
      </c>
      <c r="N1984" t="str">
        <f t="shared" si="861"/>
        <v>Boolean</v>
      </c>
      <c r="O1984" t="s">
        <v>27</v>
      </c>
      <c r="P1984" t="str">
        <f>CONCATENATE(W$2,"GVL.stBoilerWarnings.",B1984)</f>
        <v>ns=4;s=|var|PLC210 OPC-UA.Application.GVL.stBoilerWarnings.PVacH</v>
      </c>
      <c r="Q1984" t="str">
        <f t="shared" si="864"/>
        <v>d1113</v>
      </c>
      <c r="R1984" t="str">
        <f>CONCATENATE(G1984,"Warn")</f>
        <v>bTriggeredWarn</v>
      </c>
    </row>
    <row r="1985" spans="1:22" x14ac:dyDescent="0.25">
      <c r="B1985" t="str">
        <f t="shared" si="863"/>
        <v>PVacH</v>
      </c>
      <c r="G1985" t="s">
        <v>353</v>
      </c>
      <c r="H1985" t="str">
        <f t="shared" si="859"/>
        <v>bTurnOnCondition</v>
      </c>
      <c r="I1985">
        <v>1</v>
      </c>
      <c r="K1985">
        <v>0</v>
      </c>
      <c r="M1985" t="str">
        <f t="shared" si="860"/>
        <v>ns=4;s=|var|PLC210 OPC-UA.Application.GVL.stBoilerProts.PVacH.bTurnOnCondition</v>
      </c>
      <c r="N1985" t="str">
        <f t="shared" si="861"/>
        <v>Boolean</v>
      </c>
      <c r="O1985" t="s">
        <v>27</v>
      </c>
      <c r="P1985" t="str">
        <f>CONCATENATE(W$2,"GVL.stBoilerProts.",B1985)</f>
        <v>ns=4;s=|var|PLC210 OPC-UA.Application.GVL.stBoilerProts.PVacH</v>
      </c>
      <c r="Q1985" t="str">
        <f t="shared" si="864"/>
        <v>d1113</v>
      </c>
      <c r="R1985" t="str">
        <f>CONCATENATE(G1985)</f>
        <v>bTurnOnCondition</v>
      </c>
    </row>
    <row r="1986" spans="1:22" x14ac:dyDescent="0.25">
      <c r="B1986" t="str">
        <f t="shared" si="863"/>
        <v>PVacH</v>
      </c>
      <c r="G1986" t="s">
        <v>370</v>
      </c>
      <c r="H1986" t="str">
        <f t="shared" si="859"/>
        <v>fCountdown</v>
      </c>
      <c r="I1986">
        <v>1</v>
      </c>
      <c r="K1986">
        <v>0</v>
      </c>
      <c r="M1986" t="str">
        <f t="shared" si="860"/>
        <v>ns=4;s=|var|PLC210 OPC-UA.Application.GVL.stBoilerProts.PVacH.fCountdown</v>
      </c>
      <c r="N1986" t="str">
        <f t="shared" si="861"/>
        <v>Float</v>
      </c>
      <c r="O1986" t="s">
        <v>27</v>
      </c>
      <c r="P1986" t="str">
        <f>CONCATENATE(W$2,"GVL.stBoilerProts.",B1986)</f>
        <v>ns=4;s=|var|PLC210 OPC-UA.Application.GVL.stBoilerProts.PVacH</v>
      </c>
      <c r="Q1986" t="str">
        <f t="shared" si="864"/>
        <v>d1113</v>
      </c>
      <c r="R1986" t="str">
        <f>CONCATENATE(G1986)</f>
        <v>fCountdown</v>
      </c>
    </row>
    <row r="1987" spans="1:22" x14ac:dyDescent="0.25">
      <c r="B1987" t="str">
        <f t="shared" si="863"/>
        <v>PVacH</v>
      </c>
      <c r="G1987" t="s">
        <v>379</v>
      </c>
      <c r="H1987" t="str">
        <f t="shared" si="859"/>
        <v>bConditionTriggered</v>
      </c>
      <c r="I1987">
        <v>1</v>
      </c>
      <c r="K1987">
        <v>0</v>
      </c>
      <c r="M1987" t="str">
        <f t="shared" si="860"/>
        <v>ns=4;s=|var|PLC210 OPC-UA.Application.GVL.stBoilerProts.PVacH.bConditionTriggered</v>
      </c>
      <c r="N1987" t="str">
        <f t="shared" si="861"/>
        <v>Boolean</v>
      </c>
      <c r="O1987" t="s">
        <v>27</v>
      </c>
      <c r="P1987" t="str">
        <f>CONCATENATE(W$2,"GVL.stBoilerProts.",B1987)</f>
        <v>ns=4;s=|var|PLC210 OPC-UA.Application.GVL.stBoilerProts.PVacH</v>
      </c>
      <c r="Q1987" t="str">
        <f t="shared" si="864"/>
        <v>d1113</v>
      </c>
      <c r="R1987" t="str">
        <f>CONCATENATE(G1987)</f>
        <v>bConditionTriggered</v>
      </c>
    </row>
    <row r="1988" spans="1:22" x14ac:dyDescent="0.25">
      <c r="B1988" t="str">
        <f t="shared" si="863"/>
        <v>PVacH</v>
      </c>
      <c r="G1988" t="s">
        <v>379</v>
      </c>
      <c r="H1988" t="str">
        <f t="shared" si="859"/>
        <v>bConditionTriggered</v>
      </c>
      <c r="I1988">
        <v>1</v>
      </c>
      <c r="K1988">
        <v>0</v>
      </c>
      <c r="M1988" t="str">
        <f t="shared" si="860"/>
        <v>ns=4;s=|var|PLC210 OPC-UA.Application.GVL.stBoilerWarnings.PVacH.bConditionTriggered</v>
      </c>
      <c r="N1988" t="str">
        <f t="shared" si="861"/>
        <v>Boolean</v>
      </c>
      <c r="O1988" t="s">
        <v>27</v>
      </c>
      <c r="P1988" t="str">
        <f>CONCATENATE(W$2,"GVL.stBoilerWarnings.",B1988)</f>
        <v>ns=4;s=|var|PLC210 OPC-UA.Application.GVL.stBoilerWarnings.PVacH</v>
      </c>
      <c r="Q1988" t="str">
        <f t="shared" si="864"/>
        <v>d1113</v>
      </c>
      <c r="R1988" t="str">
        <f>CONCATENATE(G1988,"Warn")</f>
        <v>bConditionTriggeredWarn</v>
      </c>
    </row>
    <row r="1989" spans="1:22" x14ac:dyDescent="0.25">
      <c r="B1989" t="str">
        <f t="shared" si="863"/>
        <v>PVacH</v>
      </c>
      <c r="G1989" t="s">
        <v>382</v>
      </c>
      <c r="H1989" t="str">
        <f t="shared" si="859"/>
        <v>bAlwaysCtrl</v>
      </c>
      <c r="I1989">
        <v>1</v>
      </c>
      <c r="K1989">
        <v>0</v>
      </c>
      <c r="M1989" t="str">
        <f t="shared" si="860"/>
        <v>ns=4;s=|var|PLC210 OPC-UA.Application.GVL.stBoilerProts.PVacH.bAlwaysCtrl</v>
      </c>
      <c r="N1989" t="str">
        <f t="shared" si="861"/>
        <v>Boolean</v>
      </c>
      <c r="O1989" t="s">
        <v>27</v>
      </c>
      <c r="P1989" t="str">
        <f>CONCATENATE(W$2,"GVL.stBoilerProts.",B1989)</f>
        <v>ns=4;s=|var|PLC210 OPC-UA.Application.GVL.stBoilerProts.PVacH</v>
      </c>
      <c r="Q1989" t="str">
        <f t="shared" si="864"/>
        <v>d1113</v>
      </c>
      <c r="R1989" t="str">
        <f>CONCATENATE(G1989)</f>
        <v>bAlwaysCtrl</v>
      </c>
    </row>
    <row r="1990" spans="1:22" x14ac:dyDescent="0.25">
      <c r="A1990" t="s">
        <v>295</v>
      </c>
      <c r="B1990" t="s">
        <v>285</v>
      </c>
      <c r="V1990" t="s">
        <v>305</v>
      </c>
    </row>
    <row r="1991" spans="1:22" x14ac:dyDescent="0.25">
      <c r="B1991" t="str">
        <f>A1990</f>
        <v>LastBurnProt</v>
      </c>
      <c r="G1991" t="s">
        <v>163</v>
      </c>
      <c r="H1991" t="str">
        <f>G1991</f>
        <v>bSoundOn</v>
      </c>
      <c r="I1991">
        <v>1</v>
      </c>
      <c r="K1991">
        <v>1</v>
      </c>
      <c r="M1991" t="str">
        <f>CONCATENATE(P1991,".",H1991)</f>
        <v>ns=4;s=|var|PLC210 OPC-UA.Application.GVL.stBoilerProts.LastBurnProt.bSoundOn</v>
      </c>
      <c r="N1991" t="str">
        <f>(IF(LEFT(G1991,1)="b","Boolean","Float"))</f>
        <v>Boolean</v>
      </c>
      <c r="O1991" t="s">
        <v>27</v>
      </c>
      <c r="P1991" t="str">
        <f t="shared" ref="P1991:P1997" si="865">CONCATENATE(W$2,"GVL.stBoilerProts.",B1991)</f>
        <v>ns=4;s=|var|PLC210 OPC-UA.Application.GVL.stBoilerProts.LastBurnProt</v>
      </c>
      <c r="Q1991" t="str">
        <f>V1990</f>
        <v>d1197</v>
      </c>
      <c r="R1991" t="str">
        <f>G1991</f>
        <v>bSoundOn</v>
      </c>
    </row>
    <row r="1992" spans="1:22" x14ac:dyDescent="0.25">
      <c r="B1992" t="str">
        <f>B1991</f>
        <v>LastBurnProt</v>
      </c>
      <c r="G1992" t="s">
        <v>166</v>
      </c>
      <c r="H1992" t="str">
        <f t="shared" ref="H1992:H2006" si="866">G1992</f>
        <v>bCtrlOn</v>
      </c>
      <c r="I1992">
        <v>1</v>
      </c>
      <c r="K1992">
        <v>1</v>
      </c>
      <c r="M1992" t="str">
        <f t="shared" ref="M1992:M2006" si="867">CONCATENATE(P1992,".",H1992)</f>
        <v>ns=4;s=|var|PLC210 OPC-UA.Application.GVL.stBoilerProts.LastBurnProt.bCtrlOn</v>
      </c>
      <c r="N1992" t="str">
        <f t="shared" ref="N1992:N2006" si="868">(IF(LEFT(G1992,1)="b","Boolean","Float"))</f>
        <v>Boolean</v>
      </c>
      <c r="O1992" t="s">
        <v>27</v>
      </c>
      <c r="P1992" t="str">
        <f t="shared" si="865"/>
        <v>ns=4;s=|var|PLC210 OPC-UA.Application.GVL.stBoilerProts.LastBurnProt</v>
      </c>
      <c r="Q1992" t="str">
        <f>Q1991</f>
        <v>d1197</v>
      </c>
      <c r="R1992" t="str">
        <f t="shared" ref="R1992:R1999" si="869">G1992</f>
        <v>bCtrlOn</v>
      </c>
    </row>
    <row r="1993" spans="1:22" x14ac:dyDescent="0.25">
      <c r="B1993" t="str">
        <f t="shared" ref="B1993:B2006" si="870">B1992</f>
        <v>LastBurnProt</v>
      </c>
      <c r="G1993" t="s">
        <v>168</v>
      </c>
      <c r="H1993" t="str">
        <f t="shared" si="866"/>
        <v>bCheck</v>
      </c>
      <c r="I1993">
        <v>1</v>
      </c>
      <c r="K1993">
        <v>1</v>
      </c>
      <c r="M1993" t="str">
        <f t="shared" si="867"/>
        <v>ns=4;s=|var|PLC210 OPC-UA.Application.GVL.stBoilerProts.LastBurnProt.bCheck</v>
      </c>
      <c r="N1993" t="str">
        <f t="shared" si="868"/>
        <v>Boolean</v>
      </c>
      <c r="O1993" t="s">
        <v>27</v>
      </c>
      <c r="P1993" t="str">
        <f t="shared" si="865"/>
        <v>ns=4;s=|var|PLC210 OPC-UA.Application.GVL.stBoilerProts.LastBurnProt</v>
      </c>
      <c r="Q1993" t="str">
        <f t="shared" ref="Q1993:Q2006" si="871">Q1992</f>
        <v>d1197</v>
      </c>
      <c r="R1993" t="str">
        <f t="shared" si="869"/>
        <v>bCheck</v>
      </c>
    </row>
    <row r="1994" spans="1:22" x14ac:dyDescent="0.25">
      <c r="B1994" t="str">
        <f t="shared" si="870"/>
        <v>LastBurnProt</v>
      </c>
      <c r="G1994" t="s">
        <v>167</v>
      </c>
      <c r="H1994" t="str">
        <f t="shared" si="866"/>
        <v>bOff</v>
      </c>
      <c r="I1994">
        <v>1</v>
      </c>
      <c r="K1994">
        <v>1</v>
      </c>
      <c r="M1994" t="str">
        <f t="shared" si="867"/>
        <v>ns=4;s=|var|PLC210 OPC-UA.Application.GVL.stBoilerProts.LastBurnProt.bOff</v>
      </c>
      <c r="N1994" t="str">
        <f t="shared" si="868"/>
        <v>Boolean</v>
      </c>
      <c r="O1994" t="s">
        <v>27</v>
      </c>
      <c r="P1994" t="str">
        <f t="shared" si="865"/>
        <v>ns=4;s=|var|PLC210 OPC-UA.Application.GVL.stBoilerProts.LastBurnProt</v>
      </c>
      <c r="Q1994" t="str">
        <f t="shared" si="871"/>
        <v>d1197</v>
      </c>
      <c r="R1994" t="str">
        <f t="shared" si="869"/>
        <v>bOff</v>
      </c>
    </row>
    <row r="1995" spans="1:22" x14ac:dyDescent="0.25">
      <c r="B1995" t="str">
        <f t="shared" si="870"/>
        <v>LastBurnProt</v>
      </c>
      <c r="G1995" t="s">
        <v>165</v>
      </c>
      <c r="H1995" t="str">
        <f t="shared" si="866"/>
        <v>bTriggered</v>
      </c>
      <c r="I1995">
        <v>1</v>
      </c>
      <c r="K1995">
        <v>0</v>
      </c>
      <c r="M1995" t="str">
        <f t="shared" si="867"/>
        <v>ns=4;s=|var|PLC210 OPC-UA.Application.GVL.stBoilerProts.LastBurnProt.bTriggered</v>
      </c>
      <c r="N1995" t="str">
        <f t="shared" si="868"/>
        <v>Boolean</v>
      </c>
      <c r="O1995" t="s">
        <v>27</v>
      </c>
      <c r="P1995" t="str">
        <f t="shared" si="865"/>
        <v>ns=4;s=|var|PLC210 OPC-UA.Application.GVL.stBoilerProts.LastBurnProt</v>
      </c>
      <c r="Q1995" t="str">
        <f t="shared" si="871"/>
        <v>d1197</v>
      </c>
      <c r="R1995" t="str">
        <f t="shared" si="869"/>
        <v>bTriggered</v>
      </c>
    </row>
    <row r="1996" spans="1:22" x14ac:dyDescent="0.25">
      <c r="B1996" t="str">
        <f t="shared" si="870"/>
        <v>LastBurnProt</v>
      </c>
      <c r="G1996" t="s">
        <v>83</v>
      </c>
      <c r="H1996" t="str">
        <f t="shared" si="866"/>
        <v>bCtrl</v>
      </c>
      <c r="I1996">
        <v>1</v>
      </c>
      <c r="K1996">
        <v>0</v>
      </c>
      <c r="M1996" t="str">
        <f t="shared" si="867"/>
        <v>ns=4;s=|var|PLC210 OPC-UA.Application.GVL.stBoilerProts.LastBurnProt.bCtrl</v>
      </c>
      <c r="N1996" t="str">
        <f t="shared" si="868"/>
        <v>Boolean</v>
      </c>
      <c r="O1996" t="s">
        <v>27</v>
      </c>
      <c r="P1996" t="str">
        <f t="shared" si="865"/>
        <v>ns=4;s=|var|PLC210 OPC-UA.Application.GVL.stBoilerProts.LastBurnProt</v>
      </c>
      <c r="Q1996" t="str">
        <f t="shared" si="871"/>
        <v>d1197</v>
      </c>
      <c r="R1996" t="str">
        <f t="shared" si="869"/>
        <v>bCtrl</v>
      </c>
    </row>
    <row r="1997" spans="1:22" x14ac:dyDescent="0.25">
      <c r="B1997" t="str">
        <f t="shared" si="870"/>
        <v>LastBurnProt</v>
      </c>
      <c r="G1997" t="s">
        <v>169</v>
      </c>
      <c r="H1997" t="str">
        <f t="shared" si="866"/>
        <v>bInWork</v>
      </c>
      <c r="I1997">
        <v>1</v>
      </c>
      <c r="K1997">
        <v>0</v>
      </c>
      <c r="M1997" t="str">
        <f t="shared" si="867"/>
        <v>ns=4;s=|var|PLC210 OPC-UA.Application.GVL.stBoilerProts.LastBurnProt.bInWork</v>
      </c>
      <c r="N1997" t="str">
        <f t="shared" si="868"/>
        <v>Boolean</v>
      </c>
      <c r="O1997" t="s">
        <v>27</v>
      </c>
      <c r="P1997" t="str">
        <f t="shared" si="865"/>
        <v>ns=4;s=|var|PLC210 OPC-UA.Application.GVL.stBoilerProts.LastBurnProt</v>
      </c>
      <c r="Q1997" t="str">
        <f t="shared" si="871"/>
        <v>d1197</v>
      </c>
      <c r="R1997" t="str">
        <f t="shared" si="869"/>
        <v>bInWork</v>
      </c>
    </row>
    <row r="1998" spans="1:22" x14ac:dyDescent="0.25">
      <c r="B1998" t="str">
        <f t="shared" si="870"/>
        <v>LastBurnProt</v>
      </c>
      <c r="G1998" t="s">
        <v>289</v>
      </c>
      <c r="H1998" t="str">
        <f t="shared" si="866"/>
        <v>fValue</v>
      </c>
      <c r="I1998">
        <v>1</v>
      </c>
      <c r="K1998">
        <v>1</v>
      </c>
      <c r="M1998" t="str">
        <f t="shared" si="867"/>
        <v>ns=4;s=|var|PLC210 OPC-UA.Application.PersistentVars.stProtectionList.LastBurnProt.fValue</v>
      </c>
      <c r="N1998" t="str">
        <f t="shared" si="868"/>
        <v>Float</v>
      </c>
      <c r="O1998" t="s">
        <v>27</v>
      </c>
      <c r="P1998" t="str">
        <f>CONCATENATE(W$2,"PersistentVars.stProtectionList.",B1998)</f>
        <v>ns=4;s=|var|PLC210 OPC-UA.Application.PersistentVars.stProtectionList.LastBurnProt</v>
      </c>
      <c r="Q1998" t="str">
        <f t="shared" si="871"/>
        <v>d1197</v>
      </c>
      <c r="R1998" t="str">
        <f t="shared" si="869"/>
        <v>fValue</v>
      </c>
    </row>
    <row r="1999" spans="1:22" x14ac:dyDescent="0.25">
      <c r="B1999" t="str">
        <f t="shared" si="870"/>
        <v>LastBurnProt</v>
      </c>
      <c r="G1999" t="s">
        <v>290</v>
      </c>
      <c r="H1999" t="str">
        <f t="shared" si="866"/>
        <v>fResponseTime</v>
      </c>
      <c r="I1999">
        <v>1</v>
      </c>
      <c r="K1999">
        <v>1</v>
      </c>
      <c r="M1999" t="str">
        <f t="shared" si="867"/>
        <v>ns=4;s=|var|PLC210 OPC-UA.Application.PersistentVars.stProtectionList.LastBurnProt.fResponseTime</v>
      </c>
      <c r="N1999" t="str">
        <f t="shared" si="868"/>
        <v>Float</v>
      </c>
      <c r="O1999" t="s">
        <v>27</v>
      </c>
      <c r="P1999" t="str">
        <f>CONCATENATE(W$2,"PersistentVars.stProtectionList.",B1999)</f>
        <v>ns=4;s=|var|PLC210 OPC-UA.Application.PersistentVars.stProtectionList.LastBurnProt</v>
      </c>
      <c r="Q1999" t="str">
        <f t="shared" si="871"/>
        <v>d1197</v>
      </c>
      <c r="R1999" t="str">
        <f t="shared" si="869"/>
        <v>fResponseTime</v>
      </c>
    </row>
    <row r="2000" spans="1:22" x14ac:dyDescent="0.25">
      <c r="B2000" t="str">
        <f t="shared" si="870"/>
        <v>LastBurnProt</v>
      </c>
      <c r="G2000" t="s">
        <v>289</v>
      </c>
      <c r="H2000" t="str">
        <f t="shared" si="866"/>
        <v>fValue</v>
      </c>
      <c r="I2000">
        <v>1</v>
      </c>
      <c r="K2000">
        <v>1</v>
      </c>
      <c r="M2000" t="str">
        <f t="shared" si="867"/>
        <v>ns=4;s=|var|PLC210 OPC-UA.Application.PersistentVars.stWarningList.LastBurnProt.fValue</v>
      </c>
      <c r="N2000" t="str">
        <f t="shared" si="868"/>
        <v>Float</v>
      </c>
      <c r="O2000" t="s">
        <v>27</v>
      </c>
      <c r="P2000" t="str">
        <f>CONCATENATE(W$2,"PersistentVars.stWarningList.",B2000)</f>
        <v>ns=4;s=|var|PLC210 OPC-UA.Application.PersistentVars.stWarningList.LastBurnProt</v>
      </c>
      <c r="Q2000" t="str">
        <f t="shared" si="871"/>
        <v>d1197</v>
      </c>
      <c r="R2000" t="str">
        <f>CONCATENATE(G2000,"Warn")</f>
        <v>fValueWarn</v>
      </c>
    </row>
    <row r="2001" spans="1:22" x14ac:dyDescent="0.25">
      <c r="B2001" t="str">
        <f t="shared" si="870"/>
        <v>LastBurnProt</v>
      </c>
      <c r="G2001" t="s">
        <v>165</v>
      </c>
      <c r="H2001" t="str">
        <f t="shared" si="866"/>
        <v>bTriggered</v>
      </c>
      <c r="I2001">
        <v>1</v>
      </c>
      <c r="K2001">
        <v>0</v>
      </c>
      <c r="M2001" t="str">
        <f t="shared" si="867"/>
        <v>ns=4;s=|var|PLC210 OPC-UA.Application.GVL.stBoilerWarnings.LastBurnProt.bTriggered</v>
      </c>
      <c r="N2001" t="str">
        <f t="shared" si="868"/>
        <v>Boolean</v>
      </c>
      <c r="O2001" t="s">
        <v>27</v>
      </c>
      <c r="P2001" t="str">
        <f>CONCATENATE(W$2,"GVL.stBoilerWarnings.",B2001)</f>
        <v>ns=4;s=|var|PLC210 OPC-UA.Application.GVL.stBoilerWarnings.LastBurnProt</v>
      </c>
      <c r="Q2001" t="str">
        <f t="shared" si="871"/>
        <v>d1197</v>
      </c>
      <c r="R2001" t="str">
        <f>CONCATENATE(G2001,"Warn")</f>
        <v>bTriggeredWarn</v>
      </c>
    </row>
    <row r="2002" spans="1:22" x14ac:dyDescent="0.25">
      <c r="B2002" t="str">
        <f t="shared" si="870"/>
        <v>LastBurnProt</v>
      </c>
      <c r="G2002" t="s">
        <v>353</v>
      </c>
      <c r="H2002" t="str">
        <f t="shared" si="866"/>
        <v>bTurnOnCondition</v>
      </c>
      <c r="I2002">
        <v>1</v>
      </c>
      <c r="K2002">
        <v>0</v>
      </c>
      <c r="M2002" t="str">
        <f t="shared" si="867"/>
        <v>ns=4;s=|var|PLC210 OPC-UA.Application.GVL.stBoilerProts.LastBurnProt.bTurnOnCondition</v>
      </c>
      <c r="N2002" t="str">
        <f t="shared" si="868"/>
        <v>Boolean</v>
      </c>
      <c r="O2002" t="s">
        <v>27</v>
      </c>
      <c r="P2002" t="str">
        <f>CONCATENATE(W$2,"GVL.stBoilerProts.",B2002)</f>
        <v>ns=4;s=|var|PLC210 OPC-UA.Application.GVL.stBoilerProts.LastBurnProt</v>
      </c>
      <c r="Q2002" t="str">
        <f t="shared" si="871"/>
        <v>d1197</v>
      </c>
      <c r="R2002" t="str">
        <f>CONCATENATE(G2002)</f>
        <v>bTurnOnCondition</v>
      </c>
    </row>
    <row r="2003" spans="1:22" x14ac:dyDescent="0.25">
      <c r="B2003" t="str">
        <f t="shared" si="870"/>
        <v>LastBurnProt</v>
      </c>
      <c r="G2003" t="s">
        <v>370</v>
      </c>
      <c r="H2003" t="str">
        <f t="shared" si="866"/>
        <v>fCountdown</v>
      </c>
      <c r="I2003">
        <v>1</v>
      </c>
      <c r="K2003">
        <v>0</v>
      </c>
      <c r="M2003" t="str">
        <f t="shared" si="867"/>
        <v>ns=4;s=|var|PLC210 OPC-UA.Application.GVL.stBoilerProts.LastBurnProt.fCountdown</v>
      </c>
      <c r="N2003" t="str">
        <f t="shared" si="868"/>
        <v>Float</v>
      </c>
      <c r="O2003" t="s">
        <v>27</v>
      </c>
      <c r="P2003" t="str">
        <f>CONCATENATE(W$2,"GVL.stBoilerProts.",B2003)</f>
        <v>ns=4;s=|var|PLC210 OPC-UA.Application.GVL.stBoilerProts.LastBurnProt</v>
      </c>
      <c r="Q2003" t="str">
        <f t="shared" si="871"/>
        <v>d1197</v>
      </c>
      <c r="R2003" t="str">
        <f>CONCATENATE(G2003)</f>
        <v>fCountdown</v>
      </c>
    </row>
    <row r="2004" spans="1:22" x14ac:dyDescent="0.25">
      <c r="B2004" t="str">
        <f t="shared" si="870"/>
        <v>LastBurnProt</v>
      </c>
      <c r="G2004" t="s">
        <v>379</v>
      </c>
      <c r="H2004" t="str">
        <f t="shared" si="866"/>
        <v>bConditionTriggered</v>
      </c>
      <c r="I2004">
        <v>1</v>
      </c>
      <c r="K2004">
        <v>0</v>
      </c>
      <c r="M2004" t="str">
        <f t="shared" si="867"/>
        <v>ns=4;s=|var|PLC210 OPC-UA.Application.GVL.stBoilerProts.LastBurnProt.bConditionTriggered</v>
      </c>
      <c r="N2004" t="str">
        <f t="shared" si="868"/>
        <v>Boolean</v>
      </c>
      <c r="O2004" t="s">
        <v>27</v>
      </c>
      <c r="P2004" t="str">
        <f>CONCATENATE(W$2,"GVL.stBoilerProts.",B2004)</f>
        <v>ns=4;s=|var|PLC210 OPC-UA.Application.GVL.stBoilerProts.LastBurnProt</v>
      </c>
      <c r="Q2004" t="str">
        <f t="shared" si="871"/>
        <v>d1197</v>
      </c>
      <c r="R2004" t="str">
        <f>CONCATENATE(G2004)</f>
        <v>bConditionTriggered</v>
      </c>
    </row>
    <row r="2005" spans="1:22" x14ac:dyDescent="0.25">
      <c r="B2005" t="str">
        <f t="shared" si="870"/>
        <v>LastBurnProt</v>
      </c>
      <c r="G2005" t="s">
        <v>379</v>
      </c>
      <c r="H2005" t="str">
        <f t="shared" si="866"/>
        <v>bConditionTriggered</v>
      </c>
      <c r="I2005">
        <v>1</v>
      </c>
      <c r="K2005">
        <v>0</v>
      </c>
      <c r="M2005" t="str">
        <f t="shared" si="867"/>
        <v>ns=4;s=|var|PLC210 OPC-UA.Application.GVL.stBoilerWarnings.LastBurnProt.bConditionTriggered</v>
      </c>
      <c r="N2005" t="str">
        <f t="shared" si="868"/>
        <v>Boolean</v>
      </c>
      <c r="O2005" t="s">
        <v>27</v>
      </c>
      <c r="P2005" t="str">
        <f>CONCATENATE(W$2,"GVL.stBoilerWarnings.",B2005)</f>
        <v>ns=4;s=|var|PLC210 OPC-UA.Application.GVL.stBoilerWarnings.LastBurnProt</v>
      </c>
      <c r="Q2005" t="str">
        <f t="shared" si="871"/>
        <v>d1197</v>
      </c>
      <c r="R2005" t="str">
        <f>CONCATENATE(G2005,"Warn")</f>
        <v>bConditionTriggeredWarn</v>
      </c>
    </row>
    <row r="2006" spans="1:22" x14ac:dyDescent="0.25">
      <c r="B2006" t="str">
        <f t="shared" si="870"/>
        <v>LastBurnProt</v>
      </c>
      <c r="G2006" t="s">
        <v>382</v>
      </c>
      <c r="H2006" t="str">
        <f t="shared" si="866"/>
        <v>bAlwaysCtrl</v>
      </c>
      <c r="I2006">
        <v>1</v>
      </c>
      <c r="K2006">
        <v>0</v>
      </c>
      <c r="M2006" t="str">
        <f t="shared" si="867"/>
        <v>ns=4;s=|var|PLC210 OPC-UA.Application.GVL.stBoilerProts.LastBurnProt.bAlwaysCtrl</v>
      </c>
      <c r="N2006" t="str">
        <f t="shared" si="868"/>
        <v>Boolean</v>
      </c>
      <c r="O2006" t="s">
        <v>27</v>
      </c>
      <c r="P2006" t="str">
        <f>CONCATENATE(W$2,"GVL.stBoilerProts.",B2006)</f>
        <v>ns=4;s=|var|PLC210 OPC-UA.Application.GVL.stBoilerProts.LastBurnProt</v>
      </c>
      <c r="Q2006" t="str">
        <f t="shared" si="871"/>
        <v>d1197</v>
      </c>
      <c r="R2006" t="str">
        <f>CONCATENATE(G2006)</f>
        <v>bAlwaysCtrl</v>
      </c>
    </row>
    <row r="2007" spans="1:22" x14ac:dyDescent="0.25">
      <c r="A2007" t="s">
        <v>307</v>
      </c>
      <c r="B2007" t="s">
        <v>285</v>
      </c>
      <c r="V2007" t="s">
        <v>308</v>
      </c>
    </row>
    <row r="2008" spans="1:22" x14ac:dyDescent="0.25">
      <c r="B2008" t="str">
        <f>A2007</f>
        <v>TWaterBoil</v>
      </c>
      <c r="G2008" t="s">
        <v>163</v>
      </c>
      <c r="H2008" t="str">
        <f>G2008</f>
        <v>bSoundOn</v>
      </c>
      <c r="I2008">
        <v>1</v>
      </c>
      <c r="K2008">
        <v>1</v>
      </c>
      <c r="M2008" t="str">
        <f>CONCATENATE(P2008,".",H2008)</f>
        <v>ns=4;s=|var|PLC210 OPC-UA.Application.GVL.stBoilerProts.TWaterBoil.bSoundOn</v>
      </c>
      <c r="N2008" t="str">
        <f>(IF(LEFT(G2008,1)="b","Boolean","Float"))</f>
        <v>Boolean</v>
      </c>
      <c r="O2008" t="s">
        <v>27</v>
      </c>
      <c r="P2008" t="str">
        <f t="shared" ref="P2008:P2014" si="872">CONCATENATE(W$2,"GVL.stBoilerProts.",B2008)</f>
        <v>ns=4;s=|var|PLC210 OPC-UA.Application.GVL.stBoilerProts.TWaterBoil</v>
      </c>
      <c r="Q2008" t="str">
        <f>V2007</f>
        <v>d1198</v>
      </c>
      <c r="R2008" t="str">
        <f>G2008</f>
        <v>bSoundOn</v>
      </c>
    </row>
    <row r="2009" spans="1:22" x14ac:dyDescent="0.25">
      <c r="B2009" t="str">
        <f>B2008</f>
        <v>TWaterBoil</v>
      </c>
      <c r="G2009" t="s">
        <v>166</v>
      </c>
      <c r="H2009" t="str">
        <f t="shared" ref="H2009:H2023" si="873">G2009</f>
        <v>bCtrlOn</v>
      </c>
      <c r="I2009">
        <v>1</v>
      </c>
      <c r="K2009">
        <v>1</v>
      </c>
      <c r="M2009" t="str">
        <f t="shared" ref="M2009:M2023" si="874">CONCATENATE(P2009,".",H2009)</f>
        <v>ns=4;s=|var|PLC210 OPC-UA.Application.GVL.stBoilerProts.TWaterBoil.bCtrlOn</v>
      </c>
      <c r="N2009" t="str">
        <f t="shared" ref="N2009:N2023" si="875">(IF(LEFT(G2009,1)="b","Boolean","Float"))</f>
        <v>Boolean</v>
      </c>
      <c r="O2009" t="s">
        <v>27</v>
      </c>
      <c r="P2009" t="str">
        <f t="shared" si="872"/>
        <v>ns=4;s=|var|PLC210 OPC-UA.Application.GVL.stBoilerProts.TWaterBoil</v>
      </c>
      <c r="Q2009" t="str">
        <f>Q2008</f>
        <v>d1198</v>
      </c>
      <c r="R2009" t="str">
        <f t="shared" ref="R2009:R2016" si="876">G2009</f>
        <v>bCtrlOn</v>
      </c>
    </row>
    <row r="2010" spans="1:22" x14ac:dyDescent="0.25">
      <c r="B2010" t="str">
        <f t="shared" ref="B2010:B2023" si="877">B2009</f>
        <v>TWaterBoil</v>
      </c>
      <c r="G2010" t="s">
        <v>168</v>
      </c>
      <c r="H2010" t="str">
        <f t="shared" si="873"/>
        <v>bCheck</v>
      </c>
      <c r="I2010">
        <v>1</v>
      </c>
      <c r="K2010">
        <v>1</v>
      </c>
      <c r="M2010" t="str">
        <f t="shared" si="874"/>
        <v>ns=4;s=|var|PLC210 OPC-UA.Application.GVL.stBoilerProts.TWaterBoil.bCheck</v>
      </c>
      <c r="N2010" t="str">
        <f t="shared" si="875"/>
        <v>Boolean</v>
      </c>
      <c r="O2010" t="s">
        <v>27</v>
      </c>
      <c r="P2010" t="str">
        <f t="shared" si="872"/>
        <v>ns=4;s=|var|PLC210 OPC-UA.Application.GVL.stBoilerProts.TWaterBoil</v>
      </c>
      <c r="Q2010" t="str">
        <f t="shared" ref="Q2010:Q2023" si="878">Q2009</f>
        <v>d1198</v>
      </c>
      <c r="R2010" t="str">
        <f t="shared" si="876"/>
        <v>bCheck</v>
      </c>
    </row>
    <row r="2011" spans="1:22" x14ac:dyDescent="0.25">
      <c r="B2011" t="str">
        <f t="shared" si="877"/>
        <v>TWaterBoil</v>
      </c>
      <c r="G2011" t="s">
        <v>167</v>
      </c>
      <c r="H2011" t="str">
        <f t="shared" si="873"/>
        <v>bOff</v>
      </c>
      <c r="I2011">
        <v>1</v>
      </c>
      <c r="K2011">
        <v>1</v>
      </c>
      <c r="M2011" t="str">
        <f t="shared" si="874"/>
        <v>ns=4;s=|var|PLC210 OPC-UA.Application.GVL.stBoilerProts.TWaterBoil.bOff</v>
      </c>
      <c r="N2011" t="str">
        <f t="shared" si="875"/>
        <v>Boolean</v>
      </c>
      <c r="O2011" t="s">
        <v>27</v>
      </c>
      <c r="P2011" t="str">
        <f t="shared" si="872"/>
        <v>ns=4;s=|var|PLC210 OPC-UA.Application.GVL.stBoilerProts.TWaterBoil</v>
      </c>
      <c r="Q2011" t="str">
        <f t="shared" si="878"/>
        <v>d1198</v>
      </c>
      <c r="R2011" t="str">
        <f t="shared" si="876"/>
        <v>bOff</v>
      </c>
    </row>
    <row r="2012" spans="1:22" x14ac:dyDescent="0.25">
      <c r="B2012" t="str">
        <f t="shared" si="877"/>
        <v>TWaterBoil</v>
      </c>
      <c r="G2012" t="s">
        <v>165</v>
      </c>
      <c r="H2012" t="str">
        <f t="shared" si="873"/>
        <v>bTriggered</v>
      </c>
      <c r="I2012">
        <v>1</v>
      </c>
      <c r="K2012">
        <v>0</v>
      </c>
      <c r="M2012" t="str">
        <f t="shared" si="874"/>
        <v>ns=4;s=|var|PLC210 OPC-UA.Application.GVL.stBoilerProts.TWaterBoil.bTriggered</v>
      </c>
      <c r="N2012" t="str">
        <f t="shared" si="875"/>
        <v>Boolean</v>
      </c>
      <c r="O2012" t="s">
        <v>27</v>
      </c>
      <c r="P2012" t="str">
        <f t="shared" si="872"/>
        <v>ns=4;s=|var|PLC210 OPC-UA.Application.GVL.stBoilerProts.TWaterBoil</v>
      </c>
      <c r="Q2012" t="str">
        <f t="shared" si="878"/>
        <v>d1198</v>
      </c>
      <c r="R2012" t="str">
        <f t="shared" si="876"/>
        <v>bTriggered</v>
      </c>
    </row>
    <row r="2013" spans="1:22" x14ac:dyDescent="0.25">
      <c r="B2013" t="str">
        <f t="shared" si="877"/>
        <v>TWaterBoil</v>
      </c>
      <c r="G2013" t="s">
        <v>83</v>
      </c>
      <c r="H2013" t="str">
        <f t="shared" si="873"/>
        <v>bCtrl</v>
      </c>
      <c r="I2013">
        <v>1</v>
      </c>
      <c r="K2013">
        <v>0</v>
      </c>
      <c r="M2013" t="str">
        <f t="shared" si="874"/>
        <v>ns=4;s=|var|PLC210 OPC-UA.Application.GVL.stBoilerProts.TWaterBoil.bCtrl</v>
      </c>
      <c r="N2013" t="str">
        <f t="shared" si="875"/>
        <v>Boolean</v>
      </c>
      <c r="O2013" t="s">
        <v>27</v>
      </c>
      <c r="P2013" t="str">
        <f t="shared" si="872"/>
        <v>ns=4;s=|var|PLC210 OPC-UA.Application.GVL.stBoilerProts.TWaterBoil</v>
      </c>
      <c r="Q2013" t="str">
        <f t="shared" si="878"/>
        <v>d1198</v>
      </c>
      <c r="R2013" t="str">
        <f t="shared" si="876"/>
        <v>bCtrl</v>
      </c>
    </row>
    <row r="2014" spans="1:22" x14ac:dyDescent="0.25">
      <c r="B2014" t="str">
        <f t="shared" si="877"/>
        <v>TWaterBoil</v>
      </c>
      <c r="G2014" t="s">
        <v>169</v>
      </c>
      <c r="H2014" t="str">
        <f t="shared" si="873"/>
        <v>bInWork</v>
      </c>
      <c r="I2014">
        <v>1</v>
      </c>
      <c r="K2014">
        <v>0</v>
      </c>
      <c r="M2014" t="str">
        <f t="shared" si="874"/>
        <v>ns=4;s=|var|PLC210 OPC-UA.Application.GVL.stBoilerProts.TWaterBoil.bInWork</v>
      </c>
      <c r="N2014" t="str">
        <f t="shared" si="875"/>
        <v>Boolean</v>
      </c>
      <c r="O2014" t="s">
        <v>27</v>
      </c>
      <c r="P2014" t="str">
        <f t="shared" si="872"/>
        <v>ns=4;s=|var|PLC210 OPC-UA.Application.GVL.stBoilerProts.TWaterBoil</v>
      </c>
      <c r="Q2014" t="str">
        <f t="shared" si="878"/>
        <v>d1198</v>
      </c>
      <c r="R2014" t="str">
        <f t="shared" si="876"/>
        <v>bInWork</v>
      </c>
    </row>
    <row r="2015" spans="1:22" x14ac:dyDescent="0.25">
      <c r="B2015" t="str">
        <f t="shared" si="877"/>
        <v>TWaterBoil</v>
      </c>
      <c r="G2015" t="s">
        <v>289</v>
      </c>
      <c r="H2015" t="str">
        <f t="shared" si="873"/>
        <v>fValue</v>
      </c>
      <c r="I2015">
        <v>1</v>
      </c>
      <c r="K2015">
        <v>1</v>
      </c>
      <c r="M2015" t="str">
        <f t="shared" si="874"/>
        <v>ns=4;s=|var|PLC210 OPC-UA.Application.PersistentVars.stProtectionList.TWaterBoil.fValue</v>
      </c>
      <c r="N2015" t="str">
        <f t="shared" si="875"/>
        <v>Float</v>
      </c>
      <c r="O2015" t="s">
        <v>27</v>
      </c>
      <c r="P2015" t="str">
        <f>CONCATENATE(W$2,"PersistentVars.stProtectionList.",B2015)</f>
        <v>ns=4;s=|var|PLC210 OPC-UA.Application.PersistentVars.stProtectionList.TWaterBoil</v>
      </c>
      <c r="Q2015" t="str">
        <f t="shared" si="878"/>
        <v>d1198</v>
      </c>
      <c r="R2015" t="str">
        <f t="shared" si="876"/>
        <v>fValue</v>
      </c>
    </row>
    <row r="2016" spans="1:22" x14ac:dyDescent="0.25">
      <c r="B2016" t="str">
        <f t="shared" si="877"/>
        <v>TWaterBoil</v>
      </c>
      <c r="G2016" t="s">
        <v>290</v>
      </c>
      <c r="H2016" t="str">
        <f t="shared" si="873"/>
        <v>fResponseTime</v>
      </c>
      <c r="I2016">
        <v>1</v>
      </c>
      <c r="K2016">
        <v>1</v>
      </c>
      <c r="M2016" t="str">
        <f t="shared" si="874"/>
        <v>ns=4;s=|var|PLC210 OPC-UA.Application.PersistentVars.stProtectionList.TWaterBoil.fResponseTime</v>
      </c>
      <c r="N2016" t="str">
        <f t="shared" si="875"/>
        <v>Float</v>
      </c>
      <c r="O2016" t="s">
        <v>27</v>
      </c>
      <c r="P2016" t="str">
        <f>CONCATENATE(W$2,"PersistentVars.stProtectionList.",B2016)</f>
        <v>ns=4;s=|var|PLC210 OPC-UA.Application.PersistentVars.stProtectionList.TWaterBoil</v>
      </c>
      <c r="Q2016" t="str">
        <f t="shared" si="878"/>
        <v>d1198</v>
      </c>
      <c r="R2016" t="str">
        <f t="shared" si="876"/>
        <v>fResponseTime</v>
      </c>
    </row>
    <row r="2017" spans="1:22" x14ac:dyDescent="0.25">
      <c r="B2017" t="str">
        <f t="shared" si="877"/>
        <v>TWaterBoil</v>
      </c>
      <c r="G2017" t="s">
        <v>289</v>
      </c>
      <c r="H2017" t="str">
        <f t="shared" si="873"/>
        <v>fValue</v>
      </c>
      <c r="I2017">
        <v>1</v>
      </c>
      <c r="K2017">
        <v>1</v>
      </c>
      <c r="M2017" t="str">
        <f t="shared" si="874"/>
        <v>ns=4;s=|var|PLC210 OPC-UA.Application.PersistentVars.stWarningList.TWaterBoil.fValue</v>
      </c>
      <c r="N2017" t="str">
        <f t="shared" si="875"/>
        <v>Float</v>
      </c>
      <c r="O2017" t="s">
        <v>27</v>
      </c>
      <c r="P2017" t="str">
        <f>CONCATENATE(W$2,"PersistentVars.stWarningList.",B2017)</f>
        <v>ns=4;s=|var|PLC210 OPC-UA.Application.PersistentVars.stWarningList.TWaterBoil</v>
      </c>
      <c r="Q2017" t="str">
        <f t="shared" si="878"/>
        <v>d1198</v>
      </c>
      <c r="R2017" t="str">
        <f>CONCATENATE(G2017,"Warn")</f>
        <v>fValueWarn</v>
      </c>
    </row>
    <row r="2018" spans="1:22" x14ac:dyDescent="0.25">
      <c r="B2018" t="str">
        <f t="shared" si="877"/>
        <v>TWaterBoil</v>
      </c>
      <c r="G2018" t="s">
        <v>165</v>
      </c>
      <c r="H2018" t="str">
        <f t="shared" si="873"/>
        <v>bTriggered</v>
      </c>
      <c r="I2018">
        <v>1</v>
      </c>
      <c r="K2018">
        <v>0</v>
      </c>
      <c r="M2018" t="str">
        <f t="shared" si="874"/>
        <v>ns=4;s=|var|PLC210 OPC-UA.Application.GVL.stBoilerWarnings.TWaterBoil.bTriggered</v>
      </c>
      <c r="N2018" t="str">
        <f t="shared" si="875"/>
        <v>Boolean</v>
      </c>
      <c r="O2018" t="s">
        <v>27</v>
      </c>
      <c r="P2018" t="str">
        <f>CONCATENATE(W$2,"GVL.stBoilerWarnings.",B2018)</f>
        <v>ns=4;s=|var|PLC210 OPC-UA.Application.GVL.stBoilerWarnings.TWaterBoil</v>
      </c>
      <c r="Q2018" t="str">
        <f t="shared" si="878"/>
        <v>d1198</v>
      </c>
      <c r="R2018" t="str">
        <f>CONCATENATE(G2018,"Warn")</f>
        <v>bTriggeredWarn</v>
      </c>
    </row>
    <row r="2019" spans="1:22" x14ac:dyDescent="0.25">
      <c r="B2019" t="str">
        <f t="shared" si="877"/>
        <v>TWaterBoil</v>
      </c>
      <c r="G2019" t="s">
        <v>353</v>
      </c>
      <c r="H2019" t="str">
        <f t="shared" si="873"/>
        <v>bTurnOnCondition</v>
      </c>
      <c r="I2019">
        <v>1</v>
      </c>
      <c r="K2019">
        <v>0</v>
      </c>
      <c r="M2019" t="str">
        <f t="shared" si="874"/>
        <v>ns=4;s=|var|PLC210 OPC-UA.Application.GVL.stBoilerProts.TWaterBoil.bTurnOnCondition</v>
      </c>
      <c r="N2019" t="str">
        <f t="shared" si="875"/>
        <v>Boolean</v>
      </c>
      <c r="O2019" t="s">
        <v>27</v>
      </c>
      <c r="P2019" t="str">
        <f>CONCATENATE(W$2,"GVL.stBoilerProts.",B2019)</f>
        <v>ns=4;s=|var|PLC210 OPC-UA.Application.GVL.stBoilerProts.TWaterBoil</v>
      </c>
      <c r="Q2019" t="str">
        <f t="shared" si="878"/>
        <v>d1198</v>
      </c>
      <c r="R2019" t="str">
        <f>CONCATENATE(G2019)</f>
        <v>bTurnOnCondition</v>
      </c>
    </row>
    <row r="2020" spans="1:22" x14ac:dyDescent="0.25">
      <c r="B2020" t="str">
        <f t="shared" si="877"/>
        <v>TWaterBoil</v>
      </c>
      <c r="G2020" t="s">
        <v>370</v>
      </c>
      <c r="H2020" t="str">
        <f t="shared" si="873"/>
        <v>fCountdown</v>
      </c>
      <c r="I2020">
        <v>1</v>
      </c>
      <c r="K2020">
        <v>0</v>
      </c>
      <c r="M2020" t="str">
        <f t="shared" si="874"/>
        <v>ns=4;s=|var|PLC210 OPC-UA.Application.GVL.stBoilerProts.TWaterBoil.fCountdown</v>
      </c>
      <c r="N2020" t="str">
        <f t="shared" si="875"/>
        <v>Float</v>
      </c>
      <c r="O2020" t="s">
        <v>27</v>
      </c>
      <c r="P2020" t="str">
        <f>CONCATENATE(W$2,"GVL.stBoilerProts.",B2020)</f>
        <v>ns=4;s=|var|PLC210 OPC-UA.Application.GVL.stBoilerProts.TWaterBoil</v>
      </c>
      <c r="Q2020" t="str">
        <f t="shared" si="878"/>
        <v>d1198</v>
      </c>
      <c r="R2020" t="str">
        <f>CONCATENATE(G2020)</f>
        <v>fCountdown</v>
      </c>
    </row>
    <row r="2021" spans="1:22" x14ac:dyDescent="0.25">
      <c r="B2021" t="str">
        <f t="shared" si="877"/>
        <v>TWaterBoil</v>
      </c>
      <c r="G2021" t="s">
        <v>379</v>
      </c>
      <c r="H2021" t="str">
        <f t="shared" si="873"/>
        <v>bConditionTriggered</v>
      </c>
      <c r="I2021">
        <v>1</v>
      </c>
      <c r="K2021">
        <v>0</v>
      </c>
      <c r="M2021" t="str">
        <f t="shared" si="874"/>
        <v>ns=4;s=|var|PLC210 OPC-UA.Application.GVL.stBoilerProts.TWaterBoil.bConditionTriggered</v>
      </c>
      <c r="N2021" t="str">
        <f t="shared" si="875"/>
        <v>Boolean</v>
      </c>
      <c r="O2021" t="s">
        <v>27</v>
      </c>
      <c r="P2021" t="str">
        <f>CONCATENATE(W$2,"GVL.stBoilerProts.",B2021)</f>
        <v>ns=4;s=|var|PLC210 OPC-UA.Application.GVL.stBoilerProts.TWaterBoil</v>
      </c>
      <c r="Q2021" t="str">
        <f t="shared" si="878"/>
        <v>d1198</v>
      </c>
      <c r="R2021" t="str">
        <f>CONCATENATE(G2021)</f>
        <v>bConditionTriggered</v>
      </c>
    </row>
    <row r="2022" spans="1:22" x14ac:dyDescent="0.25">
      <c r="B2022" t="str">
        <f t="shared" si="877"/>
        <v>TWaterBoil</v>
      </c>
      <c r="G2022" t="s">
        <v>379</v>
      </c>
      <c r="H2022" t="str">
        <f t="shared" si="873"/>
        <v>bConditionTriggered</v>
      </c>
      <c r="I2022">
        <v>1</v>
      </c>
      <c r="K2022">
        <v>0</v>
      </c>
      <c r="M2022" t="str">
        <f t="shared" si="874"/>
        <v>ns=4;s=|var|PLC210 OPC-UA.Application.GVL.stBoilerWarnings.TWaterBoil.bConditionTriggered</v>
      </c>
      <c r="N2022" t="str">
        <f t="shared" si="875"/>
        <v>Boolean</v>
      </c>
      <c r="O2022" t="s">
        <v>27</v>
      </c>
      <c r="P2022" t="str">
        <f>CONCATENATE(W$2,"GVL.stBoilerWarnings.",B2022)</f>
        <v>ns=4;s=|var|PLC210 OPC-UA.Application.GVL.stBoilerWarnings.TWaterBoil</v>
      </c>
      <c r="Q2022" t="str">
        <f t="shared" si="878"/>
        <v>d1198</v>
      </c>
      <c r="R2022" t="str">
        <f>CONCATENATE(G2022,"Warn")</f>
        <v>bConditionTriggeredWarn</v>
      </c>
    </row>
    <row r="2023" spans="1:22" x14ac:dyDescent="0.25">
      <c r="B2023" t="str">
        <f t="shared" si="877"/>
        <v>TWaterBoil</v>
      </c>
      <c r="G2023" t="s">
        <v>382</v>
      </c>
      <c r="H2023" t="str">
        <f t="shared" si="873"/>
        <v>bAlwaysCtrl</v>
      </c>
      <c r="I2023">
        <v>1</v>
      </c>
      <c r="K2023">
        <v>0</v>
      </c>
      <c r="M2023" t="str">
        <f t="shared" si="874"/>
        <v>ns=4;s=|var|PLC210 OPC-UA.Application.GVL.stBoilerProts.TWaterBoil.bAlwaysCtrl</v>
      </c>
      <c r="N2023" t="str">
        <f t="shared" si="875"/>
        <v>Boolean</v>
      </c>
      <c r="O2023" t="s">
        <v>27</v>
      </c>
      <c r="P2023" t="str">
        <f>CONCATENATE(W$2,"GVL.stBoilerProts.",B2023)</f>
        <v>ns=4;s=|var|PLC210 OPC-UA.Application.GVL.stBoilerProts.TWaterBoil</v>
      </c>
      <c r="Q2023" t="str">
        <f t="shared" si="878"/>
        <v>d1198</v>
      </c>
      <c r="R2023" t="str">
        <f>CONCATENATE(G2023)</f>
        <v>bAlwaysCtrl</v>
      </c>
    </row>
    <row r="2024" spans="1:22" x14ac:dyDescent="0.25">
      <c r="A2024" t="s">
        <v>309</v>
      </c>
      <c r="B2024" t="s">
        <v>285</v>
      </c>
      <c r="V2024" t="s">
        <v>310</v>
      </c>
    </row>
    <row r="2025" spans="1:22" x14ac:dyDescent="0.25">
      <c r="B2025" t="str">
        <f>A2024</f>
        <v>FanAirOff</v>
      </c>
      <c r="G2025" t="s">
        <v>163</v>
      </c>
      <c r="H2025" t="str">
        <f>G2025</f>
        <v>bSoundOn</v>
      </c>
      <c r="I2025">
        <v>1</v>
      </c>
      <c r="K2025">
        <v>1</v>
      </c>
      <c r="M2025" t="str">
        <f>CONCATENATE(P2025,".",H2025)</f>
        <v>ns=4;s=|var|PLC210 OPC-UA.Application.GVL.stBoilerProts.FanAirOff.bSoundOn</v>
      </c>
      <c r="N2025" t="str">
        <f>(IF(LEFT(G2025,1)="b","Boolean","Float"))</f>
        <v>Boolean</v>
      </c>
      <c r="O2025" t="s">
        <v>27</v>
      </c>
      <c r="P2025" t="str">
        <f t="shared" ref="P2025:P2031" si="879">CONCATENATE(W$2,"GVL.stBoilerProts.",B2025)</f>
        <v>ns=4;s=|var|PLC210 OPC-UA.Application.GVL.stBoilerProts.FanAirOff</v>
      </c>
      <c r="Q2025" t="str">
        <f>V2024</f>
        <v>d1199</v>
      </c>
      <c r="R2025" t="str">
        <f>G2025</f>
        <v>bSoundOn</v>
      </c>
    </row>
    <row r="2026" spans="1:22" x14ac:dyDescent="0.25">
      <c r="B2026" t="str">
        <f>B2025</f>
        <v>FanAirOff</v>
      </c>
      <c r="G2026" t="s">
        <v>166</v>
      </c>
      <c r="H2026" t="str">
        <f t="shared" ref="H2026:H2040" si="880">G2026</f>
        <v>bCtrlOn</v>
      </c>
      <c r="I2026">
        <v>1</v>
      </c>
      <c r="K2026">
        <v>1</v>
      </c>
      <c r="M2026" t="str">
        <f t="shared" ref="M2026:M2040" si="881">CONCATENATE(P2026,".",H2026)</f>
        <v>ns=4;s=|var|PLC210 OPC-UA.Application.GVL.stBoilerProts.FanAirOff.bCtrlOn</v>
      </c>
      <c r="N2026" t="str">
        <f t="shared" ref="N2026:N2040" si="882">(IF(LEFT(G2026,1)="b","Boolean","Float"))</f>
        <v>Boolean</v>
      </c>
      <c r="O2026" t="s">
        <v>27</v>
      </c>
      <c r="P2026" t="str">
        <f t="shared" si="879"/>
        <v>ns=4;s=|var|PLC210 OPC-UA.Application.GVL.stBoilerProts.FanAirOff</v>
      </c>
      <c r="Q2026" t="str">
        <f>Q2025</f>
        <v>d1199</v>
      </c>
      <c r="R2026" t="str">
        <f t="shared" ref="R2026:R2033" si="883">G2026</f>
        <v>bCtrlOn</v>
      </c>
    </row>
    <row r="2027" spans="1:22" x14ac:dyDescent="0.25">
      <c r="B2027" t="str">
        <f t="shared" ref="B2027:B2040" si="884">B2026</f>
        <v>FanAirOff</v>
      </c>
      <c r="G2027" t="s">
        <v>168</v>
      </c>
      <c r="H2027" t="str">
        <f t="shared" si="880"/>
        <v>bCheck</v>
      </c>
      <c r="I2027">
        <v>1</v>
      </c>
      <c r="K2027">
        <v>1</v>
      </c>
      <c r="M2027" t="str">
        <f t="shared" si="881"/>
        <v>ns=4;s=|var|PLC210 OPC-UA.Application.GVL.stBoilerProts.FanAirOff.bCheck</v>
      </c>
      <c r="N2027" t="str">
        <f t="shared" si="882"/>
        <v>Boolean</v>
      </c>
      <c r="O2027" t="s">
        <v>27</v>
      </c>
      <c r="P2027" t="str">
        <f t="shared" si="879"/>
        <v>ns=4;s=|var|PLC210 OPC-UA.Application.GVL.stBoilerProts.FanAirOff</v>
      </c>
      <c r="Q2027" t="str">
        <f t="shared" ref="Q2027:Q2040" si="885">Q2026</f>
        <v>d1199</v>
      </c>
      <c r="R2027" t="str">
        <f t="shared" si="883"/>
        <v>bCheck</v>
      </c>
    </row>
    <row r="2028" spans="1:22" x14ac:dyDescent="0.25">
      <c r="B2028" t="str">
        <f t="shared" si="884"/>
        <v>FanAirOff</v>
      </c>
      <c r="G2028" t="s">
        <v>167</v>
      </c>
      <c r="H2028" t="str">
        <f t="shared" si="880"/>
        <v>bOff</v>
      </c>
      <c r="I2028">
        <v>1</v>
      </c>
      <c r="K2028">
        <v>1</v>
      </c>
      <c r="M2028" t="str">
        <f t="shared" si="881"/>
        <v>ns=4;s=|var|PLC210 OPC-UA.Application.GVL.stBoilerProts.FanAirOff.bOff</v>
      </c>
      <c r="N2028" t="str">
        <f t="shared" si="882"/>
        <v>Boolean</v>
      </c>
      <c r="O2028" t="s">
        <v>27</v>
      </c>
      <c r="P2028" t="str">
        <f t="shared" si="879"/>
        <v>ns=4;s=|var|PLC210 OPC-UA.Application.GVL.stBoilerProts.FanAirOff</v>
      </c>
      <c r="Q2028" t="str">
        <f t="shared" si="885"/>
        <v>d1199</v>
      </c>
      <c r="R2028" t="str">
        <f t="shared" si="883"/>
        <v>bOff</v>
      </c>
    </row>
    <row r="2029" spans="1:22" x14ac:dyDescent="0.25">
      <c r="B2029" t="str">
        <f t="shared" si="884"/>
        <v>FanAirOff</v>
      </c>
      <c r="G2029" t="s">
        <v>165</v>
      </c>
      <c r="H2029" t="str">
        <f t="shared" si="880"/>
        <v>bTriggered</v>
      </c>
      <c r="I2029">
        <v>1</v>
      </c>
      <c r="K2029">
        <v>0</v>
      </c>
      <c r="M2029" t="str">
        <f t="shared" si="881"/>
        <v>ns=4;s=|var|PLC210 OPC-UA.Application.GVL.stBoilerProts.FanAirOff.bTriggered</v>
      </c>
      <c r="N2029" t="str">
        <f t="shared" si="882"/>
        <v>Boolean</v>
      </c>
      <c r="O2029" t="s">
        <v>27</v>
      </c>
      <c r="P2029" t="str">
        <f t="shared" si="879"/>
        <v>ns=4;s=|var|PLC210 OPC-UA.Application.GVL.stBoilerProts.FanAirOff</v>
      </c>
      <c r="Q2029" t="str">
        <f t="shared" si="885"/>
        <v>d1199</v>
      </c>
      <c r="R2029" t="str">
        <f t="shared" si="883"/>
        <v>bTriggered</v>
      </c>
    </row>
    <row r="2030" spans="1:22" x14ac:dyDescent="0.25">
      <c r="B2030" t="str">
        <f t="shared" si="884"/>
        <v>FanAirOff</v>
      </c>
      <c r="G2030" t="s">
        <v>83</v>
      </c>
      <c r="H2030" t="str">
        <f t="shared" si="880"/>
        <v>bCtrl</v>
      </c>
      <c r="I2030">
        <v>1</v>
      </c>
      <c r="K2030">
        <v>0</v>
      </c>
      <c r="M2030" t="str">
        <f t="shared" si="881"/>
        <v>ns=4;s=|var|PLC210 OPC-UA.Application.GVL.stBoilerProts.FanAirOff.bCtrl</v>
      </c>
      <c r="N2030" t="str">
        <f t="shared" si="882"/>
        <v>Boolean</v>
      </c>
      <c r="O2030" t="s">
        <v>27</v>
      </c>
      <c r="P2030" t="str">
        <f t="shared" si="879"/>
        <v>ns=4;s=|var|PLC210 OPC-UA.Application.GVL.stBoilerProts.FanAirOff</v>
      </c>
      <c r="Q2030" t="str">
        <f t="shared" si="885"/>
        <v>d1199</v>
      </c>
      <c r="R2030" t="str">
        <f t="shared" si="883"/>
        <v>bCtrl</v>
      </c>
    </row>
    <row r="2031" spans="1:22" x14ac:dyDescent="0.25">
      <c r="B2031" t="str">
        <f t="shared" si="884"/>
        <v>FanAirOff</v>
      </c>
      <c r="G2031" t="s">
        <v>169</v>
      </c>
      <c r="H2031" t="str">
        <f t="shared" si="880"/>
        <v>bInWork</v>
      </c>
      <c r="I2031">
        <v>1</v>
      </c>
      <c r="K2031">
        <v>0</v>
      </c>
      <c r="M2031" t="str">
        <f t="shared" si="881"/>
        <v>ns=4;s=|var|PLC210 OPC-UA.Application.GVL.stBoilerProts.FanAirOff.bInWork</v>
      </c>
      <c r="N2031" t="str">
        <f t="shared" si="882"/>
        <v>Boolean</v>
      </c>
      <c r="O2031" t="s">
        <v>27</v>
      </c>
      <c r="P2031" t="str">
        <f t="shared" si="879"/>
        <v>ns=4;s=|var|PLC210 OPC-UA.Application.GVL.stBoilerProts.FanAirOff</v>
      </c>
      <c r="Q2031" t="str">
        <f t="shared" si="885"/>
        <v>d1199</v>
      </c>
      <c r="R2031" t="str">
        <f t="shared" si="883"/>
        <v>bInWork</v>
      </c>
    </row>
    <row r="2032" spans="1:22" x14ac:dyDescent="0.25">
      <c r="B2032" t="str">
        <f t="shared" si="884"/>
        <v>FanAirOff</v>
      </c>
      <c r="G2032" t="s">
        <v>289</v>
      </c>
      <c r="H2032" t="str">
        <f t="shared" si="880"/>
        <v>fValue</v>
      </c>
      <c r="I2032">
        <v>1</v>
      </c>
      <c r="K2032">
        <v>1</v>
      </c>
      <c r="M2032" t="str">
        <f t="shared" si="881"/>
        <v>ns=4;s=|var|PLC210 OPC-UA.Application.PersistentVars.stProtectionList.FanAirOff.fValue</v>
      </c>
      <c r="N2032" t="str">
        <f t="shared" si="882"/>
        <v>Float</v>
      </c>
      <c r="O2032" t="s">
        <v>27</v>
      </c>
      <c r="P2032" t="str">
        <f>CONCATENATE(W$2,"PersistentVars.stProtectionList.",B2032)</f>
        <v>ns=4;s=|var|PLC210 OPC-UA.Application.PersistentVars.stProtectionList.FanAirOff</v>
      </c>
      <c r="Q2032" t="str">
        <f t="shared" si="885"/>
        <v>d1199</v>
      </c>
      <c r="R2032" t="str">
        <f t="shared" si="883"/>
        <v>fValue</v>
      </c>
    </row>
    <row r="2033" spans="1:22" x14ac:dyDescent="0.25">
      <c r="B2033" t="str">
        <f t="shared" si="884"/>
        <v>FanAirOff</v>
      </c>
      <c r="G2033" t="s">
        <v>290</v>
      </c>
      <c r="H2033" t="str">
        <f t="shared" si="880"/>
        <v>fResponseTime</v>
      </c>
      <c r="I2033">
        <v>1</v>
      </c>
      <c r="K2033">
        <v>1</v>
      </c>
      <c r="M2033" t="str">
        <f t="shared" si="881"/>
        <v>ns=4;s=|var|PLC210 OPC-UA.Application.PersistentVars.stProtectionList.FanAirOff.fResponseTime</v>
      </c>
      <c r="N2033" t="str">
        <f t="shared" si="882"/>
        <v>Float</v>
      </c>
      <c r="O2033" t="s">
        <v>27</v>
      </c>
      <c r="P2033" t="str">
        <f>CONCATENATE(W$2,"PersistentVars.stProtectionList.",B2033)</f>
        <v>ns=4;s=|var|PLC210 OPC-UA.Application.PersistentVars.stProtectionList.FanAirOff</v>
      </c>
      <c r="Q2033" t="str">
        <f t="shared" si="885"/>
        <v>d1199</v>
      </c>
      <c r="R2033" t="str">
        <f t="shared" si="883"/>
        <v>fResponseTime</v>
      </c>
    </row>
    <row r="2034" spans="1:22" x14ac:dyDescent="0.25">
      <c r="B2034" t="str">
        <f t="shared" si="884"/>
        <v>FanAirOff</v>
      </c>
      <c r="G2034" t="s">
        <v>289</v>
      </c>
      <c r="H2034" t="str">
        <f t="shared" si="880"/>
        <v>fValue</v>
      </c>
      <c r="I2034">
        <v>1</v>
      </c>
      <c r="K2034">
        <v>1</v>
      </c>
      <c r="M2034" t="str">
        <f t="shared" si="881"/>
        <v>ns=4;s=|var|PLC210 OPC-UA.Application.PersistentVars.stWarningList.FanAirOff.fValue</v>
      </c>
      <c r="N2034" t="str">
        <f t="shared" si="882"/>
        <v>Float</v>
      </c>
      <c r="O2034" t="s">
        <v>27</v>
      </c>
      <c r="P2034" t="str">
        <f>CONCATENATE(W$2,"PersistentVars.stWarningList.",B2034)</f>
        <v>ns=4;s=|var|PLC210 OPC-UA.Application.PersistentVars.stWarningList.FanAirOff</v>
      </c>
      <c r="Q2034" t="str">
        <f t="shared" si="885"/>
        <v>d1199</v>
      </c>
      <c r="R2034" t="str">
        <f>CONCATENATE(G2034,"Warn")</f>
        <v>fValueWarn</v>
      </c>
    </row>
    <row r="2035" spans="1:22" x14ac:dyDescent="0.25">
      <c r="B2035" t="str">
        <f t="shared" si="884"/>
        <v>FanAirOff</v>
      </c>
      <c r="G2035" t="s">
        <v>165</v>
      </c>
      <c r="H2035" t="str">
        <f t="shared" si="880"/>
        <v>bTriggered</v>
      </c>
      <c r="I2035">
        <v>1</v>
      </c>
      <c r="K2035">
        <v>0</v>
      </c>
      <c r="M2035" t="str">
        <f t="shared" si="881"/>
        <v>ns=4;s=|var|PLC210 OPC-UA.Application.GVL.stBoilerWarnings.FanAirOff.bTriggered</v>
      </c>
      <c r="N2035" t="str">
        <f t="shared" si="882"/>
        <v>Boolean</v>
      </c>
      <c r="O2035" t="s">
        <v>27</v>
      </c>
      <c r="P2035" t="str">
        <f>CONCATENATE(W$2,"GVL.stBoilerWarnings.",B2035)</f>
        <v>ns=4;s=|var|PLC210 OPC-UA.Application.GVL.stBoilerWarnings.FanAirOff</v>
      </c>
      <c r="Q2035" t="str">
        <f t="shared" si="885"/>
        <v>d1199</v>
      </c>
      <c r="R2035" t="str">
        <f>CONCATENATE(G2035,"Warn")</f>
        <v>bTriggeredWarn</v>
      </c>
    </row>
    <row r="2036" spans="1:22" x14ac:dyDescent="0.25">
      <c r="B2036" t="str">
        <f t="shared" si="884"/>
        <v>FanAirOff</v>
      </c>
      <c r="G2036" t="s">
        <v>353</v>
      </c>
      <c r="H2036" t="str">
        <f t="shared" si="880"/>
        <v>bTurnOnCondition</v>
      </c>
      <c r="I2036">
        <v>1</v>
      </c>
      <c r="K2036">
        <v>0</v>
      </c>
      <c r="M2036" t="str">
        <f t="shared" si="881"/>
        <v>ns=4;s=|var|PLC210 OPC-UA.Application.GVL.stBoilerProts.FanAirOff.bTurnOnCondition</v>
      </c>
      <c r="N2036" t="str">
        <f t="shared" si="882"/>
        <v>Boolean</v>
      </c>
      <c r="O2036" t="s">
        <v>27</v>
      </c>
      <c r="P2036" t="str">
        <f>CONCATENATE(W$2,"GVL.stBoilerProts.",B2036)</f>
        <v>ns=4;s=|var|PLC210 OPC-UA.Application.GVL.stBoilerProts.FanAirOff</v>
      </c>
      <c r="Q2036" t="str">
        <f t="shared" si="885"/>
        <v>d1199</v>
      </c>
      <c r="R2036" t="str">
        <f>CONCATENATE(G2036)</f>
        <v>bTurnOnCondition</v>
      </c>
    </row>
    <row r="2037" spans="1:22" x14ac:dyDescent="0.25">
      <c r="B2037" t="str">
        <f t="shared" si="884"/>
        <v>FanAirOff</v>
      </c>
      <c r="G2037" t="s">
        <v>370</v>
      </c>
      <c r="H2037" t="str">
        <f t="shared" si="880"/>
        <v>fCountdown</v>
      </c>
      <c r="I2037">
        <v>1</v>
      </c>
      <c r="K2037">
        <v>0</v>
      </c>
      <c r="M2037" t="str">
        <f t="shared" si="881"/>
        <v>ns=4;s=|var|PLC210 OPC-UA.Application.GVL.stBoilerProts.FanAirOff.fCountdown</v>
      </c>
      <c r="N2037" t="str">
        <f t="shared" si="882"/>
        <v>Float</v>
      </c>
      <c r="O2037" t="s">
        <v>27</v>
      </c>
      <c r="P2037" t="str">
        <f>CONCATENATE(W$2,"GVL.stBoilerProts.",B2037)</f>
        <v>ns=4;s=|var|PLC210 OPC-UA.Application.GVL.stBoilerProts.FanAirOff</v>
      </c>
      <c r="Q2037" t="str">
        <f t="shared" si="885"/>
        <v>d1199</v>
      </c>
      <c r="R2037" t="str">
        <f>CONCATENATE(G2037)</f>
        <v>fCountdown</v>
      </c>
    </row>
    <row r="2038" spans="1:22" x14ac:dyDescent="0.25">
      <c r="B2038" t="str">
        <f t="shared" si="884"/>
        <v>FanAirOff</v>
      </c>
      <c r="G2038" t="s">
        <v>379</v>
      </c>
      <c r="H2038" t="str">
        <f t="shared" si="880"/>
        <v>bConditionTriggered</v>
      </c>
      <c r="I2038">
        <v>1</v>
      </c>
      <c r="K2038">
        <v>0</v>
      </c>
      <c r="M2038" t="str">
        <f t="shared" si="881"/>
        <v>ns=4;s=|var|PLC210 OPC-UA.Application.GVL.stBoilerProts.FanAirOff.bConditionTriggered</v>
      </c>
      <c r="N2038" t="str">
        <f t="shared" si="882"/>
        <v>Boolean</v>
      </c>
      <c r="O2038" t="s">
        <v>27</v>
      </c>
      <c r="P2038" t="str">
        <f>CONCATENATE(W$2,"GVL.stBoilerProts.",B2038)</f>
        <v>ns=4;s=|var|PLC210 OPC-UA.Application.GVL.stBoilerProts.FanAirOff</v>
      </c>
      <c r="Q2038" t="str">
        <f t="shared" si="885"/>
        <v>d1199</v>
      </c>
      <c r="R2038" t="str">
        <f>CONCATENATE(G2038)</f>
        <v>bConditionTriggered</v>
      </c>
    </row>
    <row r="2039" spans="1:22" x14ac:dyDescent="0.25">
      <c r="B2039" t="str">
        <f t="shared" si="884"/>
        <v>FanAirOff</v>
      </c>
      <c r="G2039" t="s">
        <v>379</v>
      </c>
      <c r="H2039" t="str">
        <f t="shared" si="880"/>
        <v>bConditionTriggered</v>
      </c>
      <c r="I2039">
        <v>1</v>
      </c>
      <c r="K2039">
        <v>0</v>
      </c>
      <c r="M2039" t="str">
        <f t="shared" si="881"/>
        <v>ns=4;s=|var|PLC210 OPC-UA.Application.GVL.stBoilerWarnings.FanAirOff.bConditionTriggered</v>
      </c>
      <c r="N2039" t="str">
        <f t="shared" si="882"/>
        <v>Boolean</v>
      </c>
      <c r="O2039" t="s">
        <v>27</v>
      </c>
      <c r="P2039" t="str">
        <f>CONCATENATE(W$2,"GVL.stBoilerWarnings.",B2039)</f>
        <v>ns=4;s=|var|PLC210 OPC-UA.Application.GVL.stBoilerWarnings.FanAirOff</v>
      </c>
      <c r="Q2039" t="str">
        <f t="shared" si="885"/>
        <v>d1199</v>
      </c>
      <c r="R2039" t="str">
        <f>CONCATENATE(G2039,"Warn")</f>
        <v>bConditionTriggeredWarn</v>
      </c>
    </row>
    <row r="2040" spans="1:22" x14ac:dyDescent="0.25">
      <c r="B2040" t="str">
        <f t="shared" si="884"/>
        <v>FanAirOff</v>
      </c>
      <c r="G2040" t="s">
        <v>382</v>
      </c>
      <c r="H2040" t="str">
        <f t="shared" si="880"/>
        <v>bAlwaysCtrl</v>
      </c>
      <c r="I2040">
        <v>1</v>
      </c>
      <c r="K2040">
        <v>0</v>
      </c>
      <c r="M2040" t="str">
        <f t="shared" si="881"/>
        <v>ns=4;s=|var|PLC210 OPC-UA.Application.GVL.stBoilerProts.FanAirOff.bAlwaysCtrl</v>
      </c>
      <c r="N2040" t="str">
        <f t="shared" si="882"/>
        <v>Boolean</v>
      </c>
      <c r="O2040" t="s">
        <v>27</v>
      </c>
      <c r="P2040" t="str">
        <f>CONCATENATE(W$2,"GVL.stBoilerProts.",B2040)</f>
        <v>ns=4;s=|var|PLC210 OPC-UA.Application.GVL.stBoilerProts.FanAirOff</v>
      </c>
      <c r="Q2040" t="str">
        <f t="shared" si="885"/>
        <v>d1199</v>
      </c>
      <c r="R2040" t="str">
        <f>CONCATENATE(G2040)</f>
        <v>bAlwaysCtrl</v>
      </c>
    </row>
    <row r="2041" spans="1:22" x14ac:dyDescent="0.25">
      <c r="A2041" t="s">
        <v>311</v>
      </c>
      <c r="B2041" t="s">
        <v>285</v>
      </c>
      <c r="V2041" t="s">
        <v>312</v>
      </c>
    </row>
    <row r="2042" spans="1:22" x14ac:dyDescent="0.25">
      <c r="B2042" t="str">
        <f>A2041</f>
        <v>FanSmokeOff</v>
      </c>
      <c r="G2042" t="s">
        <v>163</v>
      </c>
      <c r="H2042" t="str">
        <f>G2042</f>
        <v>bSoundOn</v>
      </c>
      <c r="I2042">
        <v>1</v>
      </c>
      <c r="K2042">
        <v>1</v>
      </c>
      <c r="M2042" t="str">
        <f>CONCATENATE(P2042,".",H2042)</f>
        <v>ns=4;s=|var|PLC210 OPC-UA.Application.GVL.stBoilerProts.FanSmokeOff.bSoundOn</v>
      </c>
      <c r="N2042" t="str">
        <f>(IF(LEFT(G2042,1)="b","Boolean","Float"))</f>
        <v>Boolean</v>
      </c>
      <c r="O2042" t="s">
        <v>27</v>
      </c>
      <c r="P2042" t="str">
        <f t="shared" ref="P2042:P2048" si="886">CONCATENATE(W$2,"GVL.stBoilerProts.",B2042)</f>
        <v>ns=4;s=|var|PLC210 OPC-UA.Application.GVL.stBoilerProts.FanSmokeOff</v>
      </c>
      <c r="Q2042" t="str">
        <f>V2041</f>
        <v>d1200</v>
      </c>
      <c r="R2042" t="str">
        <f>G2042</f>
        <v>bSoundOn</v>
      </c>
    </row>
    <row r="2043" spans="1:22" x14ac:dyDescent="0.25">
      <c r="B2043" t="str">
        <f>B2042</f>
        <v>FanSmokeOff</v>
      </c>
      <c r="G2043" t="s">
        <v>166</v>
      </c>
      <c r="H2043" t="str">
        <f t="shared" ref="H2043:H2057" si="887">G2043</f>
        <v>bCtrlOn</v>
      </c>
      <c r="I2043">
        <v>1</v>
      </c>
      <c r="K2043">
        <v>1</v>
      </c>
      <c r="M2043" t="str">
        <f t="shared" ref="M2043:M2057" si="888">CONCATENATE(P2043,".",H2043)</f>
        <v>ns=4;s=|var|PLC210 OPC-UA.Application.GVL.stBoilerProts.FanSmokeOff.bCtrlOn</v>
      </c>
      <c r="N2043" t="str">
        <f t="shared" ref="N2043:N2057" si="889">(IF(LEFT(G2043,1)="b","Boolean","Float"))</f>
        <v>Boolean</v>
      </c>
      <c r="O2043" t="s">
        <v>27</v>
      </c>
      <c r="P2043" t="str">
        <f t="shared" si="886"/>
        <v>ns=4;s=|var|PLC210 OPC-UA.Application.GVL.stBoilerProts.FanSmokeOff</v>
      </c>
      <c r="Q2043" t="str">
        <f>Q2042</f>
        <v>d1200</v>
      </c>
      <c r="R2043" t="str">
        <f t="shared" ref="R2043:R2050" si="890">G2043</f>
        <v>bCtrlOn</v>
      </c>
    </row>
    <row r="2044" spans="1:22" x14ac:dyDescent="0.25">
      <c r="B2044" t="str">
        <f t="shared" ref="B2044:B2057" si="891">B2043</f>
        <v>FanSmokeOff</v>
      </c>
      <c r="G2044" t="s">
        <v>168</v>
      </c>
      <c r="H2044" t="str">
        <f t="shared" si="887"/>
        <v>bCheck</v>
      </c>
      <c r="I2044">
        <v>1</v>
      </c>
      <c r="K2044">
        <v>1</v>
      </c>
      <c r="M2044" t="str">
        <f t="shared" si="888"/>
        <v>ns=4;s=|var|PLC210 OPC-UA.Application.GVL.stBoilerProts.FanSmokeOff.bCheck</v>
      </c>
      <c r="N2044" t="str">
        <f t="shared" si="889"/>
        <v>Boolean</v>
      </c>
      <c r="O2044" t="s">
        <v>27</v>
      </c>
      <c r="P2044" t="str">
        <f t="shared" si="886"/>
        <v>ns=4;s=|var|PLC210 OPC-UA.Application.GVL.stBoilerProts.FanSmokeOff</v>
      </c>
      <c r="Q2044" t="str">
        <f t="shared" ref="Q2044:Q2057" si="892">Q2043</f>
        <v>d1200</v>
      </c>
      <c r="R2044" t="str">
        <f t="shared" si="890"/>
        <v>bCheck</v>
      </c>
    </row>
    <row r="2045" spans="1:22" x14ac:dyDescent="0.25">
      <c r="B2045" t="str">
        <f t="shared" si="891"/>
        <v>FanSmokeOff</v>
      </c>
      <c r="G2045" t="s">
        <v>167</v>
      </c>
      <c r="H2045" t="str">
        <f t="shared" si="887"/>
        <v>bOff</v>
      </c>
      <c r="I2045">
        <v>1</v>
      </c>
      <c r="K2045">
        <v>1</v>
      </c>
      <c r="M2045" t="str">
        <f t="shared" si="888"/>
        <v>ns=4;s=|var|PLC210 OPC-UA.Application.GVL.stBoilerProts.FanSmokeOff.bOff</v>
      </c>
      <c r="N2045" t="str">
        <f t="shared" si="889"/>
        <v>Boolean</v>
      </c>
      <c r="O2045" t="s">
        <v>27</v>
      </c>
      <c r="P2045" t="str">
        <f t="shared" si="886"/>
        <v>ns=4;s=|var|PLC210 OPC-UA.Application.GVL.stBoilerProts.FanSmokeOff</v>
      </c>
      <c r="Q2045" t="str">
        <f t="shared" si="892"/>
        <v>d1200</v>
      </c>
      <c r="R2045" t="str">
        <f t="shared" si="890"/>
        <v>bOff</v>
      </c>
    </row>
    <row r="2046" spans="1:22" x14ac:dyDescent="0.25">
      <c r="B2046" t="str">
        <f t="shared" si="891"/>
        <v>FanSmokeOff</v>
      </c>
      <c r="G2046" t="s">
        <v>165</v>
      </c>
      <c r="H2046" t="str">
        <f t="shared" si="887"/>
        <v>bTriggered</v>
      </c>
      <c r="I2046">
        <v>1</v>
      </c>
      <c r="K2046">
        <v>0</v>
      </c>
      <c r="M2046" t="str">
        <f t="shared" si="888"/>
        <v>ns=4;s=|var|PLC210 OPC-UA.Application.GVL.stBoilerProts.FanSmokeOff.bTriggered</v>
      </c>
      <c r="N2046" t="str">
        <f t="shared" si="889"/>
        <v>Boolean</v>
      </c>
      <c r="O2046" t="s">
        <v>27</v>
      </c>
      <c r="P2046" t="str">
        <f t="shared" si="886"/>
        <v>ns=4;s=|var|PLC210 OPC-UA.Application.GVL.stBoilerProts.FanSmokeOff</v>
      </c>
      <c r="Q2046" t="str">
        <f t="shared" si="892"/>
        <v>d1200</v>
      </c>
      <c r="R2046" t="str">
        <f t="shared" si="890"/>
        <v>bTriggered</v>
      </c>
    </row>
    <row r="2047" spans="1:22" x14ac:dyDescent="0.25">
      <c r="B2047" t="str">
        <f t="shared" si="891"/>
        <v>FanSmokeOff</v>
      </c>
      <c r="G2047" t="s">
        <v>83</v>
      </c>
      <c r="H2047" t="str">
        <f t="shared" si="887"/>
        <v>bCtrl</v>
      </c>
      <c r="I2047">
        <v>1</v>
      </c>
      <c r="K2047">
        <v>0</v>
      </c>
      <c r="M2047" t="str">
        <f t="shared" si="888"/>
        <v>ns=4;s=|var|PLC210 OPC-UA.Application.GVL.stBoilerProts.FanSmokeOff.bCtrl</v>
      </c>
      <c r="N2047" t="str">
        <f t="shared" si="889"/>
        <v>Boolean</v>
      </c>
      <c r="O2047" t="s">
        <v>27</v>
      </c>
      <c r="P2047" t="str">
        <f t="shared" si="886"/>
        <v>ns=4;s=|var|PLC210 OPC-UA.Application.GVL.stBoilerProts.FanSmokeOff</v>
      </c>
      <c r="Q2047" t="str">
        <f t="shared" si="892"/>
        <v>d1200</v>
      </c>
      <c r="R2047" t="str">
        <f t="shared" si="890"/>
        <v>bCtrl</v>
      </c>
    </row>
    <row r="2048" spans="1:22" x14ac:dyDescent="0.25">
      <c r="B2048" t="str">
        <f t="shared" si="891"/>
        <v>FanSmokeOff</v>
      </c>
      <c r="G2048" t="s">
        <v>169</v>
      </c>
      <c r="H2048" t="str">
        <f t="shared" si="887"/>
        <v>bInWork</v>
      </c>
      <c r="I2048">
        <v>1</v>
      </c>
      <c r="K2048">
        <v>0</v>
      </c>
      <c r="M2048" t="str">
        <f t="shared" si="888"/>
        <v>ns=4;s=|var|PLC210 OPC-UA.Application.GVL.stBoilerProts.FanSmokeOff.bInWork</v>
      </c>
      <c r="N2048" t="str">
        <f t="shared" si="889"/>
        <v>Boolean</v>
      </c>
      <c r="O2048" t="s">
        <v>27</v>
      </c>
      <c r="P2048" t="str">
        <f t="shared" si="886"/>
        <v>ns=4;s=|var|PLC210 OPC-UA.Application.GVL.stBoilerProts.FanSmokeOff</v>
      </c>
      <c r="Q2048" t="str">
        <f t="shared" si="892"/>
        <v>d1200</v>
      </c>
      <c r="R2048" t="str">
        <f t="shared" si="890"/>
        <v>bInWork</v>
      </c>
    </row>
    <row r="2049" spans="1:22" x14ac:dyDescent="0.25">
      <c r="B2049" t="str">
        <f t="shared" si="891"/>
        <v>FanSmokeOff</v>
      </c>
      <c r="G2049" t="s">
        <v>289</v>
      </c>
      <c r="H2049" t="str">
        <f t="shared" si="887"/>
        <v>fValue</v>
      </c>
      <c r="I2049">
        <v>1</v>
      </c>
      <c r="K2049">
        <v>1</v>
      </c>
      <c r="M2049" t="str">
        <f t="shared" si="888"/>
        <v>ns=4;s=|var|PLC210 OPC-UA.Application.PersistentVars.stProtectionList.FanSmokeOff.fValue</v>
      </c>
      <c r="N2049" t="str">
        <f t="shared" si="889"/>
        <v>Float</v>
      </c>
      <c r="O2049" t="s">
        <v>27</v>
      </c>
      <c r="P2049" t="str">
        <f>CONCATENATE(W$2,"PersistentVars.stProtectionList.",B2049)</f>
        <v>ns=4;s=|var|PLC210 OPC-UA.Application.PersistentVars.stProtectionList.FanSmokeOff</v>
      </c>
      <c r="Q2049" t="str">
        <f t="shared" si="892"/>
        <v>d1200</v>
      </c>
      <c r="R2049" t="str">
        <f t="shared" si="890"/>
        <v>fValue</v>
      </c>
    </row>
    <row r="2050" spans="1:22" x14ac:dyDescent="0.25">
      <c r="B2050" t="str">
        <f t="shared" si="891"/>
        <v>FanSmokeOff</v>
      </c>
      <c r="G2050" t="s">
        <v>290</v>
      </c>
      <c r="H2050" t="str">
        <f t="shared" si="887"/>
        <v>fResponseTime</v>
      </c>
      <c r="I2050">
        <v>1</v>
      </c>
      <c r="K2050">
        <v>1</v>
      </c>
      <c r="M2050" t="str">
        <f t="shared" si="888"/>
        <v>ns=4;s=|var|PLC210 OPC-UA.Application.PersistentVars.stProtectionList.FanSmokeOff.fResponseTime</v>
      </c>
      <c r="N2050" t="str">
        <f t="shared" si="889"/>
        <v>Float</v>
      </c>
      <c r="O2050" t="s">
        <v>27</v>
      </c>
      <c r="P2050" t="str">
        <f>CONCATENATE(W$2,"PersistentVars.stProtectionList.",B2050)</f>
        <v>ns=4;s=|var|PLC210 OPC-UA.Application.PersistentVars.stProtectionList.FanSmokeOff</v>
      </c>
      <c r="Q2050" t="str">
        <f t="shared" si="892"/>
        <v>d1200</v>
      </c>
      <c r="R2050" t="str">
        <f t="shared" si="890"/>
        <v>fResponseTime</v>
      </c>
    </row>
    <row r="2051" spans="1:22" x14ac:dyDescent="0.25">
      <c r="B2051" t="str">
        <f t="shared" si="891"/>
        <v>FanSmokeOff</v>
      </c>
      <c r="G2051" t="s">
        <v>289</v>
      </c>
      <c r="H2051" t="str">
        <f t="shared" si="887"/>
        <v>fValue</v>
      </c>
      <c r="I2051">
        <v>1</v>
      </c>
      <c r="K2051">
        <v>1</v>
      </c>
      <c r="M2051" t="str">
        <f t="shared" si="888"/>
        <v>ns=4;s=|var|PLC210 OPC-UA.Application.PersistentVars.stWarningList.FanSmokeOff.fValue</v>
      </c>
      <c r="N2051" t="str">
        <f t="shared" si="889"/>
        <v>Float</v>
      </c>
      <c r="O2051" t="s">
        <v>27</v>
      </c>
      <c r="P2051" t="str">
        <f>CONCATENATE(W$2,"PersistentVars.stWarningList.",B2051)</f>
        <v>ns=4;s=|var|PLC210 OPC-UA.Application.PersistentVars.stWarningList.FanSmokeOff</v>
      </c>
      <c r="Q2051" t="str">
        <f t="shared" si="892"/>
        <v>d1200</v>
      </c>
      <c r="R2051" t="str">
        <f>CONCATENATE(G2051,"Warn")</f>
        <v>fValueWarn</v>
      </c>
    </row>
    <row r="2052" spans="1:22" x14ac:dyDescent="0.25">
      <c r="B2052" t="str">
        <f t="shared" si="891"/>
        <v>FanSmokeOff</v>
      </c>
      <c r="G2052" t="s">
        <v>165</v>
      </c>
      <c r="H2052" t="str">
        <f t="shared" si="887"/>
        <v>bTriggered</v>
      </c>
      <c r="I2052">
        <v>1</v>
      </c>
      <c r="K2052">
        <v>0</v>
      </c>
      <c r="M2052" t="str">
        <f t="shared" si="888"/>
        <v>ns=4;s=|var|PLC210 OPC-UA.Application.GVL.stBoilerWarnings.FanSmokeOff.bTriggered</v>
      </c>
      <c r="N2052" t="str">
        <f t="shared" si="889"/>
        <v>Boolean</v>
      </c>
      <c r="O2052" t="s">
        <v>27</v>
      </c>
      <c r="P2052" t="str">
        <f>CONCATENATE(W$2,"GVL.stBoilerWarnings.",B2052)</f>
        <v>ns=4;s=|var|PLC210 OPC-UA.Application.GVL.stBoilerWarnings.FanSmokeOff</v>
      </c>
      <c r="Q2052" t="str">
        <f t="shared" si="892"/>
        <v>d1200</v>
      </c>
      <c r="R2052" t="str">
        <f>CONCATENATE(G2052,"Warn")</f>
        <v>bTriggeredWarn</v>
      </c>
    </row>
    <row r="2053" spans="1:22" x14ac:dyDescent="0.25">
      <c r="B2053" t="str">
        <f t="shared" si="891"/>
        <v>FanSmokeOff</v>
      </c>
      <c r="G2053" t="s">
        <v>353</v>
      </c>
      <c r="H2053" t="str">
        <f t="shared" si="887"/>
        <v>bTurnOnCondition</v>
      </c>
      <c r="I2053">
        <v>1</v>
      </c>
      <c r="K2053">
        <v>0</v>
      </c>
      <c r="M2053" t="str">
        <f t="shared" si="888"/>
        <v>ns=4;s=|var|PLC210 OPC-UA.Application.GVL.stBoilerProts.FanSmokeOff.bTurnOnCondition</v>
      </c>
      <c r="N2053" t="str">
        <f t="shared" si="889"/>
        <v>Boolean</v>
      </c>
      <c r="O2053" t="s">
        <v>27</v>
      </c>
      <c r="P2053" t="str">
        <f>CONCATENATE(W$2,"GVL.stBoilerProts.",B2053)</f>
        <v>ns=4;s=|var|PLC210 OPC-UA.Application.GVL.stBoilerProts.FanSmokeOff</v>
      </c>
      <c r="Q2053" t="str">
        <f t="shared" si="892"/>
        <v>d1200</v>
      </c>
      <c r="R2053" t="str">
        <f>CONCATENATE(G2053)</f>
        <v>bTurnOnCondition</v>
      </c>
    </row>
    <row r="2054" spans="1:22" x14ac:dyDescent="0.25">
      <c r="B2054" t="str">
        <f t="shared" si="891"/>
        <v>FanSmokeOff</v>
      </c>
      <c r="G2054" t="s">
        <v>370</v>
      </c>
      <c r="H2054" t="str">
        <f t="shared" si="887"/>
        <v>fCountdown</v>
      </c>
      <c r="I2054">
        <v>1</v>
      </c>
      <c r="K2054">
        <v>0</v>
      </c>
      <c r="M2054" t="str">
        <f t="shared" si="888"/>
        <v>ns=4;s=|var|PLC210 OPC-UA.Application.GVL.stBoilerProts.FanSmokeOff.fCountdown</v>
      </c>
      <c r="N2054" t="str">
        <f t="shared" si="889"/>
        <v>Float</v>
      </c>
      <c r="O2054" t="s">
        <v>27</v>
      </c>
      <c r="P2054" t="str">
        <f>CONCATENATE(W$2,"GVL.stBoilerProts.",B2054)</f>
        <v>ns=4;s=|var|PLC210 OPC-UA.Application.GVL.stBoilerProts.FanSmokeOff</v>
      </c>
      <c r="Q2054" t="str">
        <f t="shared" si="892"/>
        <v>d1200</v>
      </c>
      <c r="R2054" t="str">
        <f>CONCATENATE(G2054)</f>
        <v>fCountdown</v>
      </c>
    </row>
    <row r="2055" spans="1:22" x14ac:dyDescent="0.25">
      <c r="B2055" t="str">
        <f t="shared" si="891"/>
        <v>FanSmokeOff</v>
      </c>
      <c r="G2055" t="s">
        <v>379</v>
      </c>
      <c r="H2055" t="str">
        <f t="shared" si="887"/>
        <v>bConditionTriggered</v>
      </c>
      <c r="I2055">
        <v>1</v>
      </c>
      <c r="K2055">
        <v>0</v>
      </c>
      <c r="M2055" t="str">
        <f t="shared" si="888"/>
        <v>ns=4;s=|var|PLC210 OPC-UA.Application.GVL.stBoilerProts.FanSmokeOff.bConditionTriggered</v>
      </c>
      <c r="N2055" t="str">
        <f t="shared" si="889"/>
        <v>Boolean</v>
      </c>
      <c r="O2055" t="s">
        <v>27</v>
      </c>
      <c r="P2055" t="str">
        <f>CONCATENATE(W$2,"GVL.stBoilerProts.",B2055)</f>
        <v>ns=4;s=|var|PLC210 OPC-UA.Application.GVL.stBoilerProts.FanSmokeOff</v>
      </c>
      <c r="Q2055" t="str">
        <f t="shared" si="892"/>
        <v>d1200</v>
      </c>
      <c r="R2055" t="str">
        <f>CONCATENATE(G2055)</f>
        <v>bConditionTriggered</v>
      </c>
    </row>
    <row r="2056" spans="1:22" x14ac:dyDescent="0.25">
      <c r="B2056" t="str">
        <f t="shared" si="891"/>
        <v>FanSmokeOff</v>
      </c>
      <c r="G2056" t="s">
        <v>379</v>
      </c>
      <c r="H2056" t="str">
        <f t="shared" si="887"/>
        <v>bConditionTriggered</v>
      </c>
      <c r="I2056">
        <v>1</v>
      </c>
      <c r="K2056">
        <v>0</v>
      </c>
      <c r="M2056" t="str">
        <f t="shared" si="888"/>
        <v>ns=4;s=|var|PLC210 OPC-UA.Application.GVL.stBoilerWarnings.FanSmokeOff.bConditionTriggered</v>
      </c>
      <c r="N2056" t="str">
        <f t="shared" si="889"/>
        <v>Boolean</v>
      </c>
      <c r="O2056" t="s">
        <v>27</v>
      </c>
      <c r="P2056" t="str">
        <f>CONCATENATE(W$2,"GVL.stBoilerWarnings.",B2056)</f>
        <v>ns=4;s=|var|PLC210 OPC-UA.Application.GVL.stBoilerWarnings.FanSmokeOff</v>
      </c>
      <c r="Q2056" t="str">
        <f t="shared" si="892"/>
        <v>d1200</v>
      </c>
      <c r="R2056" t="str">
        <f>CONCATENATE(G2056,"Warn")</f>
        <v>bConditionTriggeredWarn</v>
      </c>
    </row>
    <row r="2057" spans="1:22" x14ac:dyDescent="0.25">
      <c r="B2057" t="str">
        <f t="shared" si="891"/>
        <v>FanSmokeOff</v>
      </c>
      <c r="G2057" t="s">
        <v>382</v>
      </c>
      <c r="H2057" t="str">
        <f t="shared" si="887"/>
        <v>bAlwaysCtrl</v>
      </c>
      <c r="I2057">
        <v>1</v>
      </c>
      <c r="K2057">
        <v>0</v>
      </c>
      <c r="M2057" t="str">
        <f t="shared" si="888"/>
        <v>ns=4;s=|var|PLC210 OPC-UA.Application.GVL.stBoilerProts.FanSmokeOff.bAlwaysCtrl</v>
      </c>
      <c r="N2057" t="str">
        <f t="shared" si="889"/>
        <v>Boolean</v>
      </c>
      <c r="O2057" t="s">
        <v>27</v>
      </c>
      <c r="P2057" t="str">
        <f>CONCATENATE(W$2,"GVL.stBoilerProts.",B2057)</f>
        <v>ns=4;s=|var|PLC210 OPC-UA.Application.GVL.stBoilerProts.FanSmokeOff</v>
      </c>
      <c r="Q2057" t="str">
        <f t="shared" si="892"/>
        <v>d1200</v>
      </c>
      <c r="R2057" t="str">
        <f>CONCATENATE(G2057)</f>
        <v>bAlwaysCtrl</v>
      </c>
    </row>
    <row r="2058" spans="1:22" x14ac:dyDescent="0.25">
      <c r="A2058" t="s">
        <v>313</v>
      </c>
      <c r="B2058" t="s">
        <v>285</v>
      </c>
      <c r="V2058" t="s">
        <v>314</v>
      </c>
    </row>
    <row r="2059" spans="1:22" x14ac:dyDescent="0.25">
      <c r="B2059" t="str">
        <f>A2058</f>
        <v>ManualStopKey</v>
      </c>
      <c r="G2059" t="s">
        <v>163</v>
      </c>
      <c r="H2059" t="str">
        <f>G2059</f>
        <v>bSoundOn</v>
      </c>
      <c r="I2059">
        <v>1</v>
      </c>
      <c r="K2059">
        <v>1</v>
      </c>
      <c r="M2059" t="str">
        <f>CONCATENATE(P2059,".",H2059)</f>
        <v>ns=4;s=|var|PLC210 OPC-UA.Application.GVL.stBoilerProts.ManualStopKey.bSoundOn</v>
      </c>
      <c r="N2059" t="str">
        <f>(IF(LEFT(G2059,1)="b","Boolean","Float"))</f>
        <v>Boolean</v>
      </c>
      <c r="O2059" t="s">
        <v>27</v>
      </c>
      <c r="P2059" t="str">
        <f t="shared" ref="P2059:P2065" si="893">CONCATENATE(W$2,"GVL.stBoilerProts.",B2059)</f>
        <v>ns=4;s=|var|PLC210 OPC-UA.Application.GVL.stBoilerProts.ManualStopKey</v>
      </c>
      <c r="Q2059" t="str">
        <f>V2058</f>
        <v>d1201</v>
      </c>
      <c r="R2059" t="str">
        <f>G2059</f>
        <v>bSoundOn</v>
      </c>
    </row>
    <row r="2060" spans="1:22" x14ac:dyDescent="0.25">
      <c r="B2060" t="str">
        <f>B2059</f>
        <v>ManualStopKey</v>
      </c>
      <c r="G2060" t="s">
        <v>166</v>
      </c>
      <c r="H2060" t="str">
        <f t="shared" ref="H2060:H2070" si="894">G2060</f>
        <v>bCtrlOn</v>
      </c>
      <c r="I2060">
        <v>1</v>
      </c>
      <c r="K2060">
        <v>1</v>
      </c>
      <c r="M2060" t="str">
        <f t="shared" ref="M2060:M2070" si="895">CONCATENATE(P2060,".",H2060)</f>
        <v>ns=4;s=|var|PLC210 OPC-UA.Application.GVL.stBoilerProts.ManualStopKey.bCtrlOn</v>
      </c>
      <c r="N2060" t="str">
        <f t="shared" ref="N2060:N2070" si="896">(IF(LEFT(G2060,1)="b","Boolean","Float"))</f>
        <v>Boolean</v>
      </c>
      <c r="O2060" t="s">
        <v>27</v>
      </c>
      <c r="P2060" t="str">
        <f t="shared" si="893"/>
        <v>ns=4;s=|var|PLC210 OPC-UA.Application.GVL.stBoilerProts.ManualStopKey</v>
      </c>
      <c r="Q2060" t="str">
        <f>Q2059</f>
        <v>d1201</v>
      </c>
      <c r="R2060" t="str">
        <f t="shared" ref="R2060:R2067" si="897">G2060</f>
        <v>bCtrlOn</v>
      </c>
    </row>
    <row r="2061" spans="1:22" x14ac:dyDescent="0.25">
      <c r="B2061" t="str">
        <f t="shared" ref="B2061:B2074" si="898">B2060</f>
        <v>ManualStopKey</v>
      </c>
      <c r="G2061" t="s">
        <v>168</v>
      </c>
      <c r="H2061" t="str">
        <f t="shared" si="894"/>
        <v>bCheck</v>
      </c>
      <c r="I2061">
        <v>1</v>
      </c>
      <c r="K2061">
        <v>1</v>
      </c>
      <c r="M2061" t="str">
        <f t="shared" si="895"/>
        <v>ns=4;s=|var|PLC210 OPC-UA.Application.GVL.stBoilerProts.ManualStopKey.bCheck</v>
      </c>
      <c r="N2061" t="str">
        <f t="shared" si="896"/>
        <v>Boolean</v>
      </c>
      <c r="O2061" t="s">
        <v>27</v>
      </c>
      <c r="P2061" t="str">
        <f t="shared" si="893"/>
        <v>ns=4;s=|var|PLC210 OPC-UA.Application.GVL.stBoilerProts.ManualStopKey</v>
      </c>
      <c r="Q2061" t="str">
        <f t="shared" ref="Q2061:Q2074" si="899">Q2060</f>
        <v>d1201</v>
      </c>
      <c r="R2061" t="str">
        <f t="shared" si="897"/>
        <v>bCheck</v>
      </c>
    </row>
    <row r="2062" spans="1:22" x14ac:dyDescent="0.25">
      <c r="B2062" t="str">
        <f t="shared" si="898"/>
        <v>ManualStopKey</v>
      </c>
      <c r="G2062" t="s">
        <v>167</v>
      </c>
      <c r="H2062" t="str">
        <f t="shared" si="894"/>
        <v>bOff</v>
      </c>
      <c r="I2062">
        <v>1</v>
      </c>
      <c r="K2062">
        <v>1</v>
      </c>
      <c r="M2062" t="str">
        <f t="shared" si="895"/>
        <v>ns=4;s=|var|PLC210 OPC-UA.Application.GVL.stBoilerProts.ManualStopKey.bOff</v>
      </c>
      <c r="N2062" t="str">
        <f t="shared" si="896"/>
        <v>Boolean</v>
      </c>
      <c r="O2062" t="s">
        <v>27</v>
      </c>
      <c r="P2062" t="str">
        <f t="shared" si="893"/>
        <v>ns=4;s=|var|PLC210 OPC-UA.Application.GVL.stBoilerProts.ManualStopKey</v>
      </c>
      <c r="Q2062" t="str">
        <f t="shared" si="899"/>
        <v>d1201</v>
      </c>
      <c r="R2062" t="str">
        <f t="shared" si="897"/>
        <v>bOff</v>
      </c>
    </row>
    <row r="2063" spans="1:22" x14ac:dyDescent="0.25">
      <c r="B2063" t="str">
        <f t="shared" si="898"/>
        <v>ManualStopKey</v>
      </c>
      <c r="G2063" t="s">
        <v>165</v>
      </c>
      <c r="H2063" t="str">
        <f t="shared" si="894"/>
        <v>bTriggered</v>
      </c>
      <c r="I2063">
        <v>1</v>
      </c>
      <c r="K2063">
        <v>0</v>
      </c>
      <c r="M2063" t="str">
        <f t="shared" si="895"/>
        <v>ns=4;s=|var|PLC210 OPC-UA.Application.GVL.stBoilerProts.ManualStopKey.bTriggered</v>
      </c>
      <c r="N2063" t="str">
        <f t="shared" si="896"/>
        <v>Boolean</v>
      </c>
      <c r="O2063" t="s">
        <v>27</v>
      </c>
      <c r="P2063" t="str">
        <f t="shared" si="893"/>
        <v>ns=4;s=|var|PLC210 OPC-UA.Application.GVL.stBoilerProts.ManualStopKey</v>
      </c>
      <c r="Q2063" t="str">
        <f t="shared" si="899"/>
        <v>d1201</v>
      </c>
      <c r="R2063" t="str">
        <f t="shared" si="897"/>
        <v>bTriggered</v>
      </c>
    </row>
    <row r="2064" spans="1:22" x14ac:dyDescent="0.25">
      <c r="B2064" t="str">
        <f t="shared" si="898"/>
        <v>ManualStopKey</v>
      </c>
      <c r="G2064" t="s">
        <v>83</v>
      </c>
      <c r="H2064" t="str">
        <f t="shared" si="894"/>
        <v>bCtrl</v>
      </c>
      <c r="I2064">
        <v>1</v>
      </c>
      <c r="K2064">
        <v>0</v>
      </c>
      <c r="M2064" t="str">
        <f t="shared" si="895"/>
        <v>ns=4;s=|var|PLC210 OPC-UA.Application.GVL.stBoilerProts.ManualStopKey.bCtrl</v>
      </c>
      <c r="N2064" t="str">
        <f t="shared" si="896"/>
        <v>Boolean</v>
      </c>
      <c r="O2064" t="s">
        <v>27</v>
      </c>
      <c r="P2064" t="str">
        <f t="shared" si="893"/>
        <v>ns=4;s=|var|PLC210 OPC-UA.Application.GVL.stBoilerProts.ManualStopKey</v>
      </c>
      <c r="Q2064" t="str">
        <f t="shared" si="899"/>
        <v>d1201</v>
      </c>
      <c r="R2064" t="str">
        <f t="shared" si="897"/>
        <v>bCtrl</v>
      </c>
    </row>
    <row r="2065" spans="1:22" x14ac:dyDescent="0.25">
      <c r="B2065" t="str">
        <f t="shared" si="898"/>
        <v>ManualStopKey</v>
      </c>
      <c r="G2065" t="s">
        <v>169</v>
      </c>
      <c r="H2065" t="str">
        <f t="shared" si="894"/>
        <v>bInWork</v>
      </c>
      <c r="I2065">
        <v>1</v>
      </c>
      <c r="K2065">
        <v>0</v>
      </c>
      <c r="M2065" t="str">
        <f t="shared" si="895"/>
        <v>ns=4;s=|var|PLC210 OPC-UA.Application.GVL.stBoilerProts.ManualStopKey.bInWork</v>
      </c>
      <c r="N2065" t="str">
        <f t="shared" si="896"/>
        <v>Boolean</v>
      </c>
      <c r="O2065" t="s">
        <v>27</v>
      </c>
      <c r="P2065" t="str">
        <f t="shared" si="893"/>
        <v>ns=4;s=|var|PLC210 OPC-UA.Application.GVL.stBoilerProts.ManualStopKey</v>
      </c>
      <c r="Q2065" t="str">
        <f t="shared" si="899"/>
        <v>d1201</v>
      </c>
      <c r="R2065" t="str">
        <f t="shared" si="897"/>
        <v>bInWork</v>
      </c>
    </row>
    <row r="2066" spans="1:22" x14ac:dyDescent="0.25">
      <c r="B2066" t="str">
        <f t="shared" si="898"/>
        <v>ManualStopKey</v>
      </c>
      <c r="G2066" t="s">
        <v>289</v>
      </c>
      <c r="H2066" t="str">
        <f t="shared" si="894"/>
        <v>fValue</v>
      </c>
      <c r="I2066">
        <v>1</v>
      </c>
      <c r="K2066">
        <v>1</v>
      </c>
      <c r="M2066" t="str">
        <f t="shared" si="895"/>
        <v>ns=4;s=|var|PLC210 OPC-UA.Application.PersistentVars.stProtectionList.ManualStopKey.fValue</v>
      </c>
      <c r="N2066" t="str">
        <f t="shared" si="896"/>
        <v>Float</v>
      </c>
      <c r="O2066" t="s">
        <v>27</v>
      </c>
      <c r="P2066" t="str">
        <f>CONCATENATE(W$2,"PersistentVars.stProtectionList.",B2066)</f>
        <v>ns=4;s=|var|PLC210 OPC-UA.Application.PersistentVars.stProtectionList.ManualStopKey</v>
      </c>
      <c r="Q2066" t="str">
        <f t="shared" si="899"/>
        <v>d1201</v>
      </c>
      <c r="R2066" t="str">
        <f t="shared" si="897"/>
        <v>fValue</v>
      </c>
    </row>
    <row r="2067" spans="1:22" x14ac:dyDescent="0.25">
      <c r="B2067" t="str">
        <f t="shared" si="898"/>
        <v>ManualStopKey</v>
      </c>
      <c r="G2067" t="s">
        <v>290</v>
      </c>
      <c r="H2067" t="str">
        <f t="shared" si="894"/>
        <v>fResponseTime</v>
      </c>
      <c r="I2067">
        <v>1</v>
      </c>
      <c r="K2067">
        <v>1</v>
      </c>
      <c r="M2067" t="str">
        <f t="shared" si="895"/>
        <v>ns=4;s=|var|PLC210 OPC-UA.Application.PersistentVars.stProtectionList.ManualStopKey.fResponseTime</v>
      </c>
      <c r="N2067" t="str">
        <f t="shared" si="896"/>
        <v>Float</v>
      </c>
      <c r="O2067" t="s">
        <v>27</v>
      </c>
      <c r="P2067" t="str">
        <f>CONCATENATE(W$2,"PersistentVars.stProtectionList.",B2067)</f>
        <v>ns=4;s=|var|PLC210 OPC-UA.Application.PersistentVars.stProtectionList.ManualStopKey</v>
      </c>
      <c r="Q2067" t="str">
        <f t="shared" si="899"/>
        <v>d1201</v>
      </c>
      <c r="R2067" t="str">
        <f t="shared" si="897"/>
        <v>fResponseTime</v>
      </c>
    </row>
    <row r="2068" spans="1:22" x14ac:dyDescent="0.25">
      <c r="B2068" t="str">
        <f t="shared" si="898"/>
        <v>ManualStopKey</v>
      </c>
      <c r="G2068" t="s">
        <v>289</v>
      </c>
      <c r="H2068" t="str">
        <f t="shared" si="894"/>
        <v>fValue</v>
      </c>
      <c r="I2068">
        <v>1</v>
      </c>
      <c r="K2068">
        <v>1</v>
      </c>
      <c r="M2068" t="str">
        <f t="shared" si="895"/>
        <v>ns=4;s=|var|PLC210 OPC-UA.Application.PersistentVars.stWarningList.ManualStopKey.fValue</v>
      </c>
      <c r="N2068" t="str">
        <f t="shared" si="896"/>
        <v>Float</v>
      </c>
      <c r="O2068" t="s">
        <v>27</v>
      </c>
      <c r="P2068" t="str">
        <f>CONCATENATE(W$2,"PersistentVars.stWarningList.",B2068)</f>
        <v>ns=4;s=|var|PLC210 OPC-UA.Application.PersistentVars.stWarningList.ManualStopKey</v>
      </c>
      <c r="Q2068" t="str">
        <f t="shared" si="899"/>
        <v>d1201</v>
      </c>
      <c r="R2068" t="str">
        <f>CONCATENATE(G2068,"Warn")</f>
        <v>fValueWarn</v>
      </c>
    </row>
    <row r="2069" spans="1:22" x14ac:dyDescent="0.25">
      <c r="B2069" t="str">
        <f t="shared" si="898"/>
        <v>ManualStopKey</v>
      </c>
      <c r="G2069" t="s">
        <v>165</v>
      </c>
      <c r="H2069" t="str">
        <f t="shared" si="894"/>
        <v>bTriggered</v>
      </c>
      <c r="I2069">
        <v>1</v>
      </c>
      <c r="K2069">
        <v>0</v>
      </c>
      <c r="M2069" t="str">
        <f t="shared" si="895"/>
        <v>ns=4;s=|var|PLC210 OPC-UA.Application.GVL.stBoilerWarnings.ManualStopKey.bTriggered</v>
      </c>
      <c r="N2069" t="str">
        <f t="shared" si="896"/>
        <v>Boolean</v>
      </c>
      <c r="O2069" t="s">
        <v>27</v>
      </c>
      <c r="P2069" t="str">
        <f>CONCATENATE(W$2,"GVL.stBoilerWarnings.",B2069)</f>
        <v>ns=4;s=|var|PLC210 OPC-UA.Application.GVL.stBoilerWarnings.ManualStopKey</v>
      </c>
      <c r="Q2069" t="str">
        <f t="shared" si="899"/>
        <v>d1201</v>
      </c>
      <c r="R2069" t="str">
        <f>CONCATENATE(G2069,"Warn")</f>
        <v>bTriggeredWarn</v>
      </c>
    </row>
    <row r="2070" spans="1:22" x14ac:dyDescent="0.25">
      <c r="B2070" t="str">
        <f t="shared" si="898"/>
        <v>ManualStopKey</v>
      </c>
      <c r="G2070" t="s">
        <v>353</v>
      </c>
      <c r="H2070" t="str">
        <f t="shared" si="894"/>
        <v>bTurnOnCondition</v>
      </c>
      <c r="I2070">
        <v>1</v>
      </c>
      <c r="K2070">
        <v>0</v>
      </c>
      <c r="M2070" t="str">
        <f t="shared" si="895"/>
        <v>ns=4;s=|var|PLC210 OPC-UA.Application.GVL.stBoilerProts.ManualStopKey.bTurnOnCondition</v>
      </c>
      <c r="N2070" t="str">
        <f t="shared" si="896"/>
        <v>Boolean</v>
      </c>
      <c r="O2070" t="s">
        <v>27</v>
      </c>
      <c r="P2070" t="str">
        <f>CONCATENATE(W$2,"GVL.stBoilerProts.",B2070)</f>
        <v>ns=4;s=|var|PLC210 OPC-UA.Application.GVL.stBoilerProts.ManualStopKey</v>
      </c>
      <c r="Q2070" t="str">
        <f t="shared" si="899"/>
        <v>d1201</v>
      </c>
      <c r="R2070" t="str">
        <f>CONCATENATE(G2070)</f>
        <v>bTurnOnCondition</v>
      </c>
    </row>
    <row r="2071" spans="1:22" x14ac:dyDescent="0.25">
      <c r="B2071" t="str">
        <f t="shared" si="898"/>
        <v>ManualStopKey</v>
      </c>
      <c r="G2071" t="s">
        <v>370</v>
      </c>
      <c r="H2071" t="str">
        <f t="shared" ref="H2071:H2074" si="900">G2071</f>
        <v>fCountdown</v>
      </c>
      <c r="I2071">
        <v>1</v>
      </c>
      <c r="K2071">
        <v>0</v>
      </c>
      <c r="M2071" t="str">
        <f t="shared" ref="M2071:M2074" si="901">CONCATENATE(P2071,".",H2071)</f>
        <v>ns=4;s=|var|PLC210 OPC-UA.Application.GVL.stBoilerProts.ManualStopKey.fCountdown</v>
      </c>
      <c r="N2071" t="str">
        <f t="shared" ref="N2071:N2074" si="902">(IF(LEFT(G2071,1)="b","Boolean","Float"))</f>
        <v>Float</v>
      </c>
      <c r="O2071" t="s">
        <v>27</v>
      </c>
      <c r="P2071" t="str">
        <f>CONCATENATE(W$2,"GVL.stBoilerProts.",B2071)</f>
        <v>ns=4;s=|var|PLC210 OPC-UA.Application.GVL.stBoilerProts.ManualStopKey</v>
      </c>
      <c r="Q2071" t="str">
        <f t="shared" si="899"/>
        <v>d1201</v>
      </c>
      <c r="R2071" t="str">
        <f>CONCATENATE(G2071)</f>
        <v>fCountdown</v>
      </c>
    </row>
    <row r="2072" spans="1:22" x14ac:dyDescent="0.25">
      <c r="B2072" t="str">
        <f t="shared" si="898"/>
        <v>ManualStopKey</v>
      </c>
      <c r="G2072" t="s">
        <v>379</v>
      </c>
      <c r="H2072" t="str">
        <f t="shared" si="900"/>
        <v>bConditionTriggered</v>
      </c>
      <c r="I2072">
        <v>1</v>
      </c>
      <c r="K2072">
        <v>0</v>
      </c>
      <c r="M2072" t="str">
        <f t="shared" si="901"/>
        <v>ns=4;s=|var|PLC210 OPC-UA.Application.GVL.stBoilerProts.ManualStopKey.bConditionTriggered</v>
      </c>
      <c r="N2072" t="str">
        <f t="shared" si="902"/>
        <v>Boolean</v>
      </c>
      <c r="O2072" t="s">
        <v>27</v>
      </c>
      <c r="P2072" t="str">
        <f>CONCATENATE(W$2,"GVL.stBoilerProts.",B2072)</f>
        <v>ns=4;s=|var|PLC210 OPC-UA.Application.GVL.stBoilerProts.ManualStopKey</v>
      </c>
      <c r="Q2072" t="str">
        <f t="shared" si="899"/>
        <v>d1201</v>
      </c>
      <c r="R2072" t="str">
        <f>CONCATENATE(G2072)</f>
        <v>bConditionTriggered</v>
      </c>
    </row>
    <row r="2073" spans="1:22" x14ac:dyDescent="0.25">
      <c r="B2073" t="str">
        <f t="shared" si="898"/>
        <v>ManualStopKey</v>
      </c>
      <c r="G2073" t="s">
        <v>379</v>
      </c>
      <c r="H2073" t="str">
        <f t="shared" si="900"/>
        <v>bConditionTriggered</v>
      </c>
      <c r="I2073">
        <v>1</v>
      </c>
      <c r="K2073">
        <v>0</v>
      </c>
      <c r="M2073" t="str">
        <f t="shared" si="901"/>
        <v>ns=4;s=|var|PLC210 OPC-UA.Application.GVL.stBoilerWarnings.ManualStopKey.bConditionTriggered</v>
      </c>
      <c r="N2073" t="str">
        <f t="shared" si="902"/>
        <v>Boolean</v>
      </c>
      <c r="O2073" t="s">
        <v>27</v>
      </c>
      <c r="P2073" t="str">
        <f>CONCATENATE(W$2,"GVL.stBoilerWarnings.",B2073)</f>
        <v>ns=4;s=|var|PLC210 OPC-UA.Application.GVL.stBoilerWarnings.ManualStopKey</v>
      </c>
      <c r="Q2073" t="str">
        <f t="shared" si="899"/>
        <v>d1201</v>
      </c>
      <c r="R2073" t="str">
        <f>CONCATENATE(G2073,"Warn")</f>
        <v>bConditionTriggeredWarn</v>
      </c>
    </row>
    <row r="2074" spans="1:22" x14ac:dyDescent="0.25">
      <c r="B2074" t="str">
        <f t="shared" si="898"/>
        <v>ManualStopKey</v>
      </c>
      <c r="G2074" t="s">
        <v>382</v>
      </c>
      <c r="H2074" t="str">
        <f t="shared" si="900"/>
        <v>bAlwaysCtrl</v>
      </c>
      <c r="I2074">
        <v>1</v>
      </c>
      <c r="K2074">
        <v>0</v>
      </c>
      <c r="M2074" t="str">
        <f t="shared" si="901"/>
        <v>ns=4;s=|var|PLC210 OPC-UA.Application.GVL.stBoilerProts.ManualStopKey.bAlwaysCtrl</v>
      </c>
      <c r="N2074" t="str">
        <f t="shared" si="902"/>
        <v>Boolean</v>
      </c>
      <c r="O2074" t="s">
        <v>27</v>
      </c>
      <c r="P2074" t="str">
        <f>CONCATENATE(W$2,"GVL.stBoilerProts.",B2074)</f>
        <v>ns=4;s=|var|PLC210 OPC-UA.Application.GVL.stBoilerProts.ManualStopKey</v>
      </c>
      <c r="Q2074" t="str">
        <f t="shared" si="899"/>
        <v>d1201</v>
      </c>
      <c r="R2074" t="str">
        <f>CONCATENATE(G2074)</f>
        <v>bAlwaysCtrl</v>
      </c>
    </row>
    <row r="2075" spans="1:22" x14ac:dyDescent="0.25">
      <c r="A2075" t="s">
        <v>174</v>
      </c>
      <c r="B2075" t="s">
        <v>285</v>
      </c>
      <c r="V2075" t="s">
        <v>378</v>
      </c>
    </row>
    <row r="2076" spans="1:22" x14ac:dyDescent="0.25">
      <c r="B2076" t="str">
        <f>A2075</f>
        <v>PAirL</v>
      </c>
      <c r="G2076" t="s">
        <v>163</v>
      </c>
      <c r="H2076" t="str">
        <f>G2076</f>
        <v>bSoundOn</v>
      </c>
      <c r="I2076">
        <v>1</v>
      </c>
      <c r="K2076">
        <v>1</v>
      </c>
      <c r="M2076" t="str">
        <f>CONCATENATE(P2076,".",H2076)</f>
        <v>ns=4;s=|var|PLC210 OPC-UA.Application.GVL.stBoilerProts.PAirL.bSoundOn</v>
      </c>
      <c r="N2076" t="str">
        <f>(IF(LEFT(G2076,1)="b","Boolean","Float"))</f>
        <v>Boolean</v>
      </c>
      <c r="O2076" t="s">
        <v>27</v>
      </c>
      <c r="P2076" t="str">
        <f t="shared" ref="P2076:P2082" si="903">CONCATENATE(W$2,"GVL.stBoilerProts.",B2076)</f>
        <v>ns=4;s=|var|PLC210 OPC-UA.Application.GVL.stBoilerProts.PAirL</v>
      </c>
      <c r="Q2076" t="str">
        <f>V2075</f>
        <v>d1205</v>
      </c>
      <c r="R2076" t="str">
        <f>G2076</f>
        <v>bSoundOn</v>
      </c>
    </row>
    <row r="2077" spans="1:22" x14ac:dyDescent="0.25">
      <c r="B2077" t="str">
        <f>B2076</f>
        <v>PAirL</v>
      </c>
      <c r="G2077" t="s">
        <v>166</v>
      </c>
      <c r="H2077" t="str">
        <f t="shared" ref="H2077:H2088" si="904">G2077</f>
        <v>bCtrlOn</v>
      </c>
      <c r="I2077">
        <v>1</v>
      </c>
      <c r="K2077">
        <v>1</v>
      </c>
      <c r="M2077" t="str">
        <f t="shared" ref="M2077:M2088" si="905">CONCATENATE(P2077,".",H2077)</f>
        <v>ns=4;s=|var|PLC210 OPC-UA.Application.GVL.stBoilerProts.PAirL.bCtrlOn</v>
      </c>
      <c r="N2077" t="str">
        <f t="shared" ref="N2077:N2088" si="906">(IF(LEFT(G2077,1)="b","Boolean","Float"))</f>
        <v>Boolean</v>
      </c>
      <c r="O2077" t="s">
        <v>27</v>
      </c>
      <c r="P2077" t="str">
        <f t="shared" si="903"/>
        <v>ns=4;s=|var|PLC210 OPC-UA.Application.GVL.stBoilerProts.PAirL</v>
      </c>
      <c r="Q2077" t="str">
        <f>Q2076</f>
        <v>d1205</v>
      </c>
      <c r="R2077" t="str">
        <f t="shared" ref="R2077:R2084" si="907">G2077</f>
        <v>bCtrlOn</v>
      </c>
    </row>
    <row r="2078" spans="1:22" x14ac:dyDescent="0.25">
      <c r="B2078" t="str">
        <f t="shared" ref="B2078:B2091" si="908">B2077</f>
        <v>PAirL</v>
      </c>
      <c r="G2078" t="s">
        <v>168</v>
      </c>
      <c r="H2078" t="str">
        <f t="shared" si="904"/>
        <v>bCheck</v>
      </c>
      <c r="I2078">
        <v>1</v>
      </c>
      <c r="K2078">
        <v>1</v>
      </c>
      <c r="M2078" t="str">
        <f t="shared" si="905"/>
        <v>ns=4;s=|var|PLC210 OPC-UA.Application.GVL.stBoilerProts.PAirL.bCheck</v>
      </c>
      <c r="N2078" t="str">
        <f t="shared" si="906"/>
        <v>Boolean</v>
      </c>
      <c r="O2078" t="s">
        <v>27</v>
      </c>
      <c r="P2078" t="str">
        <f t="shared" si="903"/>
        <v>ns=4;s=|var|PLC210 OPC-UA.Application.GVL.stBoilerProts.PAirL</v>
      </c>
      <c r="Q2078" t="str">
        <f t="shared" ref="Q2078:Q2091" si="909">Q2077</f>
        <v>d1205</v>
      </c>
      <c r="R2078" t="str">
        <f t="shared" si="907"/>
        <v>bCheck</v>
      </c>
    </row>
    <row r="2079" spans="1:22" x14ac:dyDescent="0.25">
      <c r="B2079" t="str">
        <f t="shared" si="908"/>
        <v>PAirL</v>
      </c>
      <c r="G2079" t="s">
        <v>167</v>
      </c>
      <c r="H2079" t="str">
        <f t="shared" si="904"/>
        <v>bOff</v>
      </c>
      <c r="I2079">
        <v>1</v>
      </c>
      <c r="K2079">
        <v>1</v>
      </c>
      <c r="M2079" t="str">
        <f t="shared" si="905"/>
        <v>ns=4;s=|var|PLC210 OPC-UA.Application.GVL.stBoilerProts.PAirL.bOff</v>
      </c>
      <c r="N2079" t="str">
        <f t="shared" si="906"/>
        <v>Boolean</v>
      </c>
      <c r="O2079" t="s">
        <v>27</v>
      </c>
      <c r="P2079" t="str">
        <f t="shared" si="903"/>
        <v>ns=4;s=|var|PLC210 OPC-UA.Application.GVL.stBoilerProts.PAirL</v>
      </c>
      <c r="Q2079" t="str">
        <f t="shared" si="909"/>
        <v>d1205</v>
      </c>
      <c r="R2079" t="str">
        <f t="shared" si="907"/>
        <v>bOff</v>
      </c>
    </row>
    <row r="2080" spans="1:22" x14ac:dyDescent="0.25">
      <c r="B2080" t="str">
        <f t="shared" si="908"/>
        <v>PAirL</v>
      </c>
      <c r="G2080" t="s">
        <v>165</v>
      </c>
      <c r="H2080" t="str">
        <f t="shared" si="904"/>
        <v>bTriggered</v>
      </c>
      <c r="I2080">
        <v>1</v>
      </c>
      <c r="K2080">
        <v>0</v>
      </c>
      <c r="M2080" t="str">
        <f t="shared" si="905"/>
        <v>ns=4;s=|var|PLC210 OPC-UA.Application.GVL.stBoilerProts.PAirL.bTriggered</v>
      </c>
      <c r="N2080" t="str">
        <f t="shared" si="906"/>
        <v>Boolean</v>
      </c>
      <c r="O2080" t="s">
        <v>27</v>
      </c>
      <c r="P2080" t="str">
        <f t="shared" si="903"/>
        <v>ns=4;s=|var|PLC210 OPC-UA.Application.GVL.stBoilerProts.PAirL</v>
      </c>
      <c r="Q2080" t="str">
        <f t="shared" si="909"/>
        <v>d1205</v>
      </c>
      <c r="R2080" t="str">
        <f t="shared" si="907"/>
        <v>bTriggered</v>
      </c>
    </row>
    <row r="2081" spans="1:22" x14ac:dyDescent="0.25">
      <c r="B2081" t="str">
        <f t="shared" si="908"/>
        <v>PAirL</v>
      </c>
      <c r="G2081" t="s">
        <v>83</v>
      </c>
      <c r="H2081" t="str">
        <f t="shared" si="904"/>
        <v>bCtrl</v>
      </c>
      <c r="I2081">
        <v>1</v>
      </c>
      <c r="K2081">
        <v>0</v>
      </c>
      <c r="M2081" t="str">
        <f t="shared" si="905"/>
        <v>ns=4;s=|var|PLC210 OPC-UA.Application.GVL.stBoilerProts.PAirL.bCtrl</v>
      </c>
      <c r="N2081" t="str">
        <f t="shared" si="906"/>
        <v>Boolean</v>
      </c>
      <c r="O2081" t="s">
        <v>27</v>
      </c>
      <c r="P2081" t="str">
        <f t="shared" si="903"/>
        <v>ns=4;s=|var|PLC210 OPC-UA.Application.GVL.stBoilerProts.PAirL</v>
      </c>
      <c r="Q2081" t="str">
        <f t="shared" si="909"/>
        <v>d1205</v>
      </c>
      <c r="R2081" t="str">
        <f t="shared" si="907"/>
        <v>bCtrl</v>
      </c>
    </row>
    <row r="2082" spans="1:22" x14ac:dyDescent="0.25">
      <c r="B2082" t="str">
        <f t="shared" si="908"/>
        <v>PAirL</v>
      </c>
      <c r="G2082" t="s">
        <v>169</v>
      </c>
      <c r="H2082" t="str">
        <f t="shared" si="904"/>
        <v>bInWork</v>
      </c>
      <c r="I2082">
        <v>1</v>
      </c>
      <c r="K2082">
        <v>0</v>
      </c>
      <c r="M2082" t="str">
        <f t="shared" si="905"/>
        <v>ns=4;s=|var|PLC210 OPC-UA.Application.GVL.stBoilerProts.PAirL.bInWork</v>
      </c>
      <c r="N2082" t="str">
        <f t="shared" si="906"/>
        <v>Boolean</v>
      </c>
      <c r="O2082" t="s">
        <v>27</v>
      </c>
      <c r="P2082" t="str">
        <f t="shared" si="903"/>
        <v>ns=4;s=|var|PLC210 OPC-UA.Application.GVL.stBoilerProts.PAirL</v>
      </c>
      <c r="Q2082" t="str">
        <f t="shared" si="909"/>
        <v>d1205</v>
      </c>
      <c r="R2082" t="str">
        <f t="shared" si="907"/>
        <v>bInWork</v>
      </c>
    </row>
    <row r="2083" spans="1:22" x14ac:dyDescent="0.25">
      <c r="B2083" t="str">
        <f t="shared" si="908"/>
        <v>PAirL</v>
      </c>
      <c r="G2083" t="s">
        <v>289</v>
      </c>
      <c r="H2083" t="str">
        <f t="shared" si="904"/>
        <v>fValue</v>
      </c>
      <c r="I2083">
        <v>1</v>
      </c>
      <c r="K2083">
        <v>1</v>
      </c>
      <c r="M2083" t="str">
        <f t="shared" si="905"/>
        <v>ns=4;s=|var|PLC210 OPC-UA.Application.PersistentVars.stProtectionList.PAirL.fValue</v>
      </c>
      <c r="N2083" t="str">
        <f t="shared" si="906"/>
        <v>Float</v>
      </c>
      <c r="O2083" t="s">
        <v>27</v>
      </c>
      <c r="P2083" t="str">
        <f>CONCATENATE(W$2,"PersistentVars.stProtectionList.",B2083)</f>
        <v>ns=4;s=|var|PLC210 OPC-UA.Application.PersistentVars.stProtectionList.PAirL</v>
      </c>
      <c r="Q2083" t="str">
        <f t="shared" si="909"/>
        <v>d1205</v>
      </c>
      <c r="R2083" t="str">
        <f t="shared" si="907"/>
        <v>fValue</v>
      </c>
    </row>
    <row r="2084" spans="1:22" x14ac:dyDescent="0.25">
      <c r="B2084" t="str">
        <f t="shared" si="908"/>
        <v>PAirL</v>
      </c>
      <c r="G2084" t="s">
        <v>290</v>
      </c>
      <c r="H2084" t="str">
        <f t="shared" si="904"/>
        <v>fResponseTime</v>
      </c>
      <c r="I2084">
        <v>1</v>
      </c>
      <c r="K2084">
        <v>1</v>
      </c>
      <c r="M2084" t="str">
        <f t="shared" si="905"/>
        <v>ns=4;s=|var|PLC210 OPC-UA.Application.PersistentVars.stProtectionList.PAirL.fResponseTime</v>
      </c>
      <c r="N2084" t="str">
        <f t="shared" si="906"/>
        <v>Float</v>
      </c>
      <c r="O2084" t="s">
        <v>27</v>
      </c>
      <c r="P2084" t="str">
        <f>CONCATENATE(W$2,"PersistentVars.stProtectionList.",B2084)</f>
        <v>ns=4;s=|var|PLC210 OPC-UA.Application.PersistentVars.stProtectionList.PAirL</v>
      </c>
      <c r="Q2084" t="str">
        <f t="shared" si="909"/>
        <v>d1205</v>
      </c>
      <c r="R2084" t="str">
        <f t="shared" si="907"/>
        <v>fResponseTime</v>
      </c>
    </row>
    <row r="2085" spans="1:22" x14ac:dyDescent="0.25">
      <c r="B2085" t="str">
        <f t="shared" si="908"/>
        <v>PAirL</v>
      </c>
      <c r="G2085" t="s">
        <v>289</v>
      </c>
      <c r="H2085" t="str">
        <f t="shared" si="904"/>
        <v>fValue</v>
      </c>
      <c r="I2085">
        <v>1</v>
      </c>
      <c r="K2085">
        <v>1</v>
      </c>
      <c r="M2085" t="str">
        <f t="shared" si="905"/>
        <v>ns=4;s=|var|PLC210 OPC-UA.Application.PersistentVars.stWarningList.PAirL.fValue</v>
      </c>
      <c r="N2085" t="str">
        <f t="shared" si="906"/>
        <v>Float</v>
      </c>
      <c r="O2085" t="s">
        <v>27</v>
      </c>
      <c r="P2085" t="str">
        <f>CONCATENATE(W$2,"PersistentVars.stWarningList.",B2085)</f>
        <v>ns=4;s=|var|PLC210 OPC-UA.Application.PersistentVars.stWarningList.PAirL</v>
      </c>
      <c r="Q2085" t="str">
        <f t="shared" si="909"/>
        <v>d1205</v>
      </c>
      <c r="R2085" t="str">
        <f>CONCATENATE(G2085,"Warn")</f>
        <v>fValueWarn</v>
      </c>
    </row>
    <row r="2086" spans="1:22" x14ac:dyDescent="0.25">
      <c r="B2086" t="str">
        <f t="shared" si="908"/>
        <v>PAirL</v>
      </c>
      <c r="G2086" t="s">
        <v>165</v>
      </c>
      <c r="H2086" t="str">
        <f t="shared" si="904"/>
        <v>bTriggered</v>
      </c>
      <c r="I2086">
        <v>1</v>
      </c>
      <c r="K2086">
        <v>0</v>
      </c>
      <c r="M2086" t="str">
        <f t="shared" si="905"/>
        <v>ns=4;s=|var|PLC210 OPC-UA.Application.GVL.stBoilerWarnings.PAirL.bTriggered</v>
      </c>
      <c r="N2086" t="str">
        <f t="shared" si="906"/>
        <v>Boolean</v>
      </c>
      <c r="O2086" t="s">
        <v>27</v>
      </c>
      <c r="P2086" t="str">
        <f>CONCATENATE(W$2,"GVL.stBoilerWarnings.",B2086)</f>
        <v>ns=4;s=|var|PLC210 OPC-UA.Application.GVL.stBoilerWarnings.PAirL</v>
      </c>
      <c r="Q2086" t="str">
        <f t="shared" si="909"/>
        <v>d1205</v>
      </c>
      <c r="R2086" t="str">
        <f>CONCATENATE(G2086,"Warn")</f>
        <v>bTriggeredWarn</v>
      </c>
    </row>
    <row r="2087" spans="1:22" x14ac:dyDescent="0.25">
      <c r="B2087" t="str">
        <f t="shared" si="908"/>
        <v>PAirL</v>
      </c>
      <c r="G2087" t="s">
        <v>353</v>
      </c>
      <c r="H2087" t="str">
        <f t="shared" si="904"/>
        <v>bTurnOnCondition</v>
      </c>
      <c r="I2087">
        <v>1</v>
      </c>
      <c r="K2087">
        <v>0</v>
      </c>
      <c r="M2087" t="str">
        <f t="shared" si="905"/>
        <v>ns=4;s=|var|PLC210 OPC-UA.Application.GVL.stBoilerProts.PAirL.bTurnOnCondition</v>
      </c>
      <c r="N2087" t="str">
        <f t="shared" si="906"/>
        <v>Boolean</v>
      </c>
      <c r="O2087" t="s">
        <v>27</v>
      </c>
      <c r="P2087" t="str">
        <f>CONCATENATE(W$2,"GVL.stBoilerProts.",B2087)</f>
        <v>ns=4;s=|var|PLC210 OPC-UA.Application.GVL.stBoilerProts.PAirL</v>
      </c>
      <c r="Q2087" t="str">
        <f t="shared" si="909"/>
        <v>d1205</v>
      </c>
      <c r="R2087" t="str">
        <f>CONCATENATE(G2087)</f>
        <v>bTurnOnCondition</v>
      </c>
    </row>
    <row r="2088" spans="1:22" x14ac:dyDescent="0.25">
      <c r="B2088" t="str">
        <f t="shared" si="908"/>
        <v>PAirL</v>
      </c>
      <c r="G2088" t="s">
        <v>370</v>
      </c>
      <c r="H2088" t="str">
        <f t="shared" si="904"/>
        <v>fCountdown</v>
      </c>
      <c r="I2088">
        <v>1</v>
      </c>
      <c r="K2088">
        <v>0</v>
      </c>
      <c r="M2088" t="str">
        <f t="shared" si="905"/>
        <v>ns=4;s=|var|PLC210 OPC-UA.Application.GVL.stBoilerProts.PAirL.fCountdown</v>
      </c>
      <c r="N2088" t="str">
        <f t="shared" si="906"/>
        <v>Float</v>
      </c>
      <c r="O2088" t="s">
        <v>27</v>
      </c>
      <c r="P2088" t="str">
        <f>CONCATENATE(W$2,"GVL.stBoilerProts.",B2088)</f>
        <v>ns=4;s=|var|PLC210 OPC-UA.Application.GVL.stBoilerProts.PAirL</v>
      </c>
      <c r="Q2088" t="str">
        <f t="shared" si="909"/>
        <v>d1205</v>
      </c>
      <c r="R2088" t="str">
        <f>CONCATENATE(G2088)</f>
        <v>fCountdown</v>
      </c>
    </row>
    <row r="2089" spans="1:22" x14ac:dyDescent="0.25">
      <c r="B2089" t="str">
        <f t="shared" si="908"/>
        <v>PAirL</v>
      </c>
      <c r="G2089" t="s">
        <v>379</v>
      </c>
      <c r="H2089" t="str">
        <f t="shared" ref="H2089:H2090" si="910">G2089</f>
        <v>bConditionTriggered</v>
      </c>
      <c r="I2089">
        <v>1</v>
      </c>
      <c r="K2089">
        <v>0</v>
      </c>
      <c r="M2089" t="str">
        <f t="shared" ref="M2089:M2090" si="911">CONCATENATE(P2089,".",H2089)</f>
        <v>ns=4;s=|var|PLC210 OPC-UA.Application.GVL.stBoilerProts.PAirL.bConditionTriggered</v>
      </c>
      <c r="N2089" t="str">
        <f t="shared" ref="N2089:N2090" si="912">(IF(LEFT(G2089,1)="b","Boolean","Float"))</f>
        <v>Boolean</v>
      </c>
      <c r="O2089" t="s">
        <v>27</v>
      </c>
      <c r="P2089" t="str">
        <f>CONCATENATE(W$2,"GVL.stBoilerProts.",B2089)</f>
        <v>ns=4;s=|var|PLC210 OPC-UA.Application.GVL.stBoilerProts.PAirL</v>
      </c>
      <c r="Q2089" t="str">
        <f t="shared" si="909"/>
        <v>d1205</v>
      </c>
      <c r="R2089" t="str">
        <f>CONCATENATE(G2089)</f>
        <v>bConditionTriggered</v>
      </c>
    </row>
    <row r="2090" spans="1:22" x14ac:dyDescent="0.25">
      <c r="B2090" t="str">
        <f t="shared" si="908"/>
        <v>PAirL</v>
      </c>
      <c r="G2090" t="s">
        <v>379</v>
      </c>
      <c r="H2090" t="str">
        <f t="shared" si="910"/>
        <v>bConditionTriggered</v>
      </c>
      <c r="I2090">
        <v>1</v>
      </c>
      <c r="K2090">
        <v>0</v>
      </c>
      <c r="M2090" t="str">
        <f t="shared" si="911"/>
        <v>ns=4;s=|var|PLC210 OPC-UA.Application.GVL.stBoilerWarnings.PAirL.bConditionTriggered</v>
      </c>
      <c r="N2090" t="str">
        <f t="shared" si="912"/>
        <v>Boolean</v>
      </c>
      <c r="O2090" t="s">
        <v>27</v>
      </c>
      <c r="P2090" t="str">
        <f>CONCATENATE(W$2,"GVL.stBoilerWarnings.",B2090)</f>
        <v>ns=4;s=|var|PLC210 OPC-UA.Application.GVL.stBoilerWarnings.PAirL</v>
      </c>
      <c r="Q2090" t="str">
        <f t="shared" si="909"/>
        <v>d1205</v>
      </c>
      <c r="R2090" t="str">
        <f>CONCATENATE(G2090,"Warn")</f>
        <v>bConditionTriggeredWarn</v>
      </c>
    </row>
    <row r="2091" spans="1:22" x14ac:dyDescent="0.25">
      <c r="B2091" t="str">
        <f t="shared" si="908"/>
        <v>PAirL</v>
      </c>
      <c r="G2091" t="s">
        <v>382</v>
      </c>
      <c r="H2091" t="str">
        <f t="shared" ref="H2091" si="913">G2091</f>
        <v>bAlwaysCtrl</v>
      </c>
      <c r="I2091">
        <v>1</v>
      </c>
      <c r="K2091">
        <v>0</v>
      </c>
      <c r="M2091" t="str">
        <f t="shared" ref="M2091" si="914">CONCATENATE(P2091,".",H2091)</f>
        <v>ns=4;s=|var|PLC210 OPC-UA.Application.GVL.stBoilerProts.PAirL.bAlwaysCtrl</v>
      </c>
      <c r="N2091" t="str">
        <f t="shared" ref="N2091" si="915">(IF(LEFT(G2091,1)="b","Boolean","Float"))</f>
        <v>Boolean</v>
      </c>
      <c r="O2091" t="s">
        <v>27</v>
      </c>
      <c r="P2091" t="str">
        <f>CONCATENATE(W$2,"GVL.stBoilerProts.",B2091)</f>
        <v>ns=4;s=|var|PLC210 OPC-UA.Application.GVL.stBoilerProts.PAirL</v>
      </c>
      <c r="Q2091" t="str">
        <f t="shared" si="909"/>
        <v>d1205</v>
      </c>
      <c r="R2091" t="str">
        <f>CONCATENATE(G2091)</f>
        <v>bAlwaysCtrl</v>
      </c>
    </row>
    <row r="2092" spans="1:22" x14ac:dyDescent="0.25">
      <c r="A2092" t="s">
        <v>397</v>
      </c>
      <c r="B2092" t="s">
        <v>21</v>
      </c>
      <c r="V2092" t="s">
        <v>396</v>
      </c>
    </row>
    <row r="2093" spans="1:22" x14ac:dyDescent="0.25">
      <c r="B2093" t="str">
        <f>A2092</f>
        <v>arRegimeMap[0]</v>
      </c>
      <c r="G2093" t="s">
        <v>386</v>
      </c>
      <c r="H2093" t="str">
        <f>G2093</f>
        <v>fGasTask</v>
      </c>
      <c r="I2093">
        <v>1</v>
      </c>
      <c r="K2093">
        <v>1</v>
      </c>
      <c r="M2093" t="str">
        <f>CONCATENATE(P2093,".",H2093)</f>
        <v>ns=4;s=|var|PLC210 OPC-UA.Application.PersistentVars.arRegimeMap[0][1].fGasTask</v>
      </c>
      <c r="N2093" t="str">
        <f>(IF(LEFT(G2093,1)="b","Boolean","Float"))</f>
        <v>Float</v>
      </c>
      <c r="O2093" t="s">
        <v>27</v>
      </c>
      <c r="P2093" t="str">
        <f>CONCATENATE(W$2,"PersistentVars.",B2093,"[1]")</f>
        <v>ns=4;s=|var|PLC210 OPC-UA.Application.PersistentVars.arRegimeMap[0][1]</v>
      </c>
      <c r="Q2093" t="str">
        <f>V2092</f>
        <v>d1145</v>
      </c>
      <c r="R2093" t="s">
        <v>388</v>
      </c>
    </row>
    <row r="2094" spans="1:22" x14ac:dyDescent="0.25">
      <c r="B2094" t="str">
        <f>B2093</f>
        <v>arRegimeMap[0]</v>
      </c>
      <c r="G2094" t="s">
        <v>387</v>
      </c>
      <c r="H2094" t="str">
        <f t="shared" ref="H2094:H2095" si="916">G2094</f>
        <v>fAirTask</v>
      </c>
      <c r="I2094">
        <v>1</v>
      </c>
      <c r="K2094">
        <v>1</v>
      </c>
      <c r="M2094" t="str">
        <f t="shared" ref="M2094:M2100" si="917">CONCATENATE(P2094,".",H2094)</f>
        <v>ns=4;s=|var|PLC210 OPC-UA.Application.PersistentVars.arRegimeMap[0][1].fAirTask</v>
      </c>
      <c r="N2094" t="str">
        <f t="shared" ref="N2094:N2100" si="918">(IF(LEFT(G2094,1)="b","Boolean","Float"))</f>
        <v>Float</v>
      </c>
      <c r="O2094" t="s">
        <v>27</v>
      </c>
      <c r="P2094" t="str">
        <f>CONCATENATE(W$2,"PersistentVars.",B2094,"[1]")</f>
        <v>ns=4;s=|var|PLC210 OPC-UA.Application.PersistentVars.arRegimeMap[0][1]</v>
      </c>
      <c r="Q2094" t="str">
        <f>Q2093</f>
        <v>d1145</v>
      </c>
      <c r="R2094" t="s">
        <v>390</v>
      </c>
    </row>
    <row r="2095" spans="1:22" x14ac:dyDescent="0.25">
      <c r="B2095" t="str">
        <f t="shared" ref="B2095:B2100" si="919">B2094</f>
        <v>arRegimeMap[0]</v>
      </c>
      <c r="G2095" t="s">
        <v>386</v>
      </c>
      <c r="H2095" t="str">
        <f t="shared" si="916"/>
        <v>fGasTask</v>
      </c>
      <c r="I2095">
        <v>1</v>
      </c>
      <c r="K2095">
        <v>1</v>
      </c>
      <c r="M2095" t="str">
        <f t="shared" si="917"/>
        <v>ns=4;s=|var|PLC210 OPC-UA.Application.PersistentVars.arRegimeMap[0][2].fGasTask</v>
      </c>
      <c r="N2095" t="str">
        <f t="shared" si="918"/>
        <v>Float</v>
      </c>
      <c r="O2095" t="s">
        <v>27</v>
      </c>
      <c r="P2095" t="str">
        <f>CONCATENATE(W$2,"PersistentVars.",B2095,"[2]")</f>
        <v>ns=4;s=|var|PLC210 OPC-UA.Application.PersistentVars.arRegimeMap[0][2]</v>
      </c>
      <c r="Q2095" t="str">
        <f t="shared" ref="Q2095:Q2100" si="920">Q2094</f>
        <v>d1145</v>
      </c>
      <c r="R2095" t="s">
        <v>389</v>
      </c>
    </row>
    <row r="2096" spans="1:22" x14ac:dyDescent="0.25">
      <c r="B2096" t="str">
        <f t="shared" si="919"/>
        <v>arRegimeMap[0]</v>
      </c>
      <c r="G2096" t="s">
        <v>387</v>
      </c>
      <c r="H2096" t="str">
        <f t="shared" ref="H2096:H2100" si="921">G2096</f>
        <v>fAirTask</v>
      </c>
      <c r="I2096">
        <v>1</v>
      </c>
      <c r="K2096">
        <v>1</v>
      </c>
      <c r="M2096" t="str">
        <f t="shared" si="917"/>
        <v>ns=4;s=|var|PLC210 OPC-UA.Application.PersistentVars.arRegimeMap[0][2].fAirTask</v>
      </c>
      <c r="N2096" t="str">
        <f t="shared" si="918"/>
        <v>Float</v>
      </c>
      <c r="O2096" t="s">
        <v>27</v>
      </c>
      <c r="P2096" t="str">
        <f>CONCATENATE(W$2,"PersistentVars.",B2096,"[2]")</f>
        <v>ns=4;s=|var|PLC210 OPC-UA.Application.PersistentVars.arRegimeMap[0][2]</v>
      </c>
      <c r="Q2096" t="str">
        <f t="shared" si="920"/>
        <v>d1145</v>
      </c>
      <c r="R2096" t="s">
        <v>391</v>
      </c>
    </row>
    <row r="2097" spans="1:22" x14ac:dyDescent="0.25">
      <c r="B2097" t="str">
        <f t="shared" si="919"/>
        <v>arRegimeMap[0]</v>
      </c>
      <c r="G2097" t="s">
        <v>386</v>
      </c>
      <c r="H2097" t="str">
        <f t="shared" si="921"/>
        <v>fGasTask</v>
      </c>
      <c r="I2097">
        <v>1</v>
      </c>
      <c r="K2097">
        <v>1</v>
      </c>
      <c r="M2097" t="str">
        <f t="shared" si="917"/>
        <v>ns=4;s=|var|PLC210 OPC-UA.Application.PersistentVars.arRegimeMap[0][3].fGasTask</v>
      </c>
      <c r="N2097" t="str">
        <f t="shared" si="918"/>
        <v>Float</v>
      </c>
      <c r="O2097" t="s">
        <v>27</v>
      </c>
      <c r="P2097" t="str">
        <f>CONCATENATE(W$2,"PersistentVars.",B2097,"[3]")</f>
        <v>ns=4;s=|var|PLC210 OPC-UA.Application.PersistentVars.arRegimeMap[0][3]</v>
      </c>
      <c r="Q2097" t="str">
        <f t="shared" si="920"/>
        <v>d1145</v>
      </c>
      <c r="R2097" t="s">
        <v>392</v>
      </c>
    </row>
    <row r="2098" spans="1:22" x14ac:dyDescent="0.25">
      <c r="B2098" t="str">
        <f t="shared" si="919"/>
        <v>arRegimeMap[0]</v>
      </c>
      <c r="G2098" t="s">
        <v>387</v>
      </c>
      <c r="H2098" t="str">
        <f t="shared" si="921"/>
        <v>fAirTask</v>
      </c>
      <c r="I2098">
        <v>1</v>
      </c>
      <c r="K2098">
        <v>1</v>
      </c>
      <c r="M2098" t="str">
        <f t="shared" si="917"/>
        <v>ns=4;s=|var|PLC210 OPC-UA.Application.PersistentVars.arRegimeMap[0][3].fAirTask</v>
      </c>
      <c r="N2098" t="str">
        <f t="shared" si="918"/>
        <v>Float</v>
      </c>
      <c r="O2098" t="s">
        <v>27</v>
      </c>
      <c r="P2098" t="str">
        <f>CONCATENATE(W$2,"PersistentVars.",B2098,"[3]")</f>
        <v>ns=4;s=|var|PLC210 OPC-UA.Application.PersistentVars.arRegimeMap[0][3]</v>
      </c>
      <c r="Q2098" t="str">
        <f t="shared" si="920"/>
        <v>d1145</v>
      </c>
      <c r="R2098" t="s">
        <v>393</v>
      </c>
    </row>
    <row r="2099" spans="1:22" x14ac:dyDescent="0.25">
      <c r="B2099" t="str">
        <f t="shared" si="919"/>
        <v>arRegimeMap[0]</v>
      </c>
      <c r="G2099" t="s">
        <v>386</v>
      </c>
      <c r="H2099" t="str">
        <f t="shared" si="921"/>
        <v>fGasTask</v>
      </c>
      <c r="I2099">
        <v>1</v>
      </c>
      <c r="K2099">
        <v>1</v>
      </c>
      <c r="M2099" t="str">
        <f t="shared" si="917"/>
        <v>ns=4;s=|var|PLC210 OPC-UA.Application.PersistentVars.arRegimeMap[0][4].fGasTask</v>
      </c>
      <c r="N2099" t="str">
        <f t="shared" si="918"/>
        <v>Float</v>
      </c>
      <c r="O2099" t="s">
        <v>27</v>
      </c>
      <c r="P2099" t="str">
        <f>CONCATENATE(W$2,"PersistentVars.",B2099,"[4]")</f>
        <v>ns=4;s=|var|PLC210 OPC-UA.Application.PersistentVars.arRegimeMap[0][4]</v>
      </c>
      <c r="Q2099" t="str">
        <f t="shared" si="920"/>
        <v>d1145</v>
      </c>
      <c r="R2099" t="s">
        <v>394</v>
      </c>
    </row>
    <row r="2100" spans="1:22" x14ac:dyDescent="0.25">
      <c r="B2100" t="str">
        <f t="shared" si="919"/>
        <v>arRegimeMap[0]</v>
      </c>
      <c r="G2100" t="s">
        <v>387</v>
      </c>
      <c r="H2100" t="str">
        <f t="shared" si="921"/>
        <v>fAirTask</v>
      </c>
      <c r="I2100">
        <v>1</v>
      </c>
      <c r="K2100">
        <v>1</v>
      </c>
      <c r="M2100" t="str">
        <f t="shared" si="917"/>
        <v>ns=4;s=|var|PLC210 OPC-UA.Application.PersistentVars.arRegimeMap[0][4].fAirTask</v>
      </c>
      <c r="N2100" t="str">
        <f t="shared" si="918"/>
        <v>Float</v>
      </c>
      <c r="O2100" t="s">
        <v>27</v>
      </c>
      <c r="P2100" t="str">
        <f>CONCATENATE(W$2,"PersistentVars.",B2100,"[4]")</f>
        <v>ns=4;s=|var|PLC210 OPC-UA.Application.PersistentVars.arRegimeMap[0][4]</v>
      </c>
      <c r="Q2100" t="str">
        <f t="shared" si="920"/>
        <v>d1145</v>
      </c>
      <c r="R2100" t="s">
        <v>395</v>
      </c>
    </row>
    <row r="2101" spans="1:22" x14ac:dyDescent="0.25">
      <c r="A2101" t="s">
        <v>398</v>
      </c>
      <c r="B2101" t="s">
        <v>21</v>
      </c>
      <c r="V2101" t="s">
        <v>399</v>
      </c>
    </row>
    <row r="2102" spans="1:22" x14ac:dyDescent="0.25">
      <c r="B2102" t="str">
        <f>A2101</f>
        <v>arRegimeMap[1]</v>
      </c>
      <c r="G2102" t="s">
        <v>386</v>
      </c>
      <c r="H2102" t="str">
        <f>G2102</f>
        <v>fGasTask</v>
      </c>
      <c r="I2102">
        <v>1</v>
      </c>
      <c r="K2102">
        <v>1</v>
      </c>
      <c r="M2102" t="str">
        <f>CONCATENATE(P2102,".",H2102)</f>
        <v>ns=4;s=|var|PLC210 OPC-UA.Application.PersistentVars.arRegimeMap[1][1].fGasTask</v>
      </c>
      <c r="N2102" t="str">
        <f>(IF(LEFT(G2102,1)="b","Boolean","Float"))</f>
        <v>Float</v>
      </c>
      <c r="O2102" t="s">
        <v>27</v>
      </c>
      <c r="P2102" t="str">
        <f>CONCATENATE(W$2,"PersistentVars.",B2102,"[1]")</f>
        <v>ns=4;s=|var|PLC210 OPC-UA.Application.PersistentVars.arRegimeMap[1][1]</v>
      </c>
      <c r="Q2102" t="str">
        <f>V2101</f>
        <v>d1158</v>
      </c>
      <c r="R2102" t="s">
        <v>388</v>
      </c>
    </row>
    <row r="2103" spans="1:22" x14ac:dyDescent="0.25">
      <c r="B2103" t="str">
        <f>B2102</f>
        <v>arRegimeMap[1]</v>
      </c>
      <c r="G2103" t="s">
        <v>387</v>
      </c>
      <c r="H2103" t="str">
        <f t="shared" ref="H2103:H2109" si="922">G2103</f>
        <v>fAirTask</v>
      </c>
      <c r="I2103">
        <v>1</v>
      </c>
      <c r="K2103">
        <v>1</v>
      </c>
      <c r="M2103" t="str">
        <f t="shared" ref="M2103:M2109" si="923">CONCATENATE(P2103,".",H2103)</f>
        <v>ns=4;s=|var|PLC210 OPC-UA.Application.PersistentVars.arRegimeMap[1][1].fAirTask</v>
      </c>
      <c r="N2103" t="str">
        <f t="shared" ref="N2103:N2109" si="924">(IF(LEFT(G2103,1)="b","Boolean","Float"))</f>
        <v>Float</v>
      </c>
      <c r="O2103" t="s">
        <v>27</v>
      </c>
      <c r="P2103" t="str">
        <f>CONCATENATE(W$2,"PersistentVars.",B2103,"[1]")</f>
        <v>ns=4;s=|var|PLC210 OPC-UA.Application.PersistentVars.arRegimeMap[1][1]</v>
      </c>
      <c r="Q2103" t="str">
        <f>Q2102</f>
        <v>d1158</v>
      </c>
      <c r="R2103" t="s">
        <v>390</v>
      </c>
    </row>
    <row r="2104" spans="1:22" x14ac:dyDescent="0.25">
      <c r="B2104" t="str">
        <f t="shared" ref="B2104:B2109" si="925">B2103</f>
        <v>arRegimeMap[1]</v>
      </c>
      <c r="G2104" t="s">
        <v>386</v>
      </c>
      <c r="H2104" t="str">
        <f t="shared" si="922"/>
        <v>fGasTask</v>
      </c>
      <c r="I2104">
        <v>1</v>
      </c>
      <c r="K2104">
        <v>1</v>
      </c>
      <c r="M2104" t="str">
        <f t="shared" si="923"/>
        <v>ns=4;s=|var|PLC210 OPC-UA.Application.PersistentVars.arRegimeMap[1][2].fGasTask</v>
      </c>
      <c r="N2104" t="str">
        <f t="shared" si="924"/>
        <v>Float</v>
      </c>
      <c r="O2104" t="s">
        <v>27</v>
      </c>
      <c r="P2104" t="str">
        <f>CONCATENATE(W$2,"PersistentVars.",B2104,"[2]")</f>
        <v>ns=4;s=|var|PLC210 OPC-UA.Application.PersistentVars.arRegimeMap[1][2]</v>
      </c>
      <c r="Q2104" t="str">
        <f t="shared" ref="Q2104:Q2109" si="926">Q2103</f>
        <v>d1158</v>
      </c>
      <c r="R2104" t="s">
        <v>389</v>
      </c>
    </row>
    <row r="2105" spans="1:22" x14ac:dyDescent="0.25">
      <c r="B2105" t="str">
        <f t="shared" si="925"/>
        <v>arRegimeMap[1]</v>
      </c>
      <c r="G2105" t="s">
        <v>387</v>
      </c>
      <c r="H2105" t="str">
        <f t="shared" si="922"/>
        <v>fAirTask</v>
      </c>
      <c r="I2105">
        <v>1</v>
      </c>
      <c r="K2105">
        <v>1</v>
      </c>
      <c r="M2105" t="str">
        <f t="shared" si="923"/>
        <v>ns=4;s=|var|PLC210 OPC-UA.Application.PersistentVars.arRegimeMap[1][2].fAirTask</v>
      </c>
      <c r="N2105" t="str">
        <f t="shared" si="924"/>
        <v>Float</v>
      </c>
      <c r="O2105" t="s">
        <v>27</v>
      </c>
      <c r="P2105" t="str">
        <f>CONCATENATE(W$2,"PersistentVars.",B2105,"[2]")</f>
        <v>ns=4;s=|var|PLC210 OPC-UA.Application.PersistentVars.arRegimeMap[1][2]</v>
      </c>
      <c r="Q2105" t="str">
        <f t="shared" si="926"/>
        <v>d1158</v>
      </c>
      <c r="R2105" t="s">
        <v>391</v>
      </c>
    </row>
    <row r="2106" spans="1:22" x14ac:dyDescent="0.25">
      <c r="B2106" t="str">
        <f t="shared" si="925"/>
        <v>arRegimeMap[1]</v>
      </c>
      <c r="G2106" t="s">
        <v>386</v>
      </c>
      <c r="H2106" t="str">
        <f t="shared" si="922"/>
        <v>fGasTask</v>
      </c>
      <c r="I2106">
        <v>1</v>
      </c>
      <c r="K2106">
        <v>1</v>
      </c>
      <c r="M2106" t="str">
        <f t="shared" si="923"/>
        <v>ns=4;s=|var|PLC210 OPC-UA.Application.PersistentVars.arRegimeMap[1][3].fGasTask</v>
      </c>
      <c r="N2106" t="str">
        <f t="shared" si="924"/>
        <v>Float</v>
      </c>
      <c r="O2106" t="s">
        <v>27</v>
      </c>
      <c r="P2106" t="str">
        <f>CONCATENATE(W$2,"PersistentVars.",B2106,"[3]")</f>
        <v>ns=4;s=|var|PLC210 OPC-UA.Application.PersistentVars.arRegimeMap[1][3]</v>
      </c>
      <c r="Q2106" t="str">
        <f t="shared" si="926"/>
        <v>d1158</v>
      </c>
      <c r="R2106" t="s">
        <v>392</v>
      </c>
    </row>
    <row r="2107" spans="1:22" x14ac:dyDescent="0.25">
      <c r="B2107" t="str">
        <f t="shared" si="925"/>
        <v>arRegimeMap[1]</v>
      </c>
      <c r="G2107" t="s">
        <v>387</v>
      </c>
      <c r="H2107" t="str">
        <f t="shared" si="922"/>
        <v>fAirTask</v>
      </c>
      <c r="I2107">
        <v>1</v>
      </c>
      <c r="K2107">
        <v>1</v>
      </c>
      <c r="M2107" t="str">
        <f t="shared" si="923"/>
        <v>ns=4;s=|var|PLC210 OPC-UA.Application.PersistentVars.arRegimeMap[1][3].fAirTask</v>
      </c>
      <c r="N2107" t="str">
        <f t="shared" si="924"/>
        <v>Float</v>
      </c>
      <c r="O2107" t="s">
        <v>27</v>
      </c>
      <c r="P2107" t="str">
        <f>CONCATENATE(W$2,"PersistentVars.",B2107,"[3]")</f>
        <v>ns=4;s=|var|PLC210 OPC-UA.Application.PersistentVars.arRegimeMap[1][3]</v>
      </c>
      <c r="Q2107" t="str">
        <f t="shared" si="926"/>
        <v>d1158</v>
      </c>
      <c r="R2107" t="s">
        <v>393</v>
      </c>
    </row>
    <row r="2108" spans="1:22" x14ac:dyDescent="0.25">
      <c r="B2108" t="str">
        <f t="shared" si="925"/>
        <v>arRegimeMap[1]</v>
      </c>
      <c r="G2108" t="s">
        <v>386</v>
      </c>
      <c r="H2108" t="str">
        <f t="shared" si="922"/>
        <v>fGasTask</v>
      </c>
      <c r="I2108">
        <v>1</v>
      </c>
      <c r="K2108">
        <v>1</v>
      </c>
      <c r="M2108" t="str">
        <f t="shared" si="923"/>
        <v>ns=4;s=|var|PLC210 OPC-UA.Application.PersistentVars.arRegimeMap[1][4].fGasTask</v>
      </c>
      <c r="N2108" t="str">
        <f t="shared" si="924"/>
        <v>Float</v>
      </c>
      <c r="O2108" t="s">
        <v>27</v>
      </c>
      <c r="P2108" t="str">
        <f>CONCATENATE(W$2,"PersistentVars.",B2108,"[4]")</f>
        <v>ns=4;s=|var|PLC210 OPC-UA.Application.PersistentVars.arRegimeMap[1][4]</v>
      </c>
      <c r="Q2108" t="str">
        <f t="shared" si="926"/>
        <v>d1158</v>
      </c>
      <c r="R2108" t="s">
        <v>394</v>
      </c>
    </row>
    <row r="2109" spans="1:22" x14ac:dyDescent="0.25">
      <c r="B2109" t="str">
        <f t="shared" si="925"/>
        <v>arRegimeMap[1]</v>
      </c>
      <c r="G2109" t="s">
        <v>387</v>
      </c>
      <c r="H2109" t="str">
        <f t="shared" si="922"/>
        <v>fAirTask</v>
      </c>
      <c r="I2109">
        <v>1</v>
      </c>
      <c r="K2109">
        <v>1</v>
      </c>
      <c r="M2109" t="str">
        <f t="shared" si="923"/>
        <v>ns=4;s=|var|PLC210 OPC-UA.Application.PersistentVars.arRegimeMap[1][4].fAirTask</v>
      </c>
      <c r="N2109" t="str">
        <f t="shared" si="924"/>
        <v>Float</v>
      </c>
      <c r="O2109" t="s">
        <v>27</v>
      </c>
      <c r="P2109" t="str">
        <f>CONCATENATE(W$2,"PersistentVars.",B2109,"[4]")</f>
        <v>ns=4;s=|var|PLC210 OPC-UA.Application.PersistentVars.arRegimeMap[1][4]</v>
      </c>
      <c r="Q2109" t="str">
        <f t="shared" si="926"/>
        <v>d1158</v>
      </c>
      <c r="R2109" t="s">
        <v>395</v>
      </c>
    </row>
    <row r="2110" spans="1:22" x14ac:dyDescent="0.25">
      <c r="A2110" t="s">
        <v>400</v>
      </c>
      <c r="B2110" t="s">
        <v>21</v>
      </c>
      <c r="V2110" t="s">
        <v>401</v>
      </c>
    </row>
    <row r="2111" spans="1:22" x14ac:dyDescent="0.25">
      <c r="B2111" t="str">
        <f>A2110</f>
        <v>arRegimeMap[2]</v>
      </c>
      <c r="G2111" t="s">
        <v>386</v>
      </c>
      <c r="H2111" t="str">
        <f>G2111</f>
        <v>fGasTask</v>
      </c>
      <c r="I2111">
        <v>1</v>
      </c>
      <c r="K2111">
        <v>1</v>
      </c>
      <c r="M2111" t="str">
        <f>CONCATENATE(P2111,".",H2111)</f>
        <v>ns=4;s=|var|PLC210 OPC-UA.Application.PersistentVars.arRegimeMap[2][1].fGasTask</v>
      </c>
      <c r="N2111" t="str">
        <f>(IF(LEFT(G2111,1)="b","Boolean","Float"))</f>
        <v>Float</v>
      </c>
      <c r="O2111" t="s">
        <v>27</v>
      </c>
      <c r="P2111" t="str">
        <f>CONCATENATE(W$2,"PersistentVars.",B2111,"[1]")</f>
        <v>ns=4;s=|var|PLC210 OPC-UA.Application.PersistentVars.arRegimeMap[2][1]</v>
      </c>
      <c r="Q2111" t="str">
        <f>V2110</f>
        <v>d1159</v>
      </c>
      <c r="R2111" t="s">
        <v>388</v>
      </c>
    </row>
    <row r="2112" spans="1:22" x14ac:dyDescent="0.25">
      <c r="B2112" t="str">
        <f>B2111</f>
        <v>arRegimeMap[2]</v>
      </c>
      <c r="G2112" t="s">
        <v>387</v>
      </c>
      <c r="H2112" t="str">
        <f t="shared" ref="H2112:H2118" si="927">G2112</f>
        <v>fAirTask</v>
      </c>
      <c r="I2112">
        <v>1</v>
      </c>
      <c r="K2112">
        <v>1</v>
      </c>
      <c r="M2112" t="str">
        <f t="shared" ref="M2112:M2118" si="928">CONCATENATE(P2112,".",H2112)</f>
        <v>ns=4;s=|var|PLC210 OPC-UA.Application.PersistentVars.arRegimeMap[2][1].fAirTask</v>
      </c>
      <c r="N2112" t="str">
        <f t="shared" ref="N2112:N2118" si="929">(IF(LEFT(G2112,1)="b","Boolean","Float"))</f>
        <v>Float</v>
      </c>
      <c r="O2112" t="s">
        <v>27</v>
      </c>
      <c r="P2112" t="str">
        <f>CONCATENATE(W$2,"PersistentVars.",B2112,"[1]")</f>
        <v>ns=4;s=|var|PLC210 OPC-UA.Application.PersistentVars.arRegimeMap[2][1]</v>
      </c>
      <c r="Q2112" t="str">
        <f>Q2111</f>
        <v>d1159</v>
      </c>
      <c r="R2112" t="s">
        <v>390</v>
      </c>
    </row>
    <row r="2113" spans="2:18" x14ac:dyDescent="0.25">
      <c r="B2113" t="str">
        <f t="shared" ref="B2113:B2118" si="930">B2112</f>
        <v>arRegimeMap[2]</v>
      </c>
      <c r="G2113" t="s">
        <v>386</v>
      </c>
      <c r="H2113" t="str">
        <f t="shared" si="927"/>
        <v>fGasTask</v>
      </c>
      <c r="I2113">
        <v>1</v>
      </c>
      <c r="K2113">
        <v>1</v>
      </c>
      <c r="M2113" t="str">
        <f t="shared" si="928"/>
        <v>ns=4;s=|var|PLC210 OPC-UA.Application.PersistentVars.arRegimeMap[2][2].fGasTask</v>
      </c>
      <c r="N2113" t="str">
        <f t="shared" si="929"/>
        <v>Float</v>
      </c>
      <c r="O2113" t="s">
        <v>27</v>
      </c>
      <c r="P2113" t="str">
        <f>CONCATENATE(W$2,"PersistentVars.",B2113,"[2]")</f>
        <v>ns=4;s=|var|PLC210 OPC-UA.Application.PersistentVars.arRegimeMap[2][2]</v>
      </c>
      <c r="Q2113" t="str">
        <f t="shared" ref="Q2113:Q2118" si="931">Q2112</f>
        <v>d1159</v>
      </c>
      <c r="R2113" t="s">
        <v>389</v>
      </c>
    </row>
    <row r="2114" spans="2:18" x14ac:dyDescent="0.25">
      <c r="B2114" t="str">
        <f t="shared" si="930"/>
        <v>arRegimeMap[2]</v>
      </c>
      <c r="G2114" t="s">
        <v>387</v>
      </c>
      <c r="H2114" t="str">
        <f t="shared" si="927"/>
        <v>fAirTask</v>
      </c>
      <c r="I2114">
        <v>1</v>
      </c>
      <c r="K2114">
        <v>1</v>
      </c>
      <c r="M2114" t="str">
        <f t="shared" si="928"/>
        <v>ns=4;s=|var|PLC210 OPC-UA.Application.PersistentVars.arRegimeMap[2][2].fAirTask</v>
      </c>
      <c r="N2114" t="str">
        <f t="shared" si="929"/>
        <v>Float</v>
      </c>
      <c r="O2114" t="s">
        <v>27</v>
      </c>
      <c r="P2114" t="str">
        <f>CONCATENATE(W$2,"PersistentVars.",B2114,"[2]")</f>
        <v>ns=4;s=|var|PLC210 OPC-UA.Application.PersistentVars.arRegimeMap[2][2]</v>
      </c>
      <c r="Q2114" t="str">
        <f t="shared" si="931"/>
        <v>d1159</v>
      </c>
      <c r="R2114" t="s">
        <v>391</v>
      </c>
    </row>
    <row r="2115" spans="2:18" x14ac:dyDescent="0.25">
      <c r="B2115" t="str">
        <f t="shared" si="930"/>
        <v>arRegimeMap[2]</v>
      </c>
      <c r="G2115" t="s">
        <v>386</v>
      </c>
      <c r="H2115" t="str">
        <f t="shared" si="927"/>
        <v>fGasTask</v>
      </c>
      <c r="I2115">
        <v>1</v>
      </c>
      <c r="K2115">
        <v>1</v>
      </c>
      <c r="M2115" t="str">
        <f t="shared" si="928"/>
        <v>ns=4;s=|var|PLC210 OPC-UA.Application.PersistentVars.arRegimeMap[2][3].fGasTask</v>
      </c>
      <c r="N2115" t="str">
        <f t="shared" si="929"/>
        <v>Float</v>
      </c>
      <c r="O2115" t="s">
        <v>27</v>
      </c>
      <c r="P2115" t="str">
        <f>CONCATENATE(W$2,"PersistentVars.",B2115,"[3]")</f>
        <v>ns=4;s=|var|PLC210 OPC-UA.Application.PersistentVars.arRegimeMap[2][3]</v>
      </c>
      <c r="Q2115" t="str">
        <f t="shared" si="931"/>
        <v>d1159</v>
      </c>
      <c r="R2115" t="s">
        <v>392</v>
      </c>
    </row>
    <row r="2116" spans="2:18" x14ac:dyDescent="0.25">
      <c r="B2116" t="str">
        <f t="shared" si="930"/>
        <v>arRegimeMap[2]</v>
      </c>
      <c r="G2116" t="s">
        <v>387</v>
      </c>
      <c r="H2116" t="str">
        <f t="shared" si="927"/>
        <v>fAirTask</v>
      </c>
      <c r="I2116">
        <v>1</v>
      </c>
      <c r="K2116">
        <v>1</v>
      </c>
      <c r="M2116" t="str">
        <f t="shared" si="928"/>
        <v>ns=4;s=|var|PLC210 OPC-UA.Application.PersistentVars.arRegimeMap[2][3].fAirTask</v>
      </c>
      <c r="N2116" t="str">
        <f t="shared" si="929"/>
        <v>Float</v>
      </c>
      <c r="O2116" t="s">
        <v>27</v>
      </c>
      <c r="P2116" t="str">
        <f>CONCATENATE(W$2,"PersistentVars.",B2116,"[3]")</f>
        <v>ns=4;s=|var|PLC210 OPC-UA.Application.PersistentVars.arRegimeMap[2][3]</v>
      </c>
      <c r="Q2116" t="str">
        <f t="shared" si="931"/>
        <v>d1159</v>
      </c>
      <c r="R2116" t="s">
        <v>393</v>
      </c>
    </row>
    <row r="2117" spans="2:18" x14ac:dyDescent="0.25">
      <c r="B2117" t="str">
        <f t="shared" si="930"/>
        <v>arRegimeMap[2]</v>
      </c>
      <c r="G2117" t="s">
        <v>386</v>
      </c>
      <c r="H2117" t="str">
        <f t="shared" si="927"/>
        <v>fGasTask</v>
      </c>
      <c r="I2117">
        <v>1</v>
      </c>
      <c r="K2117">
        <v>1</v>
      </c>
      <c r="M2117" t="str">
        <f t="shared" si="928"/>
        <v>ns=4;s=|var|PLC210 OPC-UA.Application.PersistentVars.arRegimeMap[2][4].fGasTask</v>
      </c>
      <c r="N2117" t="str">
        <f t="shared" si="929"/>
        <v>Float</v>
      </c>
      <c r="O2117" t="s">
        <v>27</v>
      </c>
      <c r="P2117" t="str">
        <f>CONCATENATE(W$2,"PersistentVars.",B2117,"[4]")</f>
        <v>ns=4;s=|var|PLC210 OPC-UA.Application.PersistentVars.arRegimeMap[2][4]</v>
      </c>
      <c r="Q2117" t="str">
        <f t="shared" si="931"/>
        <v>d1159</v>
      </c>
      <c r="R2117" t="s">
        <v>394</v>
      </c>
    </row>
    <row r="2118" spans="2:18" x14ac:dyDescent="0.25">
      <c r="B2118" t="str">
        <f t="shared" si="930"/>
        <v>arRegimeMap[2]</v>
      </c>
      <c r="G2118" t="s">
        <v>387</v>
      </c>
      <c r="H2118" t="str">
        <f t="shared" si="927"/>
        <v>fAirTask</v>
      </c>
      <c r="I2118">
        <v>1</v>
      </c>
      <c r="K2118">
        <v>1</v>
      </c>
      <c r="M2118" t="str">
        <f t="shared" si="928"/>
        <v>ns=4;s=|var|PLC210 OPC-UA.Application.PersistentVars.arRegimeMap[2][4].fAirTask</v>
      </c>
      <c r="N2118" t="str">
        <f t="shared" si="929"/>
        <v>Float</v>
      </c>
      <c r="O2118" t="s">
        <v>27</v>
      </c>
      <c r="P2118" t="str">
        <f>CONCATENATE(W$2,"PersistentVars.",B2118,"[4]")</f>
        <v>ns=4;s=|var|PLC210 OPC-UA.Application.PersistentVars.arRegimeMap[2][4]</v>
      </c>
      <c r="Q2118" t="str">
        <f t="shared" si="931"/>
        <v>d1159</v>
      </c>
      <c r="R2118" t="s">
        <v>395</v>
      </c>
    </row>
  </sheetData>
  <conditionalFormatting sqref="V1879">
    <cfRule type="duplicateValues" dxfId="3838" priority="4055"/>
  </conditionalFormatting>
  <conditionalFormatting sqref="V1879">
    <cfRule type="duplicateValues" dxfId="3837" priority="4054"/>
  </conditionalFormatting>
  <conditionalFormatting sqref="V1880">
    <cfRule type="duplicateValues" dxfId="3836" priority="4053"/>
  </conditionalFormatting>
  <conditionalFormatting sqref="V1880">
    <cfRule type="duplicateValues" dxfId="3835" priority="4052"/>
  </conditionalFormatting>
  <conditionalFormatting sqref="V1896">
    <cfRule type="duplicateValues" dxfId="3834" priority="4049"/>
  </conditionalFormatting>
  <conditionalFormatting sqref="V1896">
    <cfRule type="duplicateValues" dxfId="3833" priority="4048"/>
  </conditionalFormatting>
  <conditionalFormatting sqref="V1897">
    <cfRule type="duplicateValues" dxfId="3832" priority="4047"/>
  </conditionalFormatting>
  <conditionalFormatting sqref="V1897">
    <cfRule type="duplicateValues" dxfId="3831" priority="4046"/>
  </conditionalFormatting>
  <conditionalFormatting sqref="V1913">
    <cfRule type="duplicateValues" dxfId="3830" priority="4045"/>
  </conditionalFormatting>
  <conditionalFormatting sqref="V1913">
    <cfRule type="duplicateValues" dxfId="3829" priority="4044"/>
  </conditionalFormatting>
  <conditionalFormatting sqref="V1914">
    <cfRule type="duplicateValues" dxfId="3828" priority="4043"/>
  </conditionalFormatting>
  <conditionalFormatting sqref="V1914">
    <cfRule type="duplicateValues" dxfId="3827" priority="4042"/>
  </conditionalFormatting>
  <conditionalFormatting sqref="V1881:V1882">
    <cfRule type="duplicateValues" dxfId="3826" priority="4041"/>
  </conditionalFormatting>
  <conditionalFormatting sqref="V1881:V1882">
    <cfRule type="duplicateValues" dxfId="3825" priority="4040"/>
  </conditionalFormatting>
  <conditionalFormatting sqref="V1898:V1899">
    <cfRule type="duplicateValues" dxfId="3824" priority="4039"/>
  </conditionalFormatting>
  <conditionalFormatting sqref="V1898:V1899">
    <cfRule type="duplicateValues" dxfId="3823" priority="4038"/>
  </conditionalFormatting>
  <conditionalFormatting sqref="V1915:V1916">
    <cfRule type="duplicateValues" dxfId="3822" priority="4037"/>
  </conditionalFormatting>
  <conditionalFormatting sqref="V1915:V1916">
    <cfRule type="duplicateValues" dxfId="3821" priority="4036"/>
  </conditionalFormatting>
  <conditionalFormatting sqref="V1930">
    <cfRule type="duplicateValues" dxfId="3820" priority="4033"/>
  </conditionalFormatting>
  <conditionalFormatting sqref="V1930">
    <cfRule type="duplicateValues" dxfId="3819" priority="4032"/>
  </conditionalFormatting>
  <conditionalFormatting sqref="V1931">
    <cfRule type="duplicateValues" dxfId="3818" priority="4031"/>
  </conditionalFormatting>
  <conditionalFormatting sqref="V1931">
    <cfRule type="duplicateValues" dxfId="3817" priority="4030"/>
  </conditionalFormatting>
  <conditionalFormatting sqref="V1932:V1933">
    <cfRule type="duplicateValues" dxfId="3816" priority="4029"/>
  </conditionalFormatting>
  <conditionalFormatting sqref="V1932:V1933">
    <cfRule type="duplicateValues" dxfId="3815" priority="4028"/>
  </conditionalFormatting>
  <conditionalFormatting sqref="V1947">
    <cfRule type="duplicateValues" dxfId="3814" priority="4025"/>
  </conditionalFormatting>
  <conditionalFormatting sqref="V1947">
    <cfRule type="duplicateValues" dxfId="3813" priority="4024"/>
  </conditionalFormatting>
  <conditionalFormatting sqref="V1948">
    <cfRule type="duplicateValues" dxfId="3812" priority="4023"/>
  </conditionalFormatting>
  <conditionalFormatting sqref="V1948">
    <cfRule type="duplicateValues" dxfId="3811" priority="4022"/>
  </conditionalFormatting>
  <conditionalFormatting sqref="V1949:V1950">
    <cfRule type="duplicateValues" dxfId="3810" priority="4021"/>
  </conditionalFormatting>
  <conditionalFormatting sqref="V1949:V1950">
    <cfRule type="duplicateValues" dxfId="3809" priority="4020"/>
  </conditionalFormatting>
  <conditionalFormatting sqref="V1964">
    <cfRule type="duplicateValues" dxfId="3808" priority="4017"/>
  </conditionalFormatting>
  <conditionalFormatting sqref="V1964">
    <cfRule type="duplicateValues" dxfId="3807" priority="4016"/>
  </conditionalFormatting>
  <conditionalFormatting sqref="V1965">
    <cfRule type="duplicateValues" dxfId="3806" priority="4015"/>
  </conditionalFormatting>
  <conditionalFormatting sqref="V1965">
    <cfRule type="duplicateValues" dxfId="3805" priority="4014"/>
  </conditionalFormatting>
  <conditionalFormatting sqref="V1966:V1967">
    <cfRule type="duplicateValues" dxfId="3804" priority="4013"/>
  </conditionalFormatting>
  <conditionalFormatting sqref="V1966:V1967">
    <cfRule type="duplicateValues" dxfId="3803" priority="4012"/>
  </conditionalFormatting>
  <conditionalFormatting sqref="V1981">
    <cfRule type="duplicateValues" dxfId="3802" priority="4001"/>
  </conditionalFormatting>
  <conditionalFormatting sqref="V1981">
    <cfRule type="duplicateValues" dxfId="3801" priority="4000"/>
  </conditionalFormatting>
  <conditionalFormatting sqref="V1982">
    <cfRule type="duplicateValues" dxfId="3800" priority="3999"/>
  </conditionalFormatting>
  <conditionalFormatting sqref="V1982">
    <cfRule type="duplicateValues" dxfId="3799" priority="3998"/>
  </conditionalFormatting>
  <conditionalFormatting sqref="V1983:V1984">
    <cfRule type="duplicateValues" dxfId="3798" priority="3997"/>
  </conditionalFormatting>
  <conditionalFormatting sqref="V1983:V1984">
    <cfRule type="duplicateValues" dxfId="3797" priority="3996"/>
  </conditionalFormatting>
  <conditionalFormatting sqref="V1998">
    <cfRule type="duplicateValues" dxfId="3796" priority="3985"/>
  </conditionalFormatting>
  <conditionalFormatting sqref="V1998">
    <cfRule type="duplicateValues" dxfId="3795" priority="3984"/>
  </conditionalFormatting>
  <conditionalFormatting sqref="V1999">
    <cfRule type="duplicateValues" dxfId="3794" priority="3983"/>
  </conditionalFormatting>
  <conditionalFormatting sqref="V1999">
    <cfRule type="duplicateValues" dxfId="3793" priority="3982"/>
  </conditionalFormatting>
  <conditionalFormatting sqref="V2000:V2001">
    <cfRule type="duplicateValues" dxfId="3792" priority="3981"/>
  </conditionalFormatting>
  <conditionalFormatting sqref="V2000:V2001">
    <cfRule type="duplicateValues" dxfId="3791" priority="3980"/>
  </conditionalFormatting>
  <conditionalFormatting sqref="V2015">
    <cfRule type="duplicateValues" dxfId="3790" priority="3913"/>
  </conditionalFormatting>
  <conditionalFormatting sqref="V2015">
    <cfRule type="duplicateValues" dxfId="3789" priority="3912"/>
  </conditionalFormatting>
  <conditionalFormatting sqref="V2016">
    <cfRule type="duplicateValues" dxfId="3788" priority="3911"/>
  </conditionalFormatting>
  <conditionalFormatting sqref="V2016">
    <cfRule type="duplicateValues" dxfId="3787" priority="3910"/>
  </conditionalFormatting>
  <conditionalFormatting sqref="V2017:V2018">
    <cfRule type="duplicateValues" dxfId="3786" priority="3909"/>
  </conditionalFormatting>
  <conditionalFormatting sqref="V2017:V2018">
    <cfRule type="duplicateValues" dxfId="3785" priority="3908"/>
  </conditionalFormatting>
  <conditionalFormatting sqref="V2032">
    <cfRule type="duplicateValues" dxfId="3784" priority="3903"/>
  </conditionalFormatting>
  <conditionalFormatting sqref="V2032">
    <cfRule type="duplicateValues" dxfId="3783" priority="3902"/>
  </conditionalFormatting>
  <conditionalFormatting sqref="V2033">
    <cfRule type="duplicateValues" dxfId="3782" priority="3901"/>
  </conditionalFormatting>
  <conditionalFormatting sqref="V2033">
    <cfRule type="duplicateValues" dxfId="3781" priority="3900"/>
  </conditionalFormatting>
  <conditionalFormatting sqref="V2034:V2035">
    <cfRule type="duplicateValues" dxfId="3780" priority="3899"/>
  </conditionalFormatting>
  <conditionalFormatting sqref="V2034:V2035">
    <cfRule type="duplicateValues" dxfId="3779" priority="3898"/>
  </conditionalFormatting>
  <conditionalFormatting sqref="V2049">
    <cfRule type="duplicateValues" dxfId="3778" priority="3893"/>
  </conditionalFormatting>
  <conditionalFormatting sqref="V2049">
    <cfRule type="duplicateValues" dxfId="3777" priority="3892"/>
  </conditionalFormatting>
  <conditionalFormatting sqref="V2050">
    <cfRule type="duplicateValues" dxfId="3776" priority="3891"/>
  </conditionalFormatting>
  <conditionalFormatting sqref="V2050">
    <cfRule type="duplicateValues" dxfId="3775" priority="3890"/>
  </conditionalFormatting>
  <conditionalFormatting sqref="V2051:V2052">
    <cfRule type="duplicateValues" dxfId="3774" priority="3889"/>
  </conditionalFormatting>
  <conditionalFormatting sqref="V2051:V2052">
    <cfRule type="duplicateValues" dxfId="3773" priority="3888"/>
  </conditionalFormatting>
  <conditionalFormatting sqref="V2066">
    <cfRule type="duplicateValues" dxfId="3772" priority="3883"/>
  </conditionalFormatting>
  <conditionalFormatting sqref="V2066">
    <cfRule type="duplicateValues" dxfId="3771" priority="3882"/>
  </conditionalFormatting>
  <conditionalFormatting sqref="V2067">
    <cfRule type="duplicateValues" dxfId="3770" priority="3881"/>
  </conditionalFormatting>
  <conditionalFormatting sqref="V2067">
    <cfRule type="duplicateValues" dxfId="3769" priority="3880"/>
  </conditionalFormatting>
  <conditionalFormatting sqref="V2068:V2069">
    <cfRule type="duplicateValues" dxfId="3768" priority="3879"/>
  </conditionalFormatting>
  <conditionalFormatting sqref="V2068:V2069">
    <cfRule type="duplicateValues" dxfId="3767" priority="3878"/>
  </conditionalFormatting>
  <conditionalFormatting sqref="V450:V461">
    <cfRule type="duplicateValues" dxfId="3766" priority="3875"/>
  </conditionalFormatting>
  <conditionalFormatting sqref="V450:V461">
    <cfRule type="duplicateValues" dxfId="3765" priority="3874"/>
  </conditionalFormatting>
  <conditionalFormatting sqref="V485:V496">
    <cfRule type="duplicateValues" dxfId="3764" priority="3871"/>
  </conditionalFormatting>
  <conditionalFormatting sqref="V485:V496">
    <cfRule type="duplicateValues" dxfId="3763" priority="3870"/>
  </conditionalFormatting>
  <conditionalFormatting sqref="V150">
    <cfRule type="duplicateValues" dxfId="3762" priority="3867"/>
  </conditionalFormatting>
  <conditionalFormatting sqref="V150">
    <cfRule type="duplicateValues" dxfId="3761" priority="3866"/>
  </conditionalFormatting>
  <conditionalFormatting sqref="V150">
    <cfRule type="duplicateValues" dxfId="3760" priority="3865"/>
  </conditionalFormatting>
  <conditionalFormatting sqref="V150">
    <cfRule type="duplicateValues" dxfId="3759" priority="3864"/>
  </conditionalFormatting>
  <conditionalFormatting sqref="V155:V161">
    <cfRule type="duplicateValues" dxfId="3758" priority="3863"/>
  </conditionalFormatting>
  <conditionalFormatting sqref="V155:V161">
    <cfRule type="duplicateValues" dxfId="3757" priority="3862"/>
  </conditionalFormatting>
  <conditionalFormatting sqref="V162">
    <cfRule type="duplicateValues" dxfId="3756" priority="3859"/>
  </conditionalFormatting>
  <conditionalFormatting sqref="V162">
    <cfRule type="duplicateValues" dxfId="3755" priority="3858"/>
  </conditionalFormatting>
  <conditionalFormatting sqref="V162">
    <cfRule type="duplicateValues" dxfId="3754" priority="3857"/>
  </conditionalFormatting>
  <conditionalFormatting sqref="V162">
    <cfRule type="duplicateValues" dxfId="3753" priority="3856"/>
  </conditionalFormatting>
  <conditionalFormatting sqref="V1845:V1851">
    <cfRule type="duplicateValues" dxfId="3752" priority="3855"/>
  </conditionalFormatting>
  <conditionalFormatting sqref="V1845:V1851">
    <cfRule type="duplicateValues" dxfId="3751" priority="3854"/>
  </conditionalFormatting>
  <conditionalFormatting sqref="V1852">
    <cfRule type="duplicateValues" dxfId="3750" priority="3851"/>
  </conditionalFormatting>
  <conditionalFormatting sqref="V1852">
    <cfRule type="duplicateValues" dxfId="3749" priority="3850"/>
  </conditionalFormatting>
  <conditionalFormatting sqref="V1852">
    <cfRule type="duplicateValues" dxfId="3748" priority="3849"/>
  </conditionalFormatting>
  <conditionalFormatting sqref="V1852">
    <cfRule type="duplicateValues" dxfId="3747" priority="3848"/>
  </conditionalFormatting>
  <conditionalFormatting sqref="V566">
    <cfRule type="duplicateValues" dxfId="3746" priority="3847"/>
  </conditionalFormatting>
  <conditionalFormatting sqref="V566">
    <cfRule type="duplicateValues" dxfId="3745" priority="3846"/>
  </conditionalFormatting>
  <conditionalFormatting sqref="V566">
    <cfRule type="duplicateValues" dxfId="3744" priority="3845"/>
  </conditionalFormatting>
  <conditionalFormatting sqref="V566">
    <cfRule type="duplicateValues" dxfId="3743" priority="3844"/>
  </conditionalFormatting>
  <conditionalFormatting sqref="V771">
    <cfRule type="duplicateValues" dxfId="3742" priority="3803"/>
  </conditionalFormatting>
  <conditionalFormatting sqref="V771">
    <cfRule type="duplicateValues" dxfId="3741" priority="3802"/>
  </conditionalFormatting>
  <conditionalFormatting sqref="V771">
    <cfRule type="duplicateValues" dxfId="3740" priority="3801"/>
  </conditionalFormatting>
  <conditionalFormatting sqref="V771">
    <cfRule type="duplicateValues" dxfId="3739" priority="3800"/>
  </conditionalFormatting>
  <conditionalFormatting sqref="V772">
    <cfRule type="duplicateValues" dxfId="3738" priority="3799"/>
  </conditionalFormatting>
  <conditionalFormatting sqref="V772">
    <cfRule type="duplicateValues" dxfId="3737" priority="3798"/>
  </conditionalFormatting>
  <conditionalFormatting sqref="V772">
    <cfRule type="duplicateValues" dxfId="3736" priority="3797"/>
  </conditionalFormatting>
  <conditionalFormatting sqref="V772">
    <cfRule type="duplicateValues" dxfId="3735" priority="3796"/>
  </conditionalFormatting>
  <conditionalFormatting sqref="V941">
    <cfRule type="duplicateValues" dxfId="3734" priority="3795"/>
  </conditionalFormatting>
  <conditionalFormatting sqref="V941">
    <cfRule type="duplicateValues" dxfId="3733" priority="3794"/>
  </conditionalFormatting>
  <conditionalFormatting sqref="V941">
    <cfRule type="duplicateValues" dxfId="3732" priority="3793"/>
  </conditionalFormatting>
  <conditionalFormatting sqref="V941">
    <cfRule type="duplicateValues" dxfId="3731" priority="3792"/>
  </conditionalFormatting>
  <conditionalFormatting sqref="V942">
    <cfRule type="duplicateValues" dxfId="3730" priority="3791"/>
  </conditionalFormatting>
  <conditionalFormatting sqref="V942">
    <cfRule type="duplicateValues" dxfId="3729" priority="3790"/>
  </conditionalFormatting>
  <conditionalFormatting sqref="V942">
    <cfRule type="duplicateValues" dxfId="3728" priority="3789"/>
  </conditionalFormatting>
  <conditionalFormatting sqref="V942">
    <cfRule type="duplicateValues" dxfId="3727" priority="3788"/>
  </conditionalFormatting>
  <conditionalFormatting sqref="V1220">
    <cfRule type="duplicateValues" dxfId="3726" priority="3787"/>
  </conditionalFormatting>
  <conditionalFormatting sqref="V1220">
    <cfRule type="duplicateValues" dxfId="3725" priority="3786"/>
  </conditionalFormatting>
  <conditionalFormatting sqref="V1220">
    <cfRule type="duplicateValues" dxfId="3724" priority="3785"/>
  </conditionalFormatting>
  <conditionalFormatting sqref="V1220">
    <cfRule type="duplicateValues" dxfId="3723" priority="3784"/>
  </conditionalFormatting>
  <conditionalFormatting sqref="V1221">
    <cfRule type="duplicateValues" dxfId="3722" priority="3783"/>
  </conditionalFormatting>
  <conditionalFormatting sqref="V1221">
    <cfRule type="duplicateValues" dxfId="3721" priority="3782"/>
  </conditionalFormatting>
  <conditionalFormatting sqref="V1221">
    <cfRule type="duplicateValues" dxfId="3720" priority="3781"/>
  </conditionalFormatting>
  <conditionalFormatting sqref="V1221">
    <cfRule type="duplicateValues" dxfId="3719" priority="3780"/>
  </conditionalFormatting>
  <conditionalFormatting sqref="V1390">
    <cfRule type="duplicateValues" dxfId="3718" priority="3779"/>
  </conditionalFormatting>
  <conditionalFormatting sqref="V1390">
    <cfRule type="duplicateValues" dxfId="3717" priority="3778"/>
  </conditionalFormatting>
  <conditionalFormatting sqref="V1390">
    <cfRule type="duplicateValues" dxfId="3716" priority="3777"/>
  </conditionalFormatting>
  <conditionalFormatting sqref="V1390">
    <cfRule type="duplicateValues" dxfId="3715" priority="3776"/>
  </conditionalFormatting>
  <conditionalFormatting sqref="V1391">
    <cfRule type="duplicateValues" dxfId="3714" priority="3775"/>
  </conditionalFormatting>
  <conditionalFormatting sqref="V1391">
    <cfRule type="duplicateValues" dxfId="3713" priority="3774"/>
  </conditionalFormatting>
  <conditionalFormatting sqref="V1391">
    <cfRule type="duplicateValues" dxfId="3712" priority="3773"/>
  </conditionalFormatting>
  <conditionalFormatting sqref="V1391">
    <cfRule type="duplicateValues" dxfId="3711" priority="3772"/>
  </conditionalFormatting>
  <conditionalFormatting sqref="V1560">
    <cfRule type="duplicateValues" dxfId="3710" priority="3771"/>
  </conditionalFormatting>
  <conditionalFormatting sqref="V1560">
    <cfRule type="duplicateValues" dxfId="3709" priority="3770"/>
  </conditionalFormatting>
  <conditionalFormatting sqref="V1560">
    <cfRule type="duplicateValues" dxfId="3708" priority="3769"/>
  </conditionalFormatting>
  <conditionalFormatting sqref="V1560">
    <cfRule type="duplicateValues" dxfId="3707" priority="3768"/>
  </conditionalFormatting>
  <conditionalFormatting sqref="V1561">
    <cfRule type="duplicateValues" dxfId="3706" priority="3767"/>
  </conditionalFormatting>
  <conditionalFormatting sqref="V1561">
    <cfRule type="duplicateValues" dxfId="3705" priority="3766"/>
  </conditionalFormatting>
  <conditionalFormatting sqref="V1561">
    <cfRule type="duplicateValues" dxfId="3704" priority="3765"/>
  </conditionalFormatting>
  <conditionalFormatting sqref="V1561">
    <cfRule type="duplicateValues" dxfId="3703" priority="3764"/>
  </conditionalFormatting>
  <conditionalFormatting sqref="V206">
    <cfRule type="duplicateValues" dxfId="3702" priority="4274"/>
  </conditionalFormatting>
  <conditionalFormatting sqref="V437">
    <cfRule type="duplicateValues" dxfId="3701" priority="3758"/>
  </conditionalFormatting>
  <conditionalFormatting sqref="V437 V440">
    <cfRule type="duplicateValues" dxfId="3700" priority="3759"/>
  </conditionalFormatting>
  <conditionalFormatting sqref="V3">
    <cfRule type="duplicateValues" dxfId="3699" priority="3757"/>
  </conditionalFormatting>
  <conditionalFormatting sqref="V3">
    <cfRule type="duplicateValues" dxfId="3698" priority="3756"/>
  </conditionalFormatting>
  <conditionalFormatting sqref="V3">
    <cfRule type="duplicateValues" dxfId="3697" priority="3755"/>
  </conditionalFormatting>
  <conditionalFormatting sqref="V3">
    <cfRule type="duplicateValues" dxfId="3696" priority="3754"/>
  </conditionalFormatting>
  <conditionalFormatting sqref="V5">
    <cfRule type="duplicateValues" dxfId="3695" priority="3753"/>
  </conditionalFormatting>
  <conditionalFormatting sqref="V5">
    <cfRule type="duplicateValues" dxfId="3694" priority="3752"/>
  </conditionalFormatting>
  <conditionalFormatting sqref="V5">
    <cfRule type="duplicateValues" dxfId="3693" priority="3751"/>
  </conditionalFormatting>
  <conditionalFormatting sqref="V5">
    <cfRule type="duplicateValues" dxfId="3692" priority="3750"/>
  </conditionalFormatting>
  <conditionalFormatting sqref="V6">
    <cfRule type="duplicateValues" dxfId="3691" priority="3749"/>
  </conditionalFormatting>
  <conditionalFormatting sqref="V6">
    <cfRule type="duplicateValues" dxfId="3690" priority="3748"/>
  </conditionalFormatting>
  <conditionalFormatting sqref="V6">
    <cfRule type="duplicateValues" dxfId="3689" priority="3747"/>
  </conditionalFormatting>
  <conditionalFormatting sqref="V6">
    <cfRule type="duplicateValues" dxfId="3688" priority="3746"/>
  </conditionalFormatting>
  <conditionalFormatting sqref="V7">
    <cfRule type="duplicateValues" dxfId="3687" priority="3745"/>
  </conditionalFormatting>
  <conditionalFormatting sqref="V7">
    <cfRule type="duplicateValues" dxfId="3686" priority="3744"/>
  </conditionalFormatting>
  <conditionalFormatting sqref="V7">
    <cfRule type="duplicateValues" dxfId="3685" priority="3743"/>
  </conditionalFormatting>
  <conditionalFormatting sqref="V7">
    <cfRule type="duplicateValues" dxfId="3684" priority="3742"/>
  </conditionalFormatting>
  <conditionalFormatting sqref="V8">
    <cfRule type="duplicateValues" dxfId="3683" priority="3741"/>
  </conditionalFormatting>
  <conditionalFormatting sqref="V8">
    <cfRule type="duplicateValues" dxfId="3682" priority="3740"/>
  </conditionalFormatting>
  <conditionalFormatting sqref="V8">
    <cfRule type="duplicateValues" dxfId="3681" priority="3739"/>
  </conditionalFormatting>
  <conditionalFormatting sqref="V8">
    <cfRule type="duplicateValues" dxfId="3680" priority="3738"/>
  </conditionalFormatting>
  <conditionalFormatting sqref="V9">
    <cfRule type="duplicateValues" dxfId="3679" priority="3737"/>
  </conditionalFormatting>
  <conditionalFormatting sqref="V9">
    <cfRule type="duplicateValues" dxfId="3678" priority="3736"/>
  </conditionalFormatting>
  <conditionalFormatting sqref="V9">
    <cfRule type="duplicateValues" dxfId="3677" priority="3735"/>
  </conditionalFormatting>
  <conditionalFormatting sqref="V9">
    <cfRule type="duplicateValues" dxfId="3676" priority="3734"/>
  </conditionalFormatting>
  <conditionalFormatting sqref="V10">
    <cfRule type="duplicateValues" dxfId="3675" priority="3733"/>
  </conditionalFormatting>
  <conditionalFormatting sqref="V10">
    <cfRule type="duplicateValues" dxfId="3674" priority="3732"/>
  </conditionalFormatting>
  <conditionalFormatting sqref="V10">
    <cfRule type="duplicateValues" dxfId="3673" priority="3731"/>
  </conditionalFormatting>
  <conditionalFormatting sqref="V10">
    <cfRule type="duplicateValues" dxfId="3672" priority="3730"/>
  </conditionalFormatting>
  <conditionalFormatting sqref="V11">
    <cfRule type="duplicateValues" dxfId="3671" priority="3729"/>
  </conditionalFormatting>
  <conditionalFormatting sqref="V11">
    <cfRule type="duplicateValues" dxfId="3670" priority="3728"/>
  </conditionalFormatting>
  <conditionalFormatting sqref="V11">
    <cfRule type="duplicateValues" dxfId="3669" priority="3727"/>
  </conditionalFormatting>
  <conditionalFormatting sqref="V11">
    <cfRule type="duplicateValues" dxfId="3668" priority="3726"/>
  </conditionalFormatting>
  <conditionalFormatting sqref="V12">
    <cfRule type="duplicateValues" dxfId="3667" priority="3725"/>
  </conditionalFormatting>
  <conditionalFormatting sqref="V12">
    <cfRule type="duplicateValues" dxfId="3666" priority="3724"/>
  </conditionalFormatting>
  <conditionalFormatting sqref="V12">
    <cfRule type="duplicateValues" dxfId="3665" priority="3723"/>
  </conditionalFormatting>
  <conditionalFormatting sqref="V12">
    <cfRule type="duplicateValues" dxfId="3664" priority="3722"/>
  </conditionalFormatting>
  <conditionalFormatting sqref="V13">
    <cfRule type="duplicateValues" dxfId="3663" priority="3721"/>
  </conditionalFormatting>
  <conditionalFormatting sqref="V13">
    <cfRule type="duplicateValues" dxfId="3662" priority="3720"/>
  </conditionalFormatting>
  <conditionalFormatting sqref="V13">
    <cfRule type="duplicateValues" dxfId="3661" priority="3719"/>
  </conditionalFormatting>
  <conditionalFormatting sqref="V13">
    <cfRule type="duplicateValues" dxfId="3660" priority="3718"/>
  </conditionalFormatting>
  <conditionalFormatting sqref="V14">
    <cfRule type="duplicateValues" dxfId="3659" priority="3717"/>
  </conditionalFormatting>
  <conditionalFormatting sqref="V14">
    <cfRule type="duplicateValues" dxfId="3658" priority="3716"/>
  </conditionalFormatting>
  <conditionalFormatting sqref="V14">
    <cfRule type="duplicateValues" dxfId="3657" priority="3715"/>
  </conditionalFormatting>
  <conditionalFormatting sqref="V14">
    <cfRule type="duplicateValues" dxfId="3656" priority="3714"/>
  </conditionalFormatting>
  <conditionalFormatting sqref="V15">
    <cfRule type="duplicateValues" dxfId="3655" priority="3713"/>
  </conditionalFormatting>
  <conditionalFormatting sqref="V15">
    <cfRule type="duplicateValues" dxfId="3654" priority="3712"/>
  </conditionalFormatting>
  <conditionalFormatting sqref="V15">
    <cfRule type="duplicateValues" dxfId="3653" priority="3711"/>
  </conditionalFormatting>
  <conditionalFormatting sqref="V15">
    <cfRule type="duplicateValues" dxfId="3652" priority="3710"/>
  </conditionalFormatting>
  <conditionalFormatting sqref="V16">
    <cfRule type="duplicateValues" dxfId="3651" priority="3709"/>
  </conditionalFormatting>
  <conditionalFormatting sqref="V16">
    <cfRule type="duplicateValues" dxfId="3650" priority="3708"/>
  </conditionalFormatting>
  <conditionalFormatting sqref="V16">
    <cfRule type="duplicateValues" dxfId="3649" priority="3707"/>
  </conditionalFormatting>
  <conditionalFormatting sqref="V16">
    <cfRule type="duplicateValues" dxfId="3648" priority="3706"/>
  </conditionalFormatting>
  <conditionalFormatting sqref="V17">
    <cfRule type="duplicateValues" dxfId="3647" priority="3701"/>
  </conditionalFormatting>
  <conditionalFormatting sqref="V17">
    <cfRule type="duplicateValues" dxfId="3646" priority="3700"/>
  </conditionalFormatting>
  <conditionalFormatting sqref="V17">
    <cfRule type="duplicateValues" dxfId="3645" priority="3699"/>
  </conditionalFormatting>
  <conditionalFormatting sqref="V17">
    <cfRule type="duplicateValues" dxfId="3644" priority="3698"/>
  </conditionalFormatting>
  <conditionalFormatting sqref="V19">
    <cfRule type="duplicateValues" dxfId="3643" priority="3697"/>
  </conditionalFormatting>
  <conditionalFormatting sqref="V19">
    <cfRule type="duplicateValues" dxfId="3642" priority="3696"/>
  </conditionalFormatting>
  <conditionalFormatting sqref="V19">
    <cfRule type="duplicateValues" dxfId="3641" priority="3695"/>
  </conditionalFormatting>
  <conditionalFormatting sqref="V19">
    <cfRule type="duplicateValues" dxfId="3640" priority="3694"/>
  </conditionalFormatting>
  <conditionalFormatting sqref="V20">
    <cfRule type="duplicateValues" dxfId="3639" priority="3693"/>
  </conditionalFormatting>
  <conditionalFormatting sqref="V20">
    <cfRule type="duplicateValues" dxfId="3638" priority="3692"/>
  </conditionalFormatting>
  <conditionalFormatting sqref="V20">
    <cfRule type="duplicateValues" dxfId="3637" priority="3691"/>
  </conditionalFormatting>
  <conditionalFormatting sqref="V20">
    <cfRule type="duplicateValues" dxfId="3636" priority="3690"/>
  </conditionalFormatting>
  <conditionalFormatting sqref="V21">
    <cfRule type="duplicateValues" dxfId="3635" priority="3689"/>
  </conditionalFormatting>
  <conditionalFormatting sqref="V21">
    <cfRule type="duplicateValues" dxfId="3634" priority="3688"/>
  </conditionalFormatting>
  <conditionalFormatting sqref="V21">
    <cfRule type="duplicateValues" dxfId="3633" priority="3687"/>
  </conditionalFormatting>
  <conditionalFormatting sqref="V21">
    <cfRule type="duplicateValues" dxfId="3632" priority="3686"/>
  </conditionalFormatting>
  <conditionalFormatting sqref="V22">
    <cfRule type="duplicateValues" dxfId="3631" priority="3685"/>
  </conditionalFormatting>
  <conditionalFormatting sqref="V22">
    <cfRule type="duplicateValues" dxfId="3630" priority="3684"/>
  </conditionalFormatting>
  <conditionalFormatting sqref="V22">
    <cfRule type="duplicateValues" dxfId="3629" priority="3683"/>
  </conditionalFormatting>
  <conditionalFormatting sqref="V22">
    <cfRule type="duplicateValues" dxfId="3628" priority="3682"/>
  </conditionalFormatting>
  <conditionalFormatting sqref="V23">
    <cfRule type="duplicateValues" dxfId="3627" priority="3681"/>
  </conditionalFormatting>
  <conditionalFormatting sqref="V23">
    <cfRule type="duplicateValues" dxfId="3626" priority="3680"/>
  </conditionalFormatting>
  <conditionalFormatting sqref="V23">
    <cfRule type="duplicateValues" dxfId="3625" priority="3679"/>
  </conditionalFormatting>
  <conditionalFormatting sqref="V23">
    <cfRule type="duplicateValues" dxfId="3624" priority="3678"/>
  </conditionalFormatting>
  <conditionalFormatting sqref="V24">
    <cfRule type="duplicateValues" dxfId="3623" priority="3677"/>
  </conditionalFormatting>
  <conditionalFormatting sqref="V24">
    <cfRule type="duplicateValues" dxfId="3622" priority="3676"/>
  </conditionalFormatting>
  <conditionalFormatting sqref="V24">
    <cfRule type="duplicateValues" dxfId="3621" priority="3675"/>
  </conditionalFormatting>
  <conditionalFormatting sqref="V24">
    <cfRule type="duplicateValues" dxfId="3620" priority="3674"/>
  </conditionalFormatting>
  <conditionalFormatting sqref="V25">
    <cfRule type="duplicateValues" dxfId="3619" priority="3673"/>
  </conditionalFormatting>
  <conditionalFormatting sqref="V25">
    <cfRule type="duplicateValues" dxfId="3618" priority="3672"/>
  </conditionalFormatting>
  <conditionalFormatting sqref="V25">
    <cfRule type="duplicateValues" dxfId="3617" priority="3671"/>
  </conditionalFormatting>
  <conditionalFormatting sqref="V25">
    <cfRule type="duplicateValues" dxfId="3616" priority="3670"/>
  </conditionalFormatting>
  <conditionalFormatting sqref="V26">
    <cfRule type="duplicateValues" dxfId="3615" priority="3669"/>
  </conditionalFormatting>
  <conditionalFormatting sqref="V26">
    <cfRule type="duplicateValues" dxfId="3614" priority="3668"/>
  </conditionalFormatting>
  <conditionalFormatting sqref="V26">
    <cfRule type="duplicateValues" dxfId="3613" priority="3667"/>
  </conditionalFormatting>
  <conditionalFormatting sqref="V26">
    <cfRule type="duplicateValues" dxfId="3612" priority="3666"/>
  </conditionalFormatting>
  <conditionalFormatting sqref="V27">
    <cfRule type="duplicateValues" dxfId="3611" priority="3665"/>
  </conditionalFormatting>
  <conditionalFormatting sqref="V27">
    <cfRule type="duplicateValues" dxfId="3610" priority="3664"/>
  </conditionalFormatting>
  <conditionalFormatting sqref="V27">
    <cfRule type="duplicateValues" dxfId="3609" priority="3663"/>
  </conditionalFormatting>
  <conditionalFormatting sqref="V27">
    <cfRule type="duplicateValues" dxfId="3608" priority="3662"/>
  </conditionalFormatting>
  <conditionalFormatting sqref="V28">
    <cfRule type="duplicateValues" dxfId="3607" priority="3661"/>
  </conditionalFormatting>
  <conditionalFormatting sqref="V28">
    <cfRule type="duplicateValues" dxfId="3606" priority="3660"/>
  </conditionalFormatting>
  <conditionalFormatting sqref="V28">
    <cfRule type="duplicateValues" dxfId="3605" priority="3659"/>
  </conditionalFormatting>
  <conditionalFormatting sqref="V28">
    <cfRule type="duplicateValues" dxfId="3604" priority="3658"/>
  </conditionalFormatting>
  <conditionalFormatting sqref="V29">
    <cfRule type="duplicateValues" dxfId="3603" priority="3657"/>
  </conditionalFormatting>
  <conditionalFormatting sqref="V29">
    <cfRule type="duplicateValues" dxfId="3602" priority="3656"/>
  </conditionalFormatting>
  <conditionalFormatting sqref="V29">
    <cfRule type="duplicateValues" dxfId="3601" priority="3655"/>
  </conditionalFormatting>
  <conditionalFormatting sqref="V29">
    <cfRule type="duplicateValues" dxfId="3600" priority="3654"/>
  </conditionalFormatting>
  <conditionalFormatting sqref="V30">
    <cfRule type="duplicateValues" dxfId="3599" priority="3653"/>
  </conditionalFormatting>
  <conditionalFormatting sqref="V30">
    <cfRule type="duplicateValues" dxfId="3598" priority="3652"/>
  </conditionalFormatting>
  <conditionalFormatting sqref="V30">
    <cfRule type="duplicateValues" dxfId="3597" priority="3651"/>
  </conditionalFormatting>
  <conditionalFormatting sqref="V30">
    <cfRule type="duplicateValues" dxfId="3596" priority="3650"/>
  </conditionalFormatting>
  <conditionalFormatting sqref="V31">
    <cfRule type="duplicateValues" dxfId="3595" priority="3649"/>
  </conditionalFormatting>
  <conditionalFormatting sqref="V31">
    <cfRule type="duplicateValues" dxfId="3594" priority="3648"/>
  </conditionalFormatting>
  <conditionalFormatting sqref="V31">
    <cfRule type="duplicateValues" dxfId="3593" priority="3647"/>
  </conditionalFormatting>
  <conditionalFormatting sqref="V31">
    <cfRule type="duplicateValues" dxfId="3592" priority="3646"/>
  </conditionalFormatting>
  <conditionalFormatting sqref="V32">
    <cfRule type="duplicateValues" dxfId="3591" priority="3645"/>
  </conditionalFormatting>
  <conditionalFormatting sqref="V32">
    <cfRule type="duplicateValues" dxfId="3590" priority="3644"/>
  </conditionalFormatting>
  <conditionalFormatting sqref="V32">
    <cfRule type="duplicateValues" dxfId="3589" priority="3643"/>
  </conditionalFormatting>
  <conditionalFormatting sqref="V32">
    <cfRule type="duplicateValues" dxfId="3588" priority="3642"/>
  </conditionalFormatting>
  <conditionalFormatting sqref="V33">
    <cfRule type="duplicateValues" dxfId="3587" priority="3637"/>
  </conditionalFormatting>
  <conditionalFormatting sqref="V33">
    <cfRule type="duplicateValues" dxfId="3586" priority="3636"/>
  </conditionalFormatting>
  <conditionalFormatting sqref="V33">
    <cfRule type="duplicateValues" dxfId="3585" priority="3635"/>
  </conditionalFormatting>
  <conditionalFormatting sqref="V33">
    <cfRule type="duplicateValues" dxfId="3584" priority="3634"/>
  </conditionalFormatting>
  <conditionalFormatting sqref="V35">
    <cfRule type="duplicateValues" dxfId="3583" priority="3633"/>
  </conditionalFormatting>
  <conditionalFormatting sqref="V35">
    <cfRule type="duplicateValues" dxfId="3582" priority="3632"/>
  </conditionalFormatting>
  <conditionalFormatting sqref="V35">
    <cfRule type="duplicateValues" dxfId="3581" priority="3631"/>
  </conditionalFormatting>
  <conditionalFormatting sqref="V35">
    <cfRule type="duplicateValues" dxfId="3580" priority="3630"/>
  </conditionalFormatting>
  <conditionalFormatting sqref="V36">
    <cfRule type="duplicateValues" dxfId="3579" priority="3629"/>
  </conditionalFormatting>
  <conditionalFormatting sqref="V36">
    <cfRule type="duplicateValues" dxfId="3578" priority="3628"/>
  </conditionalFormatting>
  <conditionalFormatting sqref="V36">
    <cfRule type="duplicateValues" dxfId="3577" priority="3627"/>
  </conditionalFormatting>
  <conditionalFormatting sqref="V36">
    <cfRule type="duplicateValues" dxfId="3576" priority="3626"/>
  </conditionalFormatting>
  <conditionalFormatting sqref="V37">
    <cfRule type="duplicateValues" dxfId="3575" priority="3625"/>
  </conditionalFormatting>
  <conditionalFormatting sqref="V37">
    <cfRule type="duplicateValues" dxfId="3574" priority="3624"/>
  </conditionalFormatting>
  <conditionalFormatting sqref="V37">
    <cfRule type="duplicateValues" dxfId="3573" priority="3623"/>
  </conditionalFormatting>
  <conditionalFormatting sqref="V37">
    <cfRule type="duplicateValues" dxfId="3572" priority="3622"/>
  </conditionalFormatting>
  <conditionalFormatting sqref="V38">
    <cfRule type="duplicateValues" dxfId="3571" priority="3621"/>
  </conditionalFormatting>
  <conditionalFormatting sqref="V38">
    <cfRule type="duplicateValues" dxfId="3570" priority="3620"/>
  </conditionalFormatting>
  <conditionalFormatting sqref="V38">
    <cfRule type="duplicateValues" dxfId="3569" priority="3619"/>
  </conditionalFormatting>
  <conditionalFormatting sqref="V38">
    <cfRule type="duplicateValues" dxfId="3568" priority="3618"/>
  </conditionalFormatting>
  <conditionalFormatting sqref="V39">
    <cfRule type="duplicateValues" dxfId="3567" priority="3617"/>
  </conditionalFormatting>
  <conditionalFormatting sqref="V39">
    <cfRule type="duplicateValues" dxfId="3566" priority="3616"/>
  </conditionalFormatting>
  <conditionalFormatting sqref="V39">
    <cfRule type="duplicateValues" dxfId="3565" priority="3615"/>
  </conditionalFormatting>
  <conditionalFormatting sqref="V39">
    <cfRule type="duplicateValues" dxfId="3564" priority="3614"/>
  </conditionalFormatting>
  <conditionalFormatting sqref="V40">
    <cfRule type="duplicateValues" dxfId="3563" priority="3613"/>
  </conditionalFormatting>
  <conditionalFormatting sqref="V40">
    <cfRule type="duplicateValues" dxfId="3562" priority="3612"/>
  </conditionalFormatting>
  <conditionalFormatting sqref="V40">
    <cfRule type="duplicateValues" dxfId="3561" priority="3611"/>
  </conditionalFormatting>
  <conditionalFormatting sqref="V40">
    <cfRule type="duplicateValues" dxfId="3560" priority="3610"/>
  </conditionalFormatting>
  <conditionalFormatting sqref="V41">
    <cfRule type="duplicateValues" dxfId="3559" priority="3609"/>
  </conditionalFormatting>
  <conditionalFormatting sqref="V41">
    <cfRule type="duplicateValues" dxfId="3558" priority="3608"/>
  </conditionalFormatting>
  <conditionalFormatting sqref="V41">
    <cfRule type="duplicateValues" dxfId="3557" priority="3607"/>
  </conditionalFormatting>
  <conditionalFormatting sqref="V41">
    <cfRule type="duplicateValues" dxfId="3556" priority="3606"/>
  </conditionalFormatting>
  <conditionalFormatting sqref="V42">
    <cfRule type="duplicateValues" dxfId="3555" priority="3605"/>
  </conditionalFormatting>
  <conditionalFormatting sqref="V42">
    <cfRule type="duplicateValues" dxfId="3554" priority="3604"/>
  </conditionalFormatting>
  <conditionalFormatting sqref="V42">
    <cfRule type="duplicateValues" dxfId="3553" priority="3603"/>
  </conditionalFormatting>
  <conditionalFormatting sqref="V42">
    <cfRule type="duplicateValues" dxfId="3552" priority="3602"/>
  </conditionalFormatting>
  <conditionalFormatting sqref="V1883">
    <cfRule type="duplicateValues" dxfId="3551" priority="3577"/>
  </conditionalFormatting>
  <conditionalFormatting sqref="V1883">
    <cfRule type="duplicateValues" dxfId="3550" priority="3576"/>
  </conditionalFormatting>
  <conditionalFormatting sqref="V1883">
    <cfRule type="duplicateValues" dxfId="3549" priority="3575"/>
  </conditionalFormatting>
  <conditionalFormatting sqref="V1883">
    <cfRule type="duplicateValues" dxfId="3548" priority="3574"/>
  </conditionalFormatting>
  <conditionalFormatting sqref="V1900">
    <cfRule type="duplicateValues" dxfId="3547" priority="3573"/>
  </conditionalFormatting>
  <conditionalFormatting sqref="V1900">
    <cfRule type="duplicateValues" dxfId="3546" priority="3572"/>
  </conditionalFormatting>
  <conditionalFormatting sqref="V1900">
    <cfRule type="duplicateValues" dxfId="3545" priority="3571"/>
  </conditionalFormatting>
  <conditionalFormatting sqref="V1900">
    <cfRule type="duplicateValues" dxfId="3544" priority="3570"/>
  </conditionalFormatting>
  <conditionalFormatting sqref="V1917">
    <cfRule type="duplicateValues" dxfId="3543" priority="3569"/>
  </conditionalFormatting>
  <conditionalFormatting sqref="V1917">
    <cfRule type="duplicateValues" dxfId="3542" priority="3568"/>
  </conditionalFormatting>
  <conditionalFormatting sqref="V1917">
    <cfRule type="duplicateValues" dxfId="3541" priority="3567"/>
  </conditionalFormatting>
  <conditionalFormatting sqref="V1917">
    <cfRule type="duplicateValues" dxfId="3540" priority="3566"/>
  </conditionalFormatting>
  <conditionalFormatting sqref="V1934">
    <cfRule type="duplicateValues" dxfId="3539" priority="3565"/>
  </conditionalFormatting>
  <conditionalFormatting sqref="V1934">
    <cfRule type="duplicateValues" dxfId="3538" priority="3564"/>
  </conditionalFormatting>
  <conditionalFormatting sqref="V1934">
    <cfRule type="duplicateValues" dxfId="3537" priority="3563"/>
  </conditionalFormatting>
  <conditionalFormatting sqref="V1934">
    <cfRule type="duplicateValues" dxfId="3536" priority="3562"/>
  </conditionalFormatting>
  <conditionalFormatting sqref="V1951">
    <cfRule type="duplicateValues" dxfId="3535" priority="3561"/>
  </conditionalFormatting>
  <conditionalFormatting sqref="V1951">
    <cfRule type="duplicateValues" dxfId="3534" priority="3560"/>
  </conditionalFormatting>
  <conditionalFormatting sqref="V1951">
    <cfRule type="duplicateValues" dxfId="3533" priority="3559"/>
  </conditionalFormatting>
  <conditionalFormatting sqref="V1951">
    <cfRule type="duplicateValues" dxfId="3532" priority="3558"/>
  </conditionalFormatting>
  <conditionalFormatting sqref="V1968">
    <cfRule type="duplicateValues" dxfId="3531" priority="3557"/>
  </conditionalFormatting>
  <conditionalFormatting sqref="V1968">
    <cfRule type="duplicateValues" dxfId="3530" priority="3556"/>
  </conditionalFormatting>
  <conditionalFormatting sqref="V1968">
    <cfRule type="duplicateValues" dxfId="3529" priority="3555"/>
  </conditionalFormatting>
  <conditionalFormatting sqref="V1968">
    <cfRule type="duplicateValues" dxfId="3528" priority="3554"/>
  </conditionalFormatting>
  <conditionalFormatting sqref="V1985">
    <cfRule type="duplicateValues" dxfId="3527" priority="3553"/>
  </conditionalFormatting>
  <conditionalFormatting sqref="V1985">
    <cfRule type="duplicateValues" dxfId="3526" priority="3552"/>
  </conditionalFormatting>
  <conditionalFormatting sqref="V1985">
    <cfRule type="duplicateValues" dxfId="3525" priority="3551"/>
  </conditionalFormatting>
  <conditionalFormatting sqref="V1985">
    <cfRule type="duplicateValues" dxfId="3524" priority="3550"/>
  </conditionalFormatting>
  <conditionalFormatting sqref="V2002">
    <cfRule type="duplicateValues" dxfId="3523" priority="3549"/>
  </conditionalFormatting>
  <conditionalFormatting sqref="V2002">
    <cfRule type="duplicateValues" dxfId="3522" priority="3548"/>
  </conditionalFormatting>
  <conditionalFormatting sqref="V2002">
    <cfRule type="duplicateValues" dxfId="3521" priority="3547"/>
  </conditionalFormatting>
  <conditionalFormatting sqref="V2002">
    <cfRule type="duplicateValues" dxfId="3520" priority="3546"/>
  </conditionalFormatting>
  <conditionalFormatting sqref="V2019">
    <cfRule type="duplicateValues" dxfId="3519" priority="3545"/>
  </conditionalFormatting>
  <conditionalFormatting sqref="V2019">
    <cfRule type="duplicateValues" dxfId="3518" priority="3544"/>
  </conditionalFormatting>
  <conditionalFormatting sqref="V2019">
    <cfRule type="duplicateValues" dxfId="3517" priority="3543"/>
  </conditionalFormatting>
  <conditionalFormatting sqref="V2019">
    <cfRule type="duplicateValues" dxfId="3516" priority="3542"/>
  </conditionalFormatting>
  <conditionalFormatting sqref="V2036">
    <cfRule type="duplicateValues" dxfId="3515" priority="3541"/>
  </conditionalFormatting>
  <conditionalFormatting sqref="V2036">
    <cfRule type="duplicateValues" dxfId="3514" priority="3540"/>
  </conditionalFormatting>
  <conditionalFormatting sqref="V2036">
    <cfRule type="duplicateValues" dxfId="3513" priority="3539"/>
  </conditionalFormatting>
  <conditionalFormatting sqref="V2036">
    <cfRule type="duplicateValues" dxfId="3512" priority="3538"/>
  </conditionalFormatting>
  <conditionalFormatting sqref="V2053">
    <cfRule type="duplicateValues" dxfId="3511" priority="3537"/>
  </conditionalFormatting>
  <conditionalFormatting sqref="V2053">
    <cfRule type="duplicateValues" dxfId="3510" priority="3536"/>
  </conditionalFormatting>
  <conditionalFormatting sqref="V2053">
    <cfRule type="duplicateValues" dxfId="3509" priority="3535"/>
  </conditionalFormatting>
  <conditionalFormatting sqref="V2053">
    <cfRule type="duplicateValues" dxfId="3508" priority="3534"/>
  </conditionalFormatting>
  <conditionalFormatting sqref="V2070">
    <cfRule type="duplicateValues" dxfId="3507" priority="3533"/>
  </conditionalFormatting>
  <conditionalFormatting sqref="V2070">
    <cfRule type="duplicateValues" dxfId="3506" priority="3532"/>
  </conditionalFormatting>
  <conditionalFormatting sqref="V2070">
    <cfRule type="duplicateValues" dxfId="3505" priority="3531"/>
  </conditionalFormatting>
  <conditionalFormatting sqref="V2070">
    <cfRule type="duplicateValues" dxfId="3504" priority="3530"/>
  </conditionalFormatting>
  <conditionalFormatting sqref="V43">
    <cfRule type="duplicateValues" dxfId="3503" priority="3525"/>
  </conditionalFormatting>
  <conditionalFormatting sqref="V43">
    <cfRule type="duplicateValues" dxfId="3502" priority="3524"/>
  </conditionalFormatting>
  <conditionalFormatting sqref="V43">
    <cfRule type="duplicateValues" dxfId="3501" priority="3523"/>
  </conditionalFormatting>
  <conditionalFormatting sqref="V43">
    <cfRule type="duplicateValues" dxfId="3500" priority="3522"/>
  </conditionalFormatting>
  <conditionalFormatting sqref="V45">
    <cfRule type="duplicateValues" dxfId="3499" priority="3521"/>
  </conditionalFormatting>
  <conditionalFormatting sqref="V45">
    <cfRule type="duplicateValues" dxfId="3498" priority="3520"/>
  </conditionalFormatting>
  <conditionalFormatting sqref="V45">
    <cfRule type="duplicateValues" dxfId="3497" priority="3519"/>
  </conditionalFormatting>
  <conditionalFormatting sqref="V45">
    <cfRule type="duplicateValues" dxfId="3496" priority="3518"/>
  </conditionalFormatting>
  <conditionalFormatting sqref="V46">
    <cfRule type="duplicateValues" dxfId="3495" priority="3517"/>
  </conditionalFormatting>
  <conditionalFormatting sqref="V46">
    <cfRule type="duplicateValues" dxfId="3494" priority="3516"/>
  </conditionalFormatting>
  <conditionalFormatting sqref="V46">
    <cfRule type="duplicateValues" dxfId="3493" priority="3515"/>
  </conditionalFormatting>
  <conditionalFormatting sqref="V46">
    <cfRule type="duplicateValues" dxfId="3492" priority="3514"/>
  </conditionalFormatting>
  <conditionalFormatting sqref="V47">
    <cfRule type="duplicateValues" dxfId="3491" priority="3513"/>
  </conditionalFormatting>
  <conditionalFormatting sqref="V47">
    <cfRule type="duplicateValues" dxfId="3490" priority="3512"/>
  </conditionalFormatting>
  <conditionalFormatting sqref="V47">
    <cfRule type="duplicateValues" dxfId="3489" priority="3511"/>
  </conditionalFormatting>
  <conditionalFormatting sqref="V47">
    <cfRule type="duplicateValues" dxfId="3488" priority="3510"/>
  </conditionalFormatting>
  <conditionalFormatting sqref="V2071">
    <cfRule type="duplicateValues" dxfId="3487" priority="3489"/>
  </conditionalFormatting>
  <conditionalFormatting sqref="V2071">
    <cfRule type="duplicateValues" dxfId="3486" priority="3488"/>
  </conditionalFormatting>
  <conditionalFormatting sqref="V2071">
    <cfRule type="duplicateValues" dxfId="3485" priority="3487"/>
  </conditionalFormatting>
  <conditionalFormatting sqref="V2071">
    <cfRule type="duplicateValues" dxfId="3484" priority="3486"/>
  </conditionalFormatting>
  <conditionalFormatting sqref="V2054">
    <cfRule type="duplicateValues" dxfId="3483" priority="3485"/>
  </conditionalFormatting>
  <conditionalFormatting sqref="V2054">
    <cfRule type="duplicateValues" dxfId="3482" priority="3484"/>
  </conditionalFormatting>
  <conditionalFormatting sqref="V2054">
    <cfRule type="duplicateValues" dxfId="3481" priority="3483"/>
  </conditionalFormatting>
  <conditionalFormatting sqref="V2054">
    <cfRule type="duplicateValues" dxfId="3480" priority="3482"/>
  </conditionalFormatting>
  <conditionalFormatting sqref="V2037">
    <cfRule type="duplicateValues" dxfId="3479" priority="3481"/>
  </conditionalFormatting>
  <conditionalFormatting sqref="V2037">
    <cfRule type="duplicateValues" dxfId="3478" priority="3480"/>
  </conditionalFormatting>
  <conditionalFormatting sqref="V2037">
    <cfRule type="duplicateValues" dxfId="3477" priority="3479"/>
  </conditionalFormatting>
  <conditionalFormatting sqref="V2037">
    <cfRule type="duplicateValues" dxfId="3476" priority="3478"/>
  </conditionalFormatting>
  <conditionalFormatting sqref="V2020">
    <cfRule type="duplicateValues" dxfId="3475" priority="3477"/>
  </conditionalFormatting>
  <conditionalFormatting sqref="V2020">
    <cfRule type="duplicateValues" dxfId="3474" priority="3476"/>
  </conditionalFormatting>
  <conditionalFormatting sqref="V2020">
    <cfRule type="duplicateValues" dxfId="3473" priority="3475"/>
  </conditionalFormatting>
  <conditionalFormatting sqref="V2020">
    <cfRule type="duplicateValues" dxfId="3472" priority="3474"/>
  </conditionalFormatting>
  <conditionalFormatting sqref="V2003">
    <cfRule type="duplicateValues" dxfId="3471" priority="3473"/>
  </conditionalFormatting>
  <conditionalFormatting sqref="V2003">
    <cfRule type="duplicateValues" dxfId="3470" priority="3472"/>
  </conditionalFormatting>
  <conditionalFormatting sqref="V2003">
    <cfRule type="duplicateValues" dxfId="3469" priority="3471"/>
  </conditionalFormatting>
  <conditionalFormatting sqref="V2003">
    <cfRule type="duplicateValues" dxfId="3468" priority="3470"/>
  </conditionalFormatting>
  <conditionalFormatting sqref="V1986">
    <cfRule type="duplicateValues" dxfId="3467" priority="3469"/>
  </conditionalFormatting>
  <conditionalFormatting sqref="V1986">
    <cfRule type="duplicateValues" dxfId="3466" priority="3468"/>
  </conditionalFormatting>
  <conditionalFormatting sqref="V1986">
    <cfRule type="duplicateValues" dxfId="3465" priority="3467"/>
  </conditionalFormatting>
  <conditionalFormatting sqref="V1986">
    <cfRule type="duplicateValues" dxfId="3464" priority="3466"/>
  </conditionalFormatting>
  <conditionalFormatting sqref="V1969">
    <cfRule type="duplicateValues" dxfId="3463" priority="3465"/>
  </conditionalFormatting>
  <conditionalFormatting sqref="V1969">
    <cfRule type="duplicateValues" dxfId="3462" priority="3464"/>
  </conditionalFormatting>
  <conditionalFormatting sqref="V1969">
    <cfRule type="duplicateValues" dxfId="3461" priority="3463"/>
  </conditionalFormatting>
  <conditionalFormatting sqref="V1969">
    <cfRule type="duplicateValues" dxfId="3460" priority="3462"/>
  </conditionalFormatting>
  <conditionalFormatting sqref="V1952">
    <cfRule type="duplicateValues" dxfId="3459" priority="3461"/>
  </conditionalFormatting>
  <conditionalFormatting sqref="V1952">
    <cfRule type="duplicateValues" dxfId="3458" priority="3460"/>
  </conditionalFormatting>
  <conditionalFormatting sqref="V1952">
    <cfRule type="duplicateValues" dxfId="3457" priority="3459"/>
  </conditionalFormatting>
  <conditionalFormatting sqref="V1952">
    <cfRule type="duplicateValues" dxfId="3456" priority="3458"/>
  </conditionalFormatting>
  <conditionalFormatting sqref="V1935">
    <cfRule type="duplicateValues" dxfId="3455" priority="3457"/>
  </conditionalFormatting>
  <conditionalFormatting sqref="V1935">
    <cfRule type="duplicateValues" dxfId="3454" priority="3456"/>
  </conditionalFormatting>
  <conditionalFormatting sqref="V1935">
    <cfRule type="duplicateValues" dxfId="3453" priority="3455"/>
  </conditionalFormatting>
  <conditionalFormatting sqref="V1935">
    <cfRule type="duplicateValues" dxfId="3452" priority="3454"/>
  </conditionalFormatting>
  <conditionalFormatting sqref="V1918">
    <cfRule type="duplicateValues" dxfId="3451" priority="3453"/>
  </conditionalFormatting>
  <conditionalFormatting sqref="V1918">
    <cfRule type="duplicateValues" dxfId="3450" priority="3452"/>
  </conditionalFormatting>
  <conditionalFormatting sqref="V1918">
    <cfRule type="duplicateValues" dxfId="3449" priority="3451"/>
  </conditionalFormatting>
  <conditionalFormatting sqref="V1918">
    <cfRule type="duplicateValues" dxfId="3448" priority="3450"/>
  </conditionalFormatting>
  <conditionalFormatting sqref="V1901">
    <cfRule type="duplicateValues" dxfId="3447" priority="3449"/>
  </conditionalFormatting>
  <conditionalFormatting sqref="V1901">
    <cfRule type="duplicateValues" dxfId="3446" priority="3448"/>
  </conditionalFormatting>
  <conditionalFormatting sqref="V1901">
    <cfRule type="duplicateValues" dxfId="3445" priority="3447"/>
  </conditionalFormatting>
  <conditionalFormatting sqref="V1901">
    <cfRule type="duplicateValues" dxfId="3444" priority="3446"/>
  </conditionalFormatting>
  <conditionalFormatting sqref="V1884">
    <cfRule type="duplicateValues" dxfId="3443" priority="3445"/>
  </conditionalFormatting>
  <conditionalFormatting sqref="V1884">
    <cfRule type="duplicateValues" dxfId="3442" priority="3444"/>
  </conditionalFormatting>
  <conditionalFormatting sqref="V1884">
    <cfRule type="duplicateValues" dxfId="3441" priority="3443"/>
  </conditionalFormatting>
  <conditionalFormatting sqref="V1884">
    <cfRule type="duplicateValues" dxfId="3440" priority="3442"/>
  </conditionalFormatting>
  <conditionalFormatting sqref="V441">
    <cfRule type="duplicateValues" dxfId="3439" priority="3440"/>
  </conditionalFormatting>
  <conditionalFormatting sqref="V444 V441">
    <cfRule type="duplicateValues" dxfId="3438" priority="3441"/>
  </conditionalFormatting>
  <conditionalFormatting sqref="V85:V88 V83">
    <cfRule type="duplicateValues" dxfId="3437" priority="4497"/>
  </conditionalFormatting>
  <conditionalFormatting sqref="V91:V98 V89">
    <cfRule type="duplicateValues" dxfId="3436" priority="4722"/>
  </conditionalFormatting>
  <conditionalFormatting sqref="V125:V128 V123">
    <cfRule type="duplicateValues" dxfId="3435" priority="4948"/>
  </conditionalFormatting>
  <conditionalFormatting sqref="V155:V161 V153">
    <cfRule type="duplicateValues" dxfId="3434" priority="5861"/>
  </conditionalFormatting>
  <conditionalFormatting sqref="V212:V219 V210">
    <cfRule type="duplicateValues" dxfId="3433" priority="6772"/>
  </conditionalFormatting>
  <conditionalFormatting sqref="V246:V249 V244">
    <cfRule type="duplicateValues" dxfId="3432" priority="7005"/>
  </conditionalFormatting>
  <conditionalFormatting sqref="V450:V461 V448">
    <cfRule type="duplicateValues" dxfId="3431" priority="9102"/>
  </conditionalFormatting>
  <conditionalFormatting sqref="V485:V496 V483">
    <cfRule type="duplicateValues" dxfId="3430" priority="9103"/>
  </conditionalFormatting>
  <conditionalFormatting sqref="V571:V578 V569">
    <cfRule type="duplicateValues" dxfId="3429" priority="9799"/>
  </conditionalFormatting>
  <conditionalFormatting sqref="V604:V607 V602">
    <cfRule type="duplicateValues" dxfId="3428" priority="10037"/>
  </conditionalFormatting>
  <conditionalFormatting sqref="V610:V617 V608">
    <cfRule type="duplicateValues" dxfId="3427" priority="10276"/>
  </conditionalFormatting>
  <conditionalFormatting sqref="V643:V646 V641">
    <cfRule type="duplicateValues" dxfId="3426" priority="10516"/>
  </conditionalFormatting>
  <conditionalFormatting sqref="V777:V784 V775">
    <cfRule type="duplicateValues" dxfId="3425" priority="12430"/>
  </conditionalFormatting>
  <conditionalFormatting sqref="V792:V795 V790">
    <cfRule type="duplicateValues" dxfId="3424" priority="12677"/>
  </conditionalFormatting>
  <conditionalFormatting sqref="V798:V805 V796">
    <cfRule type="duplicateValues" dxfId="3423" priority="12925"/>
  </conditionalFormatting>
  <conditionalFormatting sqref="V813:V816 V811">
    <cfRule type="duplicateValues" dxfId="3422" priority="13174"/>
  </conditionalFormatting>
  <conditionalFormatting sqref="V947:V954 V945">
    <cfRule type="duplicateValues" dxfId="3421" priority="15160"/>
  </conditionalFormatting>
  <conditionalFormatting sqref="V962:V965 V960">
    <cfRule type="duplicateValues" dxfId="3420" priority="15416"/>
  </conditionalFormatting>
  <conditionalFormatting sqref="V968:V975 V966">
    <cfRule type="duplicateValues" dxfId="3419" priority="15673"/>
  </conditionalFormatting>
  <conditionalFormatting sqref="V983:V986 V981">
    <cfRule type="duplicateValues" dxfId="3418" priority="15931"/>
  </conditionalFormatting>
  <conditionalFormatting sqref="V1226:V1233 V1224">
    <cfRule type="duplicateValues" dxfId="3417" priority="19304"/>
  </conditionalFormatting>
  <conditionalFormatting sqref="V1241:V1244 V1239">
    <cfRule type="duplicateValues" dxfId="3416" priority="19574"/>
  </conditionalFormatting>
  <conditionalFormatting sqref="V1247:V1254 V1245">
    <cfRule type="duplicateValues" dxfId="3415" priority="19845"/>
  </conditionalFormatting>
  <conditionalFormatting sqref="V1262:V1265 V1260">
    <cfRule type="duplicateValues" dxfId="3414" priority="20117"/>
  </conditionalFormatting>
  <conditionalFormatting sqref="V1396:V1403 V1394">
    <cfRule type="duplicateValues" dxfId="3413" priority="22287"/>
  </conditionalFormatting>
  <conditionalFormatting sqref="V1411:V1414 V1409">
    <cfRule type="duplicateValues" dxfId="3412" priority="22566"/>
  </conditionalFormatting>
  <conditionalFormatting sqref="V1417:V1424 V1415">
    <cfRule type="duplicateValues" dxfId="3411" priority="22846"/>
  </conditionalFormatting>
  <conditionalFormatting sqref="V1432:V1435 V1430">
    <cfRule type="duplicateValues" dxfId="3410" priority="23127"/>
  </conditionalFormatting>
  <conditionalFormatting sqref="V1566:V1573 V1564">
    <cfRule type="duplicateValues" dxfId="3409" priority="25369"/>
  </conditionalFormatting>
  <conditionalFormatting sqref="V1581:V1584 V1579">
    <cfRule type="duplicateValues" dxfId="3408" priority="25657"/>
  </conditionalFormatting>
  <conditionalFormatting sqref="V1587:V1594 V1585">
    <cfRule type="duplicateValues" dxfId="3407" priority="25946"/>
  </conditionalFormatting>
  <conditionalFormatting sqref="V1602:V1605 V1600">
    <cfRule type="duplicateValues" dxfId="3406" priority="26236"/>
  </conditionalFormatting>
  <conditionalFormatting sqref="V1823:V1830 V1821">
    <cfRule type="duplicateValues" dxfId="3405" priority="30318"/>
  </conditionalFormatting>
  <conditionalFormatting sqref="V1839:V1842 V1837">
    <cfRule type="duplicateValues" dxfId="3404" priority="30618"/>
  </conditionalFormatting>
  <conditionalFormatting sqref="V1845:V1851 V1843">
    <cfRule type="duplicateValues" dxfId="3403" priority="30920"/>
  </conditionalFormatting>
  <conditionalFormatting sqref="V2119:V1048576 V429 V1:V2 V143:V149 V165 V170:V173 V178:V181 V186:V189 V196:V199 V252:V263 V287:V293 V401 V406:V409 V414:V417 V422:V425 V433 V520:V531 V534:V537 V705 V542:V553 V708:V715 V718:V725 V728:V735 V738:V745 V875 V1189:V1192 V1795:V1798 V1803:V1806 V1811:V1814 V1677:V1684 V1667:V1674 V1664 V1527:V1534 V1517:V1524 V1507:V1514 V1497:V1504 V1494 V1357:V1364 V1347:V1354 V1337:V1344 V1327:V1334 V1324 V1078:V1085 V1068:V1075 V1058:V1065 V1048:V1055 V1045 V908:V915 V898:V905 V888:V895 V878:V885 V1792 W1 V51:V58 V48:V49 V135:V138 V133 V129 V1697:V1704 V1687:V1695 V1855:V1857 V1873:V1878 V1859:V1871 V565">
    <cfRule type="duplicateValues" dxfId="3402" priority="31222"/>
  </conditionalFormatting>
  <conditionalFormatting sqref="V1890:V1895 V1888">
    <cfRule type="duplicateValues" dxfId="3401" priority="31526"/>
  </conditionalFormatting>
  <conditionalFormatting sqref="V2119:V1048576 V429 V1:V2 V1890:V1895 V1888 V143:V149 V165 V170:V173 V178:V181 V186:V189 V196:V199 V252:V263 V287:V293 V401 V406:V409 V414:V417 V422:V425 V433 V520:V531 V534:V537 V705 V542:V553 V708:V715 V718:V725 V728:V735 V738:V745 V875 V1189:V1192 V1795:V1798 V1803:V1806 V1811:V1814 V1677:V1684 V1667:V1674 V1664 V1527:V1534 V1517:V1524 V1507:V1514 V1497:V1504 V1494 V1357:V1364 V1347:V1354 V1337:V1344 V1327:V1334 V1324 V1078:V1085 V1068:V1075 V1058:V1065 V1048:V1055 V1045 V908:V915 V898:V905 V888:V895 V878:V885 V1792 W1 V51:V58 V48:V49 V135:V138 V133 V129 V1697:V1704 V1687:V1695 V1855:V1857 V1873:V1878 V1859:V1871 V565">
    <cfRule type="duplicateValues" dxfId="3400" priority="31614"/>
  </conditionalFormatting>
  <conditionalFormatting sqref="V1907:V1912 V1905">
    <cfRule type="duplicateValues" dxfId="3399" priority="31831"/>
  </conditionalFormatting>
  <conditionalFormatting sqref="V1924:V1929 V1922">
    <cfRule type="duplicateValues" dxfId="3398" priority="32139"/>
  </conditionalFormatting>
  <conditionalFormatting sqref="V1941:V1946 V1939">
    <cfRule type="duplicateValues" dxfId="3397" priority="32448"/>
  </conditionalFormatting>
  <conditionalFormatting sqref="V1958:V1963 V1956">
    <cfRule type="duplicateValues" dxfId="3396" priority="32758"/>
  </conditionalFormatting>
  <conditionalFormatting sqref="V1975:V1980 V1973">
    <cfRule type="duplicateValues" dxfId="3395" priority="33069"/>
  </conditionalFormatting>
  <conditionalFormatting sqref="V1992:V1997 V1990">
    <cfRule type="duplicateValues" dxfId="3394" priority="33381"/>
  </conditionalFormatting>
  <conditionalFormatting sqref="V2119:V1048576 V1:V2 V1821 V518 V210 V1890:V1899 V1888 V1907:V1916 V1905 V1924:V1933 V1922 V1941:V1950 V1939 V1958:V1967 V1956 V1975:V1984 V1973 V1992:V2001 V1990 W1 V48:V49 V51:V58 V85:V89 V91:V98 V133 V125:V129 V143:V149 V135:V138 V165:V168 V170:V173 V178:V181 V196:V199 V186:V189 V212:V219 V246:V250 V252:V263 V287:V293 V343 V372 V401:V404 V406:V409 V414:V417 V422:V425 V520:V532 V542:V553 V534:V537 V567:V569 V571:V578 V604:V608 V610:V617 V643:V647 V676 V705:V706 V708:V716 V718:V726 V728:V736 V738:V746 V775 V777:V784 V792:V796 V798:V805 V813:V817 V846 V875:V876 V878:V886 V888:V896 V898:V906 V908:V916 V945 V947:V954 V962:V966 V968:V975 V983:V987 V1016 V1045:V1046 V1048:V1056 V1058:V1066 V1068:V1076 V1078:V1086 V1115 V1144 V1173 V1187 V1189:V1192 V1224 V1226:V1233 V1241:V1245 V1247:V1254 V1262:V1266 V1295 V1324:V1325 V1327:V1335 V1337:V1345 V1347:V1355 V1357:V1365 V1394 V1396:V1403 V1411:V1415 V1417:V1424 V1432:V1436 V1465 V1494:V1495 V1497:V1505 V1507:V1515 V1517:V1525 V1527:V1535 V1564 V1566:V1573 V1581:V1585 V1587:V1594 V1602:V1606 V1635 V1664:V1665 V1667:V1675 V1677:V1685 V1697:V1704 V1687:V1695 V1792:V1793 V1795:V1798 V1811:V1814 V1803:V1806 V1839:V1842 V1823:V1830 V1855:V1857 V1873:V1882 V1859:V1871 V141 V432:V433 V436 V184 V194 V176 V202 V412 V420 V428:V429 V540 V1195 V1801 V1809 V83 V123 V244 V285 V602 V641 V790 V811 V960 V981 V1239 V1260 V1409 V1430 V1579 V1600 V1837 V314 V565">
    <cfRule type="duplicateValues" dxfId="3393" priority="33559"/>
  </conditionalFormatting>
  <conditionalFormatting sqref="V2119:V1048576 V1:V2 V518 V210 V1890:V1899 V1888 V1907:V1916 V1905 V1924:V1933 V1922 V1941:V1950 V1939 V1958:V1967 V1956 V1975:V1984 V1973 V1992:V2001 V1990 W1 V48:V49 V51:V58 V85:V89 V91:V98 V133 V125:V129 V143:V149 V135:V138 V165:V168 V170:V173 V178:V181 V196:V199 V186:V189 V212:V219 V246:V250 V252:V263 V287:V293 V343 V372 V401:V404 V406:V409 V414:V417 V422:V425 V520:V532 V542:V553 V534:V537 V567:V569 V571:V578 V604:V608 V610:V617 V643:V647 V676 V705:V706 V708:V716 V718:V726 V728:V736 V738:V746 V775 V777:V784 V792:V796 V798:V805 V813:V817 V846 V875:V876 V878:V886 V888:V896 V898:V906 V908:V916 V945 V947:V954 V962:V966 V968:V975 V983:V987 V1016 V1045:V1046 V1048:V1056 V1058:V1066 V1068:V1076 V1078:V1086 V1115 V1144 V1173 V1187 V1189:V1192 V1224 V1226:V1233 V1241:V1245 V1247:V1254 V1262:V1266 V1295 V1324:V1325 V1327:V1335 V1337:V1345 V1347:V1355 V1357:V1365 V1394 V1396:V1403 V1411:V1415 V1417:V1424 V1432:V1436 V1465 V1494:V1495 V1497:V1505 V1507:V1515 V1517:V1525 V1527:V1535 V1564 V1566:V1573 V1581:V1585 V1587:V1594 V1602:V1606 V1635 V1664:V1665 V1667:V1675 V1677:V1685 V1687:V1695 V1697:V1705 V1734 V1763 V1792:V1793 V1795:V1798 V1803:V1806 V1821 V1811:V1814 V1839:V1842 V1823:V1830 V1855:V1857 V1873:V1882 V1859:V1871 V141 V432:V433 V436 V184 V194 V176 V202 V412 V420 V428:V429 V540 V1195 V1801 V1809 V1817 V83 V123 V244 V285 V602 V641 V790 V811 V960 V981 V1239 V1260 V1409 V1430 V1579 V1600 V1837 V314 V565">
    <cfRule type="duplicateValues" dxfId="3392" priority="33693"/>
  </conditionalFormatting>
  <conditionalFormatting sqref="V2009:V2014 V2007">
    <cfRule type="duplicateValues" dxfId="3391" priority="33694"/>
  </conditionalFormatting>
  <conditionalFormatting sqref="V2009:V2018 V2007">
    <cfRule type="duplicateValues" dxfId="3390" priority="33698"/>
  </conditionalFormatting>
  <conditionalFormatting sqref="V2026:V2031 V2024">
    <cfRule type="duplicateValues" dxfId="3389" priority="33699"/>
  </conditionalFormatting>
  <conditionalFormatting sqref="V2026:V2035 V2024">
    <cfRule type="duplicateValues" dxfId="3388" priority="33703"/>
  </conditionalFormatting>
  <conditionalFormatting sqref="V2043:V2048 V2041">
    <cfRule type="duplicateValues" dxfId="3387" priority="33704"/>
  </conditionalFormatting>
  <conditionalFormatting sqref="V2043:V2052 V2041">
    <cfRule type="duplicateValues" dxfId="3386" priority="33708"/>
  </conditionalFormatting>
  <conditionalFormatting sqref="V2060:V2065 V2058">
    <cfRule type="duplicateValues" dxfId="3385" priority="33709"/>
  </conditionalFormatting>
  <conditionalFormatting sqref="V2060:V2069 V2058">
    <cfRule type="duplicateValues" dxfId="3384" priority="33713"/>
  </conditionalFormatting>
  <conditionalFormatting sqref="V316:V322">
    <cfRule type="duplicateValues" dxfId="3383" priority="3436"/>
  </conditionalFormatting>
  <conditionalFormatting sqref="V316:V322">
    <cfRule type="duplicateValues" dxfId="3382" priority="3437"/>
  </conditionalFormatting>
  <conditionalFormatting sqref="V316:V322">
    <cfRule type="duplicateValues" dxfId="3381" priority="3438"/>
  </conditionalFormatting>
  <conditionalFormatting sqref="V316:V322">
    <cfRule type="duplicateValues" dxfId="3380" priority="3439"/>
  </conditionalFormatting>
  <conditionalFormatting sqref="V345:V351">
    <cfRule type="duplicateValues" dxfId="3379" priority="3432"/>
  </conditionalFormatting>
  <conditionalFormatting sqref="V345:V351">
    <cfRule type="duplicateValues" dxfId="3378" priority="3433"/>
  </conditionalFormatting>
  <conditionalFormatting sqref="V345:V351">
    <cfRule type="duplicateValues" dxfId="3377" priority="3434"/>
  </conditionalFormatting>
  <conditionalFormatting sqref="V345:V351">
    <cfRule type="duplicateValues" dxfId="3376" priority="3435"/>
  </conditionalFormatting>
  <conditionalFormatting sqref="V374:V380">
    <cfRule type="duplicateValues" dxfId="3375" priority="3428"/>
  </conditionalFormatting>
  <conditionalFormatting sqref="V374:V380">
    <cfRule type="duplicateValues" dxfId="3374" priority="3429"/>
  </conditionalFormatting>
  <conditionalFormatting sqref="V374:V380">
    <cfRule type="duplicateValues" dxfId="3373" priority="3430"/>
  </conditionalFormatting>
  <conditionalFormatting sqref="V374:V380">
    <cfRule type="duplicateValues" dxfId="3372" priority="3431"/>
  </conditionalFormatting>
  <conditionalFormatting sqref="V649:V655">
    <cfRule type="duplicateValues" dxfId="3371" priority="3424"/>
  </conditionalFormatting>
  <conditionalFormatting sqref="V649:V655">
    <cfRule type="duplicateValues" dxfId="3370" priority="3425"/>
  </conditionalFormatting>
  <conditionalFormatting sqref="V649:V655">
    <cfRule type="duplicateValues" dxfId="3369" priority="3426"/>
  </conditionalFormatting>
  <conditionalFormatting sqref="V649:V655">
    <cfRule type="duplicateValues" dxfId="3368" priority="3427"/>
  </conditionalFormatting>
  <conditionalFormatting sqref="V678:V684">
    <cfRule type="duplicateValues" dxfId="3367" priority="3420"/>
  </conditionalFormatting>
  <conditionalFormatting sqref="V678:V684">
    <cfRule type="duplicateValues" dxfId="3366" priority="3421"/>
  </conditionalFormatting>
  <conditionalFormatting sqref="V678:V684">
    <cfRule type="duplicateValues" dxfId="3365" priority="3422"/>
  </conditionalFormatting>
  <conditionalFormatting sqref="V678:V684">
    <cfRule type="duplicateValues" dxfId="3364" priority="3423"/>
  </conditionalFormatting>
  <conditionalFormatting sqref="V819:V825">
    <cfRule type="duplicateValues" dxfId="3363" priority="3416"/>
  </conditionalFormatting>
  <conditionalFormatting sqref="V819:V825">
    <cfRule type="duplicateValues" dxfId="3362" priority="3417"/>
  </conditionalFormatting>
  <conditionalFormatting sqref="V819:V825">
    <cfRule type="duplicateValues" dxfId="3361" priority="3418"/>
  </conditionalFormatting>
  <conditionalFormatting sqref="V819:V825">
    <cfRule type="duplicateValues" dxfId="3360" priority="3419"/>
  </conditionalFormatting>
  <conditionalFormatting sqref="V848:V854">
    <cfRule type="duplicateValues" dxfId="3359" priority="3412"/>
  </conditionalFormatting>
  <conditionalFormatting sqref="V848:V854">
    <cfRule type="duplicateValues" dxfId="3358" priority="3413"/>
  </conditionalFormatting>
  <conditionalFormatting sqref="V848:V854">
    <cfRule type="duplicateValues" dxfId="3357" priority="3414"/>
  </conditionalFormatting>
  <conditionalFormatting sqref="V848:V854">
    <cfRule type="duplicateValues" dxfId="3356" priority="3415"/>
  </conditionalFormatting>
  <conditionalFormatting sqref="V989:V995">
    <cfRule type="duplicateValues" dxfId="3355" priority="3408"/>
  </conditionalFormatting>
  <conditionalFormatting sqref="V989:V995">
    <cfRule type="duplicateValues" dxfId="3354" priority="3409"/>
  </conditionalFormatting>
  <conditionalFormatting sqref="V989:V995">
    <cfRule type="duplicateValues" dxfId="3353" priority="3410"/>
  </conditionalFormatting>
  <conditionalFormatting sqref="V989:V995">
    <cfRule type="duplicateValues" dxfId="3352" priority="3411"/>
  </conditionalFormatting>
  <conditionalFormatting sqref="V1018:V1024">
    <cfRule type="duplicateValues" dxfId="3351" priority="3404"/>
  </conditionalFormatting>
  <conditionalFormatting sqref="V1018:V1024">
    <cfRule type="duplicateValues" dxfId="3350" priority="3405"/>
  </conditionalFormatting>
  <conditionalFormatting sqref="V1018:V1024">
    <cfRule type="duplicateValues" dxfId="3349" priority="3406"/>
  </conditionalFormatting>
  <conditionalFormatting sqref="V1018:V1024">
    <cfRule type="duplicateValues" dxfId="3348" priority="3407"/>
  </conditionalFormatting>
  <conditionalFormatting sqref="V1088:V1094">
    <cfRule type="duplicateValues" dxfId="3347" priority="3400"/>
  </conditionalFormatting>
  <conditionalFormatting sqref="V1088:V1094">
    <cfRule type="duplicateValues" dxfId="3346" priority="3401"/>
  </conditionalFormatting>
  <conditionalFormatting sqref="V1088:V1094">
    <cfRule type="duplicateValues" dxfId="3345" priority="3402"/>
  </conditionalFormatting>
  <conditionalFormatting sqref="V1088:V1094">
    <cfRule type="duplicateValues" dxfId="3344" priority="3403"/>
  </conditionalFormatting>
  <conditionalFormatting sqref="V1117:V1123">
    <cfRule type="duplicateValues" dxfId="3343" priority="3396"/>
  </conditionalFormatting>
  <conditionalFormatting sqref="V1117:V1123">
    <cfRule type="duplicateValues" dxfId="3342" priority="3397"/>
  </conditionalFormatting>
  <conditionalFormatting sqref="V1117:V1123">
    <cfRule type="duplicateValues" dxfId="3341" priority="3398"/>
  </conditionalFormatting>
  <conditionalFormatting sqref="V1117:V1123">
    <cfRule type="duplicateValues" dxfId="3340" priority="3399"/>
  </conditionalFormatting>
  <conditionalFormatting sqref="V1146:V1152">
    <cfRule type="duplicateValues" dxfId="3339" priority="3392"/>
  </conditionalFormatting>
  <conditionalFormatting sqref="V1146:V1152">
    <cfRule type="duplicateValues" dxfId="3338" priority="3393"/>
  </conditionalFormatting>
  <conditionalFormatting sqref="V1146:V1152">
    <cfRule type="duplicateValues" dxfId="3337" priority="3394"/>
  </conditionalFormatting>
  <conditionalFormatting sqref="V1146:V1152">
    <cfRule type="duplicateValues" dxfId="3336" priority="3395"/>
  </conditionalFormatting>
  <conditionalFormatting sqref="V1268:V1274">
    <cfRule type="duplicateValues" dxfId="3335" priority="3388"/>
  </conditionalFormatting>
  <conditionalFormatting sqref="V1268:V1274">
    <cfRule type="duplicateValues" dxfId="3334" priority="3389"/>
  </conditionalFormatting>
  <conditionalFormatting sqref="V1268:V1274">
    <cfRule type="duplicateValues" dxfId="3333" priority="3390"/>
  </conditionalFormatting>
  <conditionalFormatting sqref="V1268:V1274">
    <cfRule type="duplicateValues" dxfId="3332" priority="3391"/>
  </conditionalFormatting>
  <conditionalFormatting sqref="V1297:V1303">
    <cfRule type="duplicateValues" dxfId="3331" priority="3384"/>
  </conditionalFormatting>
  <conditionalFormatting sqref="V1297:V1303">
    <cfRule type="duplicateValues" dxfId="3330" priority="3385"/>
  </conditionalFormatting>
  <conditionalFormatting sqref="V1297:V1303">
    <cfRule type="duplicateValues" dxfId="3329" priority="3386"/>
  </conditionalFormatting>
  <conditionalFormatting sqref="V1297:V1303">
    <cfRule type="duplicateValues" dxfId="3328" priority="3387"/>
  </conditionalFormatting>
  <conditionalFormatting sqref="V1438:V1444">
    <cfRule type="duplicateValues" dxfId="3327" priority="3380"/>
  </conditionalFormatting>
  <conditionalFormatting sqref="V1438:V1444">
    <cfRule type="duplicateValues" dxfId="3326" priority="3381"/>
  </conditionalFormatting>
  <conditionalFormatting sqref="V1438:V1444">
    <cfRule type="duplicateValues" dxfId="3325" priority="3382"/>
  </conditionalFormatting>
  <conditionalFormatting sqref="V1438:V1444">
    <cfRule type="duplicateValues" dxfId="3324" priority="3383"/>
  </conditionalFormatting>
  <conditionalFormatting sqref="V1467:V1473">
    <cfRule type="duplicateValues" dxfId="3323" priority="3376"/>
  </conditionalFormatting>
  <conditionalFormatting sqref="V1467:V1473">
    <cfRule type="duplicateValues" dxfId="3322" priority="3377"/>
  </conditionalFormatting>
  <conditionalFormatting sqref="V1467:V1473">
    <cfRule type="duplicateValues" dxfId="3321" priority="3378"/>
  </conditionalFormatting>
  <conditionalFormatting sqref="V1467:V1473">
    <cfRule type="duplicateValues" dxfId="3320" priority="3379"/>
  </conditionalFormatting>
  <conditionalFormatting sqref="V1608:V1614">
    <cfRule type="duplicateValues" dxfId="3319" priority="3372"/>
  </conditionalFormatting>
  <conditionalFormatting sqref="V1608:V1614">
    <cfRule type="duplicateValues" dxfId="3318" priority="3373"/>
  </conditionalFormatting>
  <conditionalFormatting sqref="V1608:V1614">
    <cfRule type="duplicateValues" dxfId="3317" priority="3374"/>
  </conditionalFormatting>
  <conditionalFormatting sqref="V1608:V1614">
    <cfRule type="duplicateValues" dxfId="3316" priority="3375"/>
  </conditionalFormatting>
  <conditionalFormatting sqref="V1637:V1643">
    <cfRule type="duplicateValues" dxfId="3315" priority="3368"/>
  </conditionalFormatting>
  <conditionalFormatting sqref="V1637:V1643">
    <cfRule type="duplicateValues" dxfId="3314" priority="3369"/>
  </conditionalFormatting>
  <conditionalFormatting sqref="V1637:V1643">
    <cfRule type="duplicateValues" dxfId="3313" priority="3370"/>
  </conditionalFormatting>
  <conditionalFormatting sqref="V1637:V1643">
    <cfRule type="duplicateValues" dxfId="3312" priority="3371"/>
  </conditionalFormatting>
  <conditionalFormatting sqref="V1707:V1713">
    <cfRule type="duplicateValues" dxfId="3311" priority="3364"/>
  </conditionalFormatting>
  <conditionalFormatting sqref="V1707:V1713">
    <cfRule type="duplicateValues" dxfId="3310" priority="3365"/>
  </conditionalFormatting>
  <conditionalFormatting sqref="V1707:V1713">
    <cfRule type="duplicateValues" dxfId="3309" priority="3366"/>
  </conditionalFormatting>
  <conditionalFormatting sqref="V1707:V1713">
    <cfRule type="duplicateValues" dxfId="3308" priority="3367"/>
  </conditionalFormatting>
  <conditionalFormatting sqref="V1736:V1742">
    <cfRule type="duplicateValues" dxfId="3307" priority="3360"/>
  </conditionalFormatting>
  <conditionalFormatting sqref="V1736:V1742">
    <cfRule type="duplicateValues" dxfId="3306" priority="3361"/>
  </conditionalFormatting>
  <conditionalFormatting sqref="V1736:V1742">
    <cfRule type="duplicateValues" dxfId="3305" priority="3362"/>
  </conditionalFormatting>
  <conditionalFormatting sqref="V1736:V1742">
    <cfRule type="duplicateValues" dxfId="3304" priority="3363"/>
  </conditionalFormatting>
  <conditionalFormatting sqref="V1765:V1771">
    <cfRule type="duplicateValues" dxfId="3303" priority="3356"/>
  </conditionalFormatting>
  <conditionalFormatting sqref="V1765:V1771">
    <cfRule type="duplicateValues" dxfId="3302" priority="3357"/>
  </conditionalFormatting>
  <conditionalFormatting sqref="V1765:V1771">
    <cfRule type="duplicateValues" dxfId="3301" priority="3358"/>
  </conditionalFormatting>
  <conditionalFormatting sqref="V1765:V1771">
    <cfRule type="duplicateValues" dxfId="3300" priority="3359"/>
  </conditionalFormatting>
  <conditionalFormatting sqref="V1175:V1186">
    <cfRule type="duplicateValues" dxfId="3299" priority="3352"/>
  </conditionalFormatting>
  <conditionalFormatting sqref="V1175:V1186">
    <cfRule type="duplicateValues" dxfId="3298" priority="3353"/>
  </conditionalFormatting>
  <conditionalFormatting sqref="V1175:V1186">
    <cfRule type="duplicateValues" dxfId="3297" priority="3354"/>
  </conditionalFormatting>
  <conditionalFormatting sqref="V1175:V1186">
    <cfRule type="duplicateValues" dxfId="3296" priority="3355"/>
  </conditionalFormatting>
  <conditionalFormatting sqref="V748:V759">
    <cfRule type="duplicateValues" dxfId="3295" priority="3348"/>
  </conditionalFormatting>
  <conditionalFormatting sqref="V748:V759">
    <cfRule type="duplicateValues" dxfId="3294" priority="3349"/>
  </conditionalFormatting>
  <conditionalFormatting sqref="V748:V759">
    <cfRule type="duplicateValues" dxfId="3293" priority="3350"/>
  </conditionalFormatting>
  <conditionalFormatting sqref="V748:V759">
    <cfRule type="duplicateValues" dxfId="3292" priority="3351"/>
  </conditionalFormatting>
  <conditionalFormatting sqref="V918:V929">
    <cfRule type="duplicateValues" dxfId="3291" priority="3344"/>
  </conditionalFormatting>
  <conditionalFormatting sqref="V918:V929">
    <cfRule type="duplicateValues" dxfId="3290" priority="3345"/>
  </conditionalFormatting>
  <conditionalFormatting sqref="V918:V929">
    <cfRule type="duplicateValues" dxfId="3289" priority="3346"/>
  </conditionalFormatting>
  <conditionalFormatting sqref="V918:V929">
    <cfRule type="duplicateValues" dxfId="3288" priority="3347"/>
  </conditionalFormatting>
  <conditionalFormatting sqref="V1197:V1208">
    <cfRule type="duplicateValues" dxfId="3287" priority="3340"/>
  </conditionalFormatting>
  <conditionalFormatting sqref="V1197:V1208">
    <cfRule type="duplicateValues" dxfId="3286" priority="3341"/>
  </conditionalFormatting>
  <conditionalFormatting sqref="V1197:V1208">
    <cfRule type="duplicateValues" dxfId="3285" priority="3342"/>
  </conditionalFormatting>
  <conditionalFormatting sqref="V1197:V1208">
    <cfRule type="duplicateValues" dxfId="3284" priority="3343"/>
  </conditionalFormatting>
  <conditionalFormatting sqref="V1367:V1378">
    <cfRule type="duplicateValues" dxfId="3283" priority="3336"/>
  </conditionalFormatting>
  <conditionalFormatting sqref="V1367:V1378">
    <cfRule type="duplicateValues" dxfId="3282" priority="3337"/>
  </conditionalFormatting>
  <conditionalFormatting sqref="V1367:V1378">
    <cfRule type="duplicateValues" dxfId="3281" priority="3338"/>
  </conditionalFormatting>
  <conditionalFormatting sqref="V1367:V1378">
    <cfRule type="duplicateValues" dxfId="3280" priority="3339"/>
  </conditionalFormatting>
  <conditionalFormatting sqref="V1537:V1548">
    <cfRule type="duplicateValues" dxfId="3279" priority="3332"/>
  </conditionalFormatting>
  <conditionalFormatting sqref="V1537:V1548">
    <cfRule type="duplicateValues" dxfId="3278" priority="3333"/>
  </conditionalFormatting>
  <conditionalFormatting sqref="V1537:V1548">
    <cfRule type="duplicateValues" dxfId="3277" priority="3334"/>
  </conditionalFormatting>
  <conditionalFormatting sqref="V1537:V1548">
    <cfRule type="duplicateValues" dxfId="3276" priority="3335"/>
  </conditionalFormatting>
  <conditionalFormatting sqref="V773:V774">
    <cfRule type="duplicateValues" dxfId="3275" priority="3330"/>
  </conditionalFormatting>
  <conditionalFormatting sqref="V773:V774">
    <cfRule type="duplicateValues" dxfId="3274" priority="3331"/>
  </conditionalFormatting>
  <conditionalFormatting sqref="V943:V944">
    <cfRule type="duplicateValues" dxfId="3273" priority="3328"/>
  </conditionalFormatting>
  <conditionalFormatting sqref="V943:V944">
    <cfRule type="duplicateValues" dxfId="3272" priority="3329"/>
  </conditionalFormatting>
  <conditionalFormatting sqref="V1222:V1223">
    <cfRule type="duplicateValues" dxfId="3271" priority="3326"/>
  </conditionalFormatting>
  <conditionalFormatting sqref="V1222:V1223">
    <cfRule type="duplicateValues" dxfId="3270" priority="3327"/>
  </conditionalFormatting>
  <conditionalFormatting sqref="V1392:V1393">
    <cfRule type="duplicateValues" dxfId="3269" priority="3324"/>
  </conditionalFormatting>
  <conditionalFormatting sqref="V1392:V1393">
    <cfRule type="duplicateValues" dxfId="3268" priority="3325"/>
  </conditionalFormatting>
  <conditionalFormatting sqref="V1562:V1563">
    <cfRule type="duplicateValues" dxfId="3267" priority="3322"/>
  </conditionalFormatting>
  <conditionalFormatting sqref="V1562:V1563">
    <cfRule type="duplicateValues" dxfId="3266" priority="3323"/>
  </conditionalFormatting>
  <conditionalFormatting sqref="V140">
    <cfRule type="duplicateValues" dxfId="3265" priority="3318"/>
  </conditionalFormatting>
  <conditionalFormatting sqref="V140">
    <cfRule type="duplicateValues" dxfId="3264" priority="3319"/>
  </conditionalFormatting>
  <conditionalFormatting sqref="V140">
    <cfRule type="duplicateValues" dxfId="3263" priority="3320"/>
  </conditionalFormatting>
  <conditionalFormatting sqref="V140">
    <cfRule type="duplicateValues" dxfId="3262" priority="3321"/>
  </conditionalFormatting>
  <conditionalFormatting sqref="V132">
    <cfRule type="duplicateValues" dxfId="3261" priority="3314"/>
  </conditionalFormatting>
  <conditionalFormatting sqref="V132">
    <cfRule type="duplicateValues" dxfId="3260" priority="3315"/>
  </conditionalFormatting>
  <conditionalFormatting sqref="V132">
    <cfRule type="duplicateValues" dxfId="3259" priority="3316"/>
  </conditionalFormatting>
  <conditionalFormatting sqref="V132">
    <cfRule type="duplicateValues" dxfId="3258" priority="3317"/>
  </conditionalFormatting>
  <conditionalFormatting sqref="V205">
    <cfRule type="duplicateValues" dxfId="3257" priority="3310"/>
  </conditionalFormatting>
  <conditionalFormatting sqref="V205">
    <cfRule type="duplicateValues" dxfId="3256" priority="3311"/>
  </conditionalFormatting>
  <conditionalFormatting sqref="V205">
    <cfRule type="duplicateValues" dxfId="3255" priority="3312"/>
  </conditionalFormatting>
  <conditionalFormatting sqref="V205">
    <cfRule type="duplicateValues" dxfId="3254" priority="3313"/>
  </conditionalFormatting>
  <conditionalFormatting sqref="V431">
    <cfRule type="duplicateValues" dxfId="3253" priority="3306"/>
  </conditionalFormatting>
  <conditionalFormatting sqref="V431">
    <cfRule type="duplicateValues" dxfId="3252" priority="3307"/>
  </conditionalFormatting>
  <conditionalFormatting sqref="V431">
    <cfRule type="duplicateValues" dxfId="3251" priority="3308"/>
  </conditionalFormatting>
  <conditionalFormatting sqref="V431">
    <cfRule type="duplicateValues" dxfId="3250" priority="3309"/>
  </conditionalFormatting>
  <conditionalFormatting sqref="V435">
    <cfRule type="duplicateValues" dxfId="3249" priority="3302"/>
  </conditionalFormatting>
  <conditionalFormatting sqref="V435">
    <cfRule type="duplicateValues" dxfId="3248" priority="3303"/>
  </conditionalFormatting>
  <conditionalFormatting sqref="V435">
    <cfRule type="duplicateValues" dxfId="3247" priority="3304"/>
  </conditionalFormatting>
  <conditionalFormatting sqref="V435">
    <cfRule type="duplicateValues" dxfId="3246" priority="3305"/>
  </conditionalFormatting>
  <conditionalFormatting sqref="V439">
    <cfRule type="duplicateValues" dxfId="3245" priority="3298"/>
  </conditionalFormatting>
  <conditionalFormatting sqref="V439">
    <cfRule type="duplicateValues" dxfId="3244" priority="3299"/>
  </conditionalFormatting>
  <conditionalFormatting sqref="V439">
    <cfRule type="duplicateValues" dxfId="3243" priority="3300"/>
  </conditionalFormatting>
  <conditionalFormatting sqref="V439">
    <cfRule type="duplicateValues" dxfId="3242" priority="3301"/>
  </conditionalFormatting>
  <conditionalFormatting sqref="V1820">
    <cfRule type="duplicateValues" dxfId="3241" priority="3294"/>
  </conditionalFormatting>
  <conditionalFormatting sqref="V1820">
    <cfRule type="duplicateValues" dxfId="3240" priority="3295"/>
  </conditionalFormatting>
  <conditionalFormatting sqref="V1820">
    <cfRule type="duplicateValues" dxfId="3239" priority="3296"/>
  </conditionalFormatting>
  <conditionalFormatting sqref="V1820">
    <cfRule type="duplicateValues" dxfId="3238" priority="3297"/>
  </conditionalFormatting>
  <conditionalFormatting sqref="V183">
    <cfRule type="duplicateValues" dxfId="3237" priority="3290"/>
  </conditionalFormatting>
  <conditionalFormatting sqref="V183">
    <cfRule type="duplicateValues" dxfId="3236" priority="3291"/>
  </conditionalFormatting>
  <conditionalFormatting sqref="V183">
    <cfRule type="duplicateValues" dxfId="3235" priority="3292"/>
  </conditionalFormatting>
  <conditionalFormatting sqref="V183">
    <cfRule type="duplicateValues" dxfId="3234" priority="3293"/>
  </conditionalFormatting>
  <conditionalFormatting sqref="V191">
    <cfRule type="duplicateValues" dxfId="3233" priority="3286"/>
  </conditionalFormatting>
  <conditionalFormatting sqref="V191">
    <cfRule type="duplicateValues" dxfId="3232" priority="3287"/>
  </conditionalFormatting>
  <conditionalFormatting sqref="V191">
    <cfRule type="duplicateValues" dxfId="3231" priority="3288"/>
  </conditionalFormatting>
  <conditionalFormatting sqref="V191">
    <cfRule type="duplicateValues" dxfId="3230" priority="3289"/>
  </conditionalFormatting>
  <conditionalFormatting sqref="V175">
    <cfRule type="duplicateValues" dxfId="3229" priority="3282"/>
  </conditionalFormatting>
  <conditionalFormatting sqref="V175">
    <cfRule type="duplicateValues" dxfId="3228" priority="3283"/>
  </conditionalFormatting>
  <conditionalFormatting sqref="V175">
    <cfRule type="duplicateValues" dxfId="3227" priority="3284"/>
  </conditionalFormatting>
  <conditionalFormatting sqref="V175">
    <cfRule type="duplicateValues" dxfId="3226" priority="3285"/>
  </conditionalFormatting>
  <conditionalFormatting sqref="V193">
    <cfRule type="duplicateValues" dxfId="3225" priority="3278"/>
  </conditionalFormatting>
  <conditionalFormatting sqref="V193">
    <cfRule type="duplicateValues" dxfId="3224" priority="3279"/>
  </conditionalFormatting>
  <conditionalFormatting sqref="V193">
    <cfRule type="duplicateValues" dxfId="3223" priority="3280"/>
  </conditionalFormatting>
  <conditionalFormatting sqref="V193">
    <cfRule type="duplicateValues" dxfId="3222" priority="3281"/>
  </conditionalFormatting>
  <conditionalFormatting sqref="V201">
    <cfRule type="duplicateValues" dxfId="3221" priority="3274"/>
  </conditionalFormatting>
  <conditionalFormatting sqref="V201">
    <cfRule type="duplicateValues" dxfId="3220" priority="3275"/>
  </conditionalFormatting>
  <conditionalFormatting sqref="V201">
    <cfRule type="duplicateValues" dxfId="3219" priority="3276"/>
  </conditionalFormatting>
  <conditionalFormatting sqref="V201">
    <cfRule type="duplicateValues" dxfId="3218" priority="3277"/>
  </conditionalFormatting>
  <conditionalFormatting sqref="V411">
    <cfRule type="duplicateValues" dxfId="3217" priority="3270"/>
  </conditionalFormatting>
  <conditionalFormatting sqref="V411">
    <cfRule type="duplicateValues" dxfId="3216" priority="3271"/>
  </conditionalFormatting>
  <conditionalFormatting sqref="V411">
    <cfRule type="duplicateValues" dxfId="3215" priority="3272"/>
  </conditionalFormatting>
  <conditionalFormatting sqref="V411">
    <cfRule type="duplicateValues" dxfId="3214" priority="3273"/>
  </conditionalFormatting>
  <conditionalFormatting sqref="V419">
    <cfRule type="duplicateValues" dxfId="3213" priority="3266"/>
  </conditionalFormatting>
  <conditionalFormatting sqref="V419">
    <cfRule type="duplicateValues" dxfId="3212" priority="3267"/>
  </conditionalFormatting>
  <conditionalFormatting sqref="V419">
    <cfRule type="duplicateValues" dxfId="3211" priority="3268"/>
  </conditionalFormatting>
  <conditionalFormatting sqref="V419">
    <cfRule type="duplicateValues" dxfId="3210" priority="3269"/>
  </conditionalFormatting>
  <conditionalFormatting sqref="V427">
    <cfRule type="duplicateValues" dxfId="3209" priority="3262"/>
  </conditionalFormatting>
  <conditionalFormatting sqref="V427">
    <cfRule type="duplicateValues" dxfId="3208" priority="3263"/>
  </conditionalFormatting>
  <conditionalFormatting sqref="V427">
    <cfRule type="duplicateValues" dxfId="3207" priority="3264"/>
  </conditionalFormatting>
  <conditionalFormatting sqref="V427">
    <cfRule type="duplicateValues" dxfId="3206" priority="3265"/>
  </conditionalFormatting>
  <conditionalFormatting sqref="V539">
    <cfRule type="duplicateValues" dxfId="3205" priority="3258"/>
  </conditionalFormatting>
  <conditionalFormatting sqref="V539">
    <cfRule type="duplicateValues" dxfId="3204" priority="3259"/>
  </conditionalFormatting>
  <conditionalFormatting sqref="V539">
    <cfRule type="duplicateValues" dxfId="3203" priority="3260"/>
  </conditionalFormatting>
  <conditionalFormatting sqref="V539">
    <cfRule type="duplicateValues" dxfId="3202" priority="3261"/>
  </conditionalFormatting>
  <conditionalFormatting sqref="V1194">
    <cfRule type="duplicateValues" dxfId="3201" priority="3254"/>
  </conditionalFormatting>
  <conditionalFormatting sqref="V1194">
    <cfRule type="duplicateValues" dxfId="3200" priority="3255"/>
  </conditionalFormatting>
  <conditionalFormatting sqref="V1194">
    <cfRule type="duplicateValues" dxfId="3199" priority="3256"/>
  </conditionalFormatting>
  <conditionalFormatting sqref="V1194">
    <cfRule type="duplicateValues" dxfId="3198" priority="3257"/>
  </conditionalFormatting>
  <conditionalFormatting sqref="V1800">
    <cfRule type="duplicateValues" dxfId="3197" priority="3250"/>
  </conditionalFormatting>
  <conditionalFormatting sqref="V1800">
    <cfRule type="duplicateValues" dxfId="3196" priority="3251"/>
  </conditionalFormatting>
  <conditionalFormatting sqref="V1800">
    <cfRule type="duplicateValues" dxfId="3195" priority="3252"/>
  </conditionalFormatting>
  <conditionalFormatting sqref="V1800">
    <cfRule type="duplicateValues" dxfId="3194" priority="3253"/>
  </conditionalFormatting>
  <conditionalFormatting sqref="V1808">
    <cfRule type="duplicateValues" dxfId="3193" priority="3246"/>
  </conditionalFormatting>
  <conditionalFormatting sqref="V1808">
    <cfRule type="duplicateValues" dxfId="3192" priority="3247"/>
  </conditionalFormatting>
  <conditionalFormatting sqref="V1808">
    <cfRule type="duplicateValues" dxfId="3191" priority="3248"/>
  </conditionalFormatting>
  <conditionalFormatting sqref="V1808">
    <cfRule type="duplicateValues" dxfId="3190" priority="3249"/>
  </conditionalFormatting>
  <conditionalFormatting sqref="V1816">
    <cfRule type="duplicateValues" dxfId="3189" priority="3242"/>
  </conditionalFormatting>
  <conditionalFormatting sqref="V1816">
    <cfRule type="duplicateValues" dxfId="3188" priority="3243"/>
  </conditionalFormatting>
  <conditionalFormatting sqref="V1816">
    <cfRule type="duplicateValues" dxfId="3187" priority="3244"/>
  </conditionalFormatting>
  <conditionalFormatting sqref="V1816">
    <cfRule type="duplicateValues" dxfId="3186" priority="3245"/>
  </conditionalFormatting>
  <conditionalFormatting sqref="V2075">
    <cfRule type="duplicateValues" dxfId="3185" priority="3240"/>
  </conditionalFormatting>
  <conditionalFormatting sqref="V2075">
    <cfRule type="duplicateValues" dxfId="3184" priority="3241"/>
  </conditionalFormatting>
  <conditionalFormatting sqref="V2083">
    <cfRule type="duplicateValues" dxfId="3183" priority="3237"/>
  </conditionalFormatting>
  <conditionalFormatting sqref="V2083">
    <cfRule type="duplicateValues" dxfId="3182" priority="3236"/>
  </conditionalFormatting>
  <conditionalFormatting sqref="V2084">
    <cfRule type="duplicateValues" dxfId="3181" priority="3235"/>
  </conditionalFormatting>
  <conditionalFormatting sqref="V2084">
    <cfRule type="duplicateValues" dxfId="3180" priority="3234"/>
  </conditionalFormatting>
  <conditionalFormatting sqref="V2085:V2086">
    <cfRule type="duplicateValues" dxfId="3179" priority="3233"/>
  </conditionalFormatting>
  <conditionalFormatting sqref="V2085:V2086">
    <cfRule type="duplicateValues" dxfId="3178" priority="3232"/>
  </conditionalFormatting>
  <conditionalFormatting sqref="V2087">
    <cfRule type="duplicateValues" dxfId="3177" priority="3231"/>
  </conditionalFormatting>
  <conditionalFormatting sqref="V2087">
    <cfRule type="duplicateValues" dxfId="3176" priority="3230"/>
  </conditionalFormatting>
  <conditionalFormatting sqref="V2087">
    <cfRule type="duplicateValues" dxfId="3175" priority="3229"/>
  </conditionalFormatting>
  <conditionalFormatting sqref="V2087">
    <cfRule type="duplicateValues" dxfId="3174" priority="3228"/>
  </conditionalFormatting>
  <conditionalFormatting sqref="V2088">
    <cfRule type="duplicateValues" dxfId="3173" priority="3227"/>
  </conditionalFormatting>
  <conditionalFormatting sqref="V2088">
    <cfRule type="duplicateValues" dxfId="3172" priority="3226"/>
  </conditionalFormatting>
  <conditionalFormatting sqref="V2088">
    <cfRule type="duplicateValues" dxfId="3171" priority="3225"/>
  </conditionalFormatting>
  <conditionalFormatting sqref="V2088">
    <cfRule type="duplicateValues" dxfId="3170" priority="3224"/>
  </conditionalFormatting>
  <conditionalFormatting sqref="V2077:V2082">
    <cfRule type="duplicateValues" dxfId="3169" priority="3238"/>
  </conditionalFormatting>
  <conditionalFormatting sqref="V2077:V2086">
    <cfRule type="duplicateValues" dxfId="3168" priority="3239"/>
  </conditionalFormatting>
  <conditionalFormatting sqref="V2089">
    <cfRule type="duplicateValues" dxfId="3167" priority="3223"/>
  </conditionalFormatting>
  <conditionalFormatting sqref="V2089">
    <cfRule type="duplicateValues" dxfId="3166" priority="3222"/>
  </conditionalFormatting>
  <conditionalFormatting sqref="V2089">
    <cfRule type="duplicateValues" dxfId="3165" priority="3221"/>
  </conditionalFormatting>
  <conditionalFormatting sqref="V2089">
    <cfRule type="duplicateValues" dxfId="3164" priority="3220"/>
  </conditionalFormatting>
  <conditionalFormatting sqref="V2090">
    <cfRule type="duplicateValues" dxfId="3163" priority="3214"/>
  </conditionalFormatting>
  <conditionalFormatting sqref="V2090">
    <cfRule type="duplicateValues" dxfId="3162" priority="3213"/>
  </conditionalFormatting>
  <conditionalFormatting sqref="V2090">
    <cfRule type="duplicateValues" dxfId="3161" priority="3215"/>
  </conditionalFormatting>
  <conditionalFormatting sqref="V2072">
    <cfRule type="duplicateValues" dxfId="3160" priority="3212"/>
  </conditionalFormatting>
  <conditionalFormatting sqref="V2072">
    <cfRule type="duplicateValues" dxfId="3159" priority="3211"/>
  </conditionalFormatting>
  <conditionalFormatting sqref="V2072">
    <cfRule type="duplicateValues" dxfId="3158" priority="3210"/>
  </conditionalFormatting>
  <conditionalFormatting sqref="V2072">
    <cfRule type="duplicateValues" dxfId="3157" priority="3209"/>
  </conditionalFormatting>
  <conditionalFormatting sqref="V2073">
    <cfRule type="duplicateValues" dxfId="3156" priority="3207"/>
  </conditionalFormatting>
  <conditionalFormatting sqref="V2073">
    <cfRule type="duplicateValues" dxfId="3155" priority="3206"/>
  </conditionalFormatting>
  <conditionalFormatting sqref="V2073">
    <cfRule type="duplicateValues" dxfId="3154" priority="3208"/>
  </conditionalFormatting>
  <conditionalFormatting sqref="V2055">
    <cfRule type="duplicateValues" dxfId="3153" priority="3205"/>
  </conditionalFormatting>
  <conditionalFormatting sqref="V2055">
    <cfRule type="duplicateValues" dxfId="3152" priority="3204"/>
  </conditionalFormatting>
  <conditionalFormatting sqref="V2055">
    <cfRule type="duplicateValues" dxfId="3151" priority="3203"/>
  </conditionalFormatting>
  <conditionalFormatting sqref="V2055">
    <cfRule type="duplicateValues" dxfId="3150" priority="3202"/>
  </conditionalFormatting>
  <conditionalFormatting sqref="V2056">
    <cfRule type="duplicateValues" dxfId="3149" priority="3200"/>
  </conditionalFormatting>
  <conditionalFormatting sqref="V2056">
    <cfRule type="duplicateValues" dxfId="3148" priority="3199"/>
  </conditionalFormatting>
  <conditionalFormatting sqref="V2056">
    <cfRule type="duplicateValues" dxfId="3147" priority="3201"/>
  </conditionalFormatting>
  <conditionalFormatting sqref="V2038">
    <cfRule type="duplicateValues" dxfId="3146" priority="3198"/>
  </conditionalFormatting>
  <conditionalFormatting sqref="V2038">
    <cfRule type="duplicateValues" dxfId="3145" priority="3197"/>
  </conditionalFormatting>
  <conditionalFormatting sqref="V2038">
    <cfRule type="duplicateValues" dxfId="3144" priority="3196"/>
  </conditionalFormatting>
  <conditionalFormatting sqref="V2038">
    <cfRule type="duplicateValues" dxfId="3143" priority="3195"/>
  </conditionalFormatting>
  <conditionalFormatting sqref="V2039">
    <cfRule type="duplicateValues" dxfId="3142" priority="3193"/>
  </conditionalFormatting>
  <conditionalFormatting sqref="V2039">
    <cfRule type="duplicateValues" dxfId="3141" priority="3192"/>
  </conditionalFormatting>
  <conditionalFormatting sqref="V2039">
    <cfRule type="duplicateValues" dxfId="3140" priority="3194"/>
  </conditionalFormatting>
  <conditionalFormatting sqref="V2021">
    <cfRule type="duplicateValues" dxfId="3139" priority="3191"/>
  </conditionalFormatting>
  <conditionalFormatting sqref="V2021">
    <cfRule type="duplicateValues" dxfId="3138" priority="3190"/>
  </conditionalFormatting>
  <conditionalFormatting sqref="V2021">
    <cfRule type="duplicateValues" dxfId="3137" priority="3189"/>
  </conditionalFormatting>
  <conditionalFormatting sqref="V2021">
    <cfRule type="duplicateValues" dxfId="3136" priority="3188"/>
  </conditionalFormatting>
  <conditionalFormatting sqref="V2022">
    <cfRule type="duplicateValues" dxfId="3135" priority="3186"/>
  </conditionalFormatting>
  <conditionalFormatting sqref="V2022">
    <cfRule type="duplicateValues" dxfId="3134" priority="3185"/>
  </conditionalFormatting>
  <conditionalFormatting sqref="V2022">
    <cfRule type="duplicateValues" dxfId="3133" priority="3187"/>
  </conditionalFormatting>
  <conditionalFormatting sqref="V2004">
    <cfRule type="duplicateValues" dxfId="3132" priority="3184"/>
  </conditionalFormatting>
  <conditionalFormatting sqref="V2004">
    <cfRule type="duplicateValues" dxfId="3131" priority="3183"/>
  </conditionalFormatting>
  <conditionalFormatting sqref="V2004">
    <cfRule type="duplicateValues" dxfId="3130" priority="3182"/>
  </conditionalFormatting>
  <conditionalFormatting sqref="V2004">
    <cfRule type="duplicateValues" dxfId="3129" priority="3181"/>
  </conditionalFormatting>
  <conditionalFormatting sqref="V2005">
    <cfRule type="duplicateValues" dxfId="3128" priority="3179"/>
  </conditionalFormatting>
  <conditionalFormatting sqref="V2005">
    <cfRule type="duplicateValues" dxfId="3127" priority="3178"/>
  </conditionalFormatting>
  <conditionalFormatting sqref="V2005">
    <cfRule type="duplicateValues" dxfId="3126" priority="3180"/>
  </conditionalFormatting>
  <conditionalFormatting sqref="V1987">
    <cfRule type="duplicateValues" dxfId="3125" priority="3177"/>
  </conditionalFormatting>
  <conditionalFormatting sqref="V1987">
    <cfRule type="duplicateValues" dxfId="3124" priority="3176"/>
  </conditionalFormatting>
  <conditionalFormatting sqref="V1987">
    <cfRule type="duplicateValues" dxfId="3123" priority="3175"/>
  </conditionalFormatting>
  <conditionalFormatting sqref="V1987">
    <cfRule type="duplicateValues" dxfId="3122" priority="3174"/>
  </conditionalFormatting>
  <conditionalFormatting sqref="V1988">
    <cfRule type="duplicateValues" dxfId="3121" priority="3172"/>
  </conditionalFormatting>
  <conditionalFormatting sqref="V1988">
    <cfRule type="duplicateValues" dxfId="3120" priority="3171"/>
  </conditionalFormatting>
  <conditionalFormatting sqref="V1988">
    <cfRule type="duplicateValues" dxfId="3119" priority="3173"/>
  </conditionalFormatting>
  <conditionalFormatting sqref="V1970">
    <cfRule type="duplicateValues" dxfId="3118" priority="3170"/>
  </conditionalFormatting>
  <conditionalFormatting sqref="V1970">
    <cfRule type="duplicateValues" dxfId="3117" priority="3169"/>
  </conditionalFormatting>
  <conditionalFormatting sqref="V1970">
    <cfRule type="duplicateValues" dxfId="3116" priority="3168"/>
  </conditionalFormatting>
  <conditionalFormatting sqref="V1970">
    <cfRule type="duplicateValues" dxfId="3115" priority="3167"/>
  </conditionalFormatting>
  <conditionalFormatting sqref="V1971">
    <cfRule type="duplicateValues" dxfId="3114" priority="3165"/>
  </conditionalFormatting>
  <conditionalFormatting sqref="V1971">
    <cfRule type="duplicateValues" dxfId="3113" priority="3164"/>
  </conditionalFormatting>
  <conditionalFormatting sqref="V1971">
    <cfRule type="duplicateValues" dxfId="3112" priority="3166"/>
  </conditionalFormatting>
  <conditionalFormatting sqref="V1953">
    <cfRule type="duplicateValues" dxfId="3111" priority="3163"/>
  </conditionalFormatting>
  <conditionalFormatting sqref="V1953">
    <cfRule type="duplicateValues" dxfId="3110" priority="3162"/>
  </conditionalFormatting>
  <conditionalFormatting sqref="V1953">
    <cfRule type="duplicateValues" dxfId="3109" priority="3161"/>
  </conditionalFormatting>
  <conditionalFormatting sqref="V1953">
    <cfRule type="duplicateValues" dxfId="3108" priority="3160"/>
  </conditionalFormatting>
  <conditionalFormatting sqref="V1954">
    <cfRule type="duplicateValues" dxfId="3107" priority="3158"/>
  </conditionalFormatting>
  <conditionalFormatting sqref="V1954">
    <cfRule type="duplicateValues" dxfId="3106" priority="3157"/>
  </conditionalFormatting>
  <conditionalFormatting sqref="V1954">
    <cfRule type="duplicateValues" dxfId="3105" priority="3159"/>
  </conditionalFormatting>
  <conditionalFormatting sqref="V1936">
    <cfRule type="duplicateValues" dxfId="3104" priority="3156"/>
  </conditionalFormatting>
  <conditionalFormatting sqref="V1936">
    <cfRule type="duplicateValues" dxfId="3103" priority="3155"/>
  </conditionalFormatting>
  <conditionalFormatting sqref="V1936">
    <cfRule type="duplicateValues" dxfId="3102" priority="3154"/>
  </conditionalFormatting>
  <conditionalFormatting sqref="V1936">
    <cfRule type="duplicateValues" dxfId="3101" priority="3153"/>
  </conditionalFormatting>
  <conditionalFormatting sqref="V1937">
    <cfRule type="duplicateValues" dxfId="3100" priority="3151"/>
  </conditionalFormatting>
  <conditionalFormatting sqref="V1937">
    <cfRule type="duplicateValues" dxfId="3099" priority="3150"/>
  </conditionalFormatting>
  <conditionalFormatting sqref="V1937">
    <cfRule type="duplicateValues" dxfId="3098" priority="3152"/>
  </conditionalFormatting>
  <conditionalFormatting sqref="V1919">
    <cfRule type="duplicateValues" dxfId="3097" priority="3149"/>
  </conditionalFormatting>
  <conditionalFormatting sqref="V1919">
    <cfRule type="duplicateValues" dxfId="3096" priority="3148"/>
  </conditionalFormatting>
  <conditionalFormatting sqref="V1919">
    <cfRule type="duplicateValues" dxfId="3095" priority="3147"/>
  </conditionalFormatting>
  <conditionalFormatting sqref="V1919">
    <cfRule type="duplicateValues" dxfId="3094" priority="3146"/>
  </conditionalFormatting>
  <conditionalFormatting sqref="V1920">
    <cfRule type="duplicateValues" dxfId="3093" priority="3144"/>
  </conditionalFormatting>
  <conditionalFormatting sqref="V1920">
    <cfRule type="duplicateValues" dxfId="3092" priority="3143"/>
  </conditionalFormatting>
  <conditionalFormatting sqref="V1920">
    <cfRule type="duplicateValues" dxfId="3091" priority="3145"/>
  </conditionalFormatting>
  <conditionalFormatting sqref="V1902">
    <cfRule type="duplicateValues" dxfId="3090" priority="3142"/>
  </conditionalFormatting>
  <conditionalFormatting sqref="V1902">
    <cfRule type="duplicateValues" dxfId="3089" priority="3141"/>
  </conditionalFormatting>
  <conditionalFormatting sqref="V1902">
    <cfRule type="duplicateValues" dxfId="3088" priority="3140"/>
  </conditionalFormatting>
  <conditionalFormatting sqref="V1902">
    <cfRule type="duplicateValues" dxfId="3087" priority="3139"/>
  </conditionalFormatting>
  <conditionalFormatting sqref="V1903">
    <cfRule type="duplicateValues" dxfId="3086" priority="3137"/>
  </conditionalFormatting>
  <conditionalFormatting sqref="V1903">
    <cfRule type="duplicateValues" dxfId="3085" priority="3136"/>
  </conditionalFormatting>
  <conditionalFormatting sqref="V1903">
    <cfRule type="duplicateValues" dxfId="3084" priority="3138"/>
  </conditionalFormatting>
  <conditionalFormatting sqref="V1885">
    <cfRule type="duplicateValues" dxfId="3083" priority="3135"/>
  </conditionalFormatting>
  <conditionalFormatting sqref="V1885">
    <cfRule type="duplicateValues" dxfId="3082" priority="3134"/>
  </conditionalFormatting>
  <conditionalFormatting sqref="V1885">
    <cfRule type="duplicateValues" dxfId="3081" priority="3133"/>
  </conditionalFormatting>
  <conditionalFormatting sqref="V1885">
    <cfRule type="duplicateValues" dxfId="3080" priority="3132"/>
  </conditionalFormatting>
  <conditionalFormatting sqref="V1886">
    <cfRule type="duplicateValues" dxfId="3079" priority="3130"/>
  </conditionalFormatting>
  <conditionalFormatting sqref="V1886">
    <cfRule type="duplicateValues" dxfId="3078" priority="3129"/>
  </conditionalFormatting>
  <conditionalFormatting sqref="V1886">
    <cfRule type="duplicateValues" dxfId="3077" priority="3131"/>
  </conditionalFormatting>
  <conditionalFormatting sqref="V209">
    <cfRule type="duplicateValues" dxfId="3076" priority="3121"/>
  </conditionalFormatting>
  <conditionalFormatting sqref="V209">
    <cfRule type="duplicateValues" dxfId="3075" priority="3122"/>
  </conditionalFormatting>
  <conditionalFormatting sqref="V209">
    <cfRule type="duplicateValues" dxfId="3074" priority="3123"/>
  </conditionalFormatting>
  <conditionalFormatting sqref="V209">
    <cfRule type="duplicateValues" dxfId="3073" priority="3124"/>
  </conditionalFormatting>
  <conditionalFormatting sqref="V443">
    <cfRule type="duplicateValues" dxfId="3072" priority="3113"/>
  </conditionalFormatting>
  <conditionalFormatting sqref="V443">
    <cfRule type="duplicateValues" dxfId="3071" priority="3114"/>
  </conditionalFormatting>
  <conditionalFormatting sqref="V443">
    <cfRule type="duplicateValues" dxfId="3070" priority="3115"/>
  </conditionalFormatting>
  <conditionalFormatting sqref="V443">
    <cfRule type="duplicateValues" dxfId="3069" priority="3116"/>
  </conditionalFormatting>
  <conditionalFormatting sqref="V445">
    <cfRule type="duplicateValues" dxfId="3068" priority="3111"/>
  </conditionalFormatting>
  <conditionalFormatting sqref="V445">
    <cfRule type="duplicateValues" dxfId="3067" priority="3112"/>
  </conditionalFormatting>
  <conditionalFormatting sqref="V447">
    <cfRule type="duplicateValues" dxfId="3066" priority="3107"/>
  </conditionalFormatting>
  <conditionalFormatting sqref="V447">
    <cfRule type="duplicateValues" dxfId="3065" priority="3108"/>
  </conditionalFormatting>
  <conditionalFormatting sqref="V447">
    <cfRule type="duplicateValues" dxfId="3064" priority="3109"/>
  </conditionalFormatting>
  <conditionalFormatting sqref="V447">
    <cfRule type="duplicateValues" dxfId="3063" priority="3110"/>
  </conditionalFormatting>
  <conditionalFormatting sqref="V2091">
    <cfRule type="duplicateValues" dxfId="3062" priority="3106"/>
  </conditionalFormatting>
  <conditionalFormatting sqref="V2091">
    <cfRule type="duplicateValues" dxfId="3061" priority="3105"/>
  </conditionalFormatting>
  <conditionalFormatting sqref="V2091">
    <cfRule type="duplicateValues" dxfId="3060" priority="3104"/>
  </conditionalFormatting>
  <conditionalFormatting sqref="V2091">
    <cfRule type="duplicateValues" dxfId="3059" priority="3103"/>
  </conditionalFormatting>
  <conditionalFormatting sqref="V2074">
    <cfRule type="duplicateValues" dxfId="3058" priority="3102"/>
  </conditionalFormatting>
  <conditionalFormatting sqref="V2074">
    <cfRule type="duplicateValues" dxfId="3057" priority="3101"/>
  </conditionalFormatting>
  <conditionalFormatting sqref="V2074">
    <cfRule type="duplicateValues" dxfId="3056" priority="3100"/>
  </conditionalFormatting>
  <conditionalFormatting sqref="V2074">
    <cfRule type="duplicateValues" dxfId="3055" priority="3099"/>
  </conditionalFormatting>
  <conditionalFormatting sqref="V2057">
    <cfRule type="duplicateValues" dxfId="3054" priority="3098"/>
  </conditionalFormatting>
  <conditionalFormatting sqref="V2057">
    <cfRule type="duplicateValues" dxfId="3053" priority="3097"/>
  </conditionalFormatting>
  <conditionalFormatting sqref="V2057">
    <cfRule type="duplicateValues" dxfId="3052" priority="3096"/>
  </conditionalFormatting>
  <conditionalFormatting sqref="V2057">
    <cfRule type="duplicateValues" dxfId="3051" priority="3095"/>
  </conditionalFormatting>
  <conditionalFormatting sqref="V2040">
    <cfRule type="duplicateValues" dxfId="3050" priority="3094"/>
  </conditionalFormatting>
  <conditionalFormatting sqref="V2040">
    <cfRule type="duplicateValues" dxfId="3049" priority="3093"/>
  </conditionalFormatting>
  <conditionalFormatting sqref="V2040">
    <cfRule type="duplicateValues" dxfId="3048" priority="3092"/>
  </conditionalFormatting>
  <conditionalFormatting sqref="V2040">
    <cfRule type="duplicateValues" dxfId="3047" priority="3091"/>
  </conditionalFormatting>
  <conditionalFormatting sqref="V2023">
    <cfRule type="duplicateValues" dxfId="3046" priority="3090"/>
  </conditionalFormatting>
  <conditionalFormatting sqref="V2023">
    <cfRule type="duplicateValues" dxfId="3045" priority="3089"/>
  </conditionalFormatting>
  <conditionalFormatting sqref="V2023">
    <cfRule type="duplicateValues" dxfId="3044" priority="3088"/>
  </conditionalFormatting>
  <conditionalFormatting sqref="V2023">
    <cfRule type="duplicateValues" dxfId="3043" priority="3087"/>
  </conditionalFormatting>
  <conditionalFormatting sqref="V2006">
    <cfRule type="duplicateValues" dxfId="3042" priority="3086"/>
  </conditionalFormatting>
  <conditionalFormatting sqref="V2006">
    <cfRule type="duplicateValues" dxfId="3041" priority="3085"/>
  </conditionalFormatting>
  <conditionalFormatting sqref="V2006">
    <cfRule type="duplicateValues" dxfId="3040" priority="3084"/>
  </conditionalFormatting>
  <conditionalFormatting sqref="V2006">
    <cfRule type="duplicateValues" dxfId="3039" priority="3083"/>
  </conditionalFormatting>
  <conditionalFormatting sqref="V1989">
    <cfRule type="duplicateValues" dxfId="3038" priority="3082"/>
  </conditionalFormatting>
  <conditionalFormatting sqref="V1989">
    <cfRule type="duplicateValues" dxfId="3037" priority="3081"/>
  </conditionalFormatting>
  <conditionalFormatting sqref="V1989">
    <cfRule type="duplicateValues" dxfId="3036" priority="3080"/>
  </conditionalFormatting>
  <conditionalFormatting sqref="V1989">
    <cfRule type="duplicateValues" dxfId="3035" priority="3079"/>
  </conditionalFormatting>
  <conditionalFormatting sqref="V1972">
    <cfRule type="duplicateValues" dxfId="3034" priority="3078"/>
  </conditionalFormatting>
  <conditionalFormatting sqref="V1972">
    <cfRule type="duplicateValues" dxfId="3033" priority="3077"/>
  </conditionalFormatting>
  <conditionalFormatting sqref="V1972">
    <cfRule type="duplicateValues" dxfId="3032" priority="3076"/>
  </conditionalFormatting>
  <conditionalFormatting sqref="V1972">
    <cfRule type="duplicateValues" dxfId="3031" priority="3075"/>
  </conditionalFormatting>
  <conditionalFormatting sqref="V1955">
    <cfRule type="duplicateValues" dxfId="3030" priority="3074"/>
  </conditionalFormatting>
  <conditionalFormatting sqref="V1955">
    <cfRule type="duplicateValues" dxfId="3029" priority="3073"/>
  </conditionalFormatting>
  <conditionalFormatting sqref="V1955">
    <cfRule type="duplicateValues" dxfId="3028" priority="3072"/>
  </conditionalFormatting>
  <conditionalFormatting sqref="V1955">
    <cfRule type="duplicateValues" dxfId="3027" priority="3071"/>
  </conditionalFormatting>
  <conditionalFormatting sqref="V1938">
    <cfRule type="duplicateValues" dxfId="3026" priority="3070"/>
  </conditionalFormatting>
  <conditionalFormatting sqref="V1938">
    <cfRule type="duplicateValues" dxfId="3025" priority="3069"/>
  </conditionalFormatting>
  <conditionalFormatting sqref="V1938">
    <cfRule type="duplicateValues" dxfId="3024" priority="3068"/>
  </conditionalFormatting>
  <conditionalFormatting sqref="V1938">
    <cfRule type="duplicateValues" dxfId="3023" priority="3067"/>
  </conditionalFormatting>
  <conditionalFormatting sqref="V1921">
    <cfRule type="duplicateValues" dxfId="3022" priority="3066"/>
  </conditionalFormatting>
  <conditionalFormatting sqref="V1921">
    <cfRule type="duplicateValues" dxfId="3021" priority="3065"/>
  </conditionalFormatting>
  <conditionalFormatting sqref="V1921">
    <cfRule type="duplicateValues" dxfId="3020" priority="3064"/>
  </conditionalFormatting>
  <conditionalFormatting sqref="V1921">
    <cfRule type="duplicateValues" dxfId="3019" priority="3063"/>
  </conditionalFormatting>
  <conditionalFormatting sqref="V1904">
    <cfRule type="duplicateValues" dxfId="3018" priority="3062"/>
  </conditionalFormatting>
  <conditionalFormatting sqref="V1904">
    <cfRule type="duplicateValues" dxfId="3017" priority="3061"/>
  </conditionalFormatting>
  <conditionalFormatting sqref="V1904">
    <cfRule type="duplicateValues" dxfId="3016" priority="3060"/>
  </conditionalFormatting>
  <conditionalFormatting sqref="V1904">
    <cfRule type="duplicateValues" dxfId="3015" priority="3059"/>
  </conditionalFormatting>
  <conditionalFormatting sqref="V1887">
    <cfRule type="duplicateValues" dxfId="3014" priority="3058"/>
  </conditionalFormatting>
  <conditionalFormatting sqref="V1887">
    <cfRule type="duplicateValues" dxfId="3013" priority="3057"/>
  </conditionalFormatting>
  <conditionalFormatting sqref="V1887">
    <cfRule type="duplicateValues" dxfId="3012" priority="3056"/>
  </conditionalFormatting>
  <conditionalFormatting sqref="V1887">
    <cfRule type="duplicateValues" dxfId="3011" priority="3055"/>
  </conditionalFormatting>
  <conditionalFormatting sqref="V59">
    <cfRule type="duplicateValues" dxfId="3010" priority="3051"/>
  </conditionalFormatting>
  <conditionalFormatting sqref="V59">
    <cfRule type="duplicateValues" dxfId="3009" priority="3052"/>
  </conditionalFormatting>
  <conditionalFormatting sqref="V59">
    <cfRule type="duplicateValues" dxfId="3008" priority="3053"/>
  </conditionalFormatting>
  <conditionalFormatting sqref="V59">
    <cfRule type="duplicateValues" dxfId="3007" priority="3054"/>
  </conditionalFormatting>
  <conditionalFormatting sqref="V99">
    <cfRule type="duplicateValues" dxfId="3006" priority="3047"/>
  </conditionalFormatting>
  <conditionalFormatting sqref="V99">
    <cfRule type="duplicateValues" dxfId="3005" priority="3048"/>
  </conditionalFormatting>
  <conditionalFormatting sqref="V99">
    <cfRule type="duplicateValues" dxfId="3004" priority="3049"/>
  </conditionalFormatting>
  <conditionalFormatting sqref="V99">
    <cfRule type="duplicateValues" dxfId="3003" priority="3050"/>
  </conditionalFormatting>
  <conditionalFormatting sqref="V220">
    <cfRule type="duplicateValues" dxfId="3002" priority="3043"/>
  </conditionalFormatting>
  <conditionalFormatting sqref="V220">
    <cfRule type="duplicateValues" dxfId="3001" priority="3044"/>
  </conditionalFormatting>
  <conditionalFormatting sqref="V220">
    <cfRule type="duplicateValues" dxfId="3000" priority="3045"/>
  </conditionalFormatting>
  <conditionalFormatting sqref="V220">
    <cfRule type="duplicateValues" dxfId="2999" priority="3046"/>
  </conditionalFormatting>
  <conditionalFormatting sqref="V264">
    <cfRule type="duplicateValues" dxfId="2998" priority="3039"/>
  </conditionalFormatting>
  <conditionalFormatting sqref="V264">
    <cfRule type="duplicateValues" dxfId="2997" priority="3040"/>
  </conditionalFormatting>
  <conditionalFormatting sqref="V264">
    <cfRule type="duplicateValues" dxfId="2996" priority="3041"/>
  </conditionalFormatting>
  <conditionalFormatting sqref="V264">
    <cfRule type="duplicateValues" dxfId="2995" priority="3042"/>
  </conditionalFormatting>
  <conditionalFormatting sqref="V462">
    <cfRule type="duplicateValues" dxfId="2994" priority="3035"/>
  </conditionalFormatting>
  <conditionalFormatting sqref="V462">
    <cfRule type="duplicateValues" dxfId="2993" priority="3036"/>
  </conditionalFormatting>
  <conditionalFormatting sqref="V462">
    <cfRule type="duplicateValues" dxfId="2992" priority="3037"/>
  </conditionalFormatting>
  <conditionalFormatting sqref="V462">
    <cfRule type="duplicateValues" dxfId="2991" priority="3038"/>
  </conditionalFormatting>
  <conditionalFormatting sqref="V497">
    <cfRule type="duplicateValues" dxfId="2990" priority="3031"/>
  </conditionalFormatting>
  <conditionalFormatting sqref="V497">
    <cfRule type="duplicateValues" dxfId="2989" priority="3032"/>
  </conditionalFormatting>
  <conditionalFormatting sqref="V497">
    <cfRule type="duplicateValues" dxfId="2988" priority="3033"/>
  </conditionalFormatting>
  <conditionalFormatting sqref="V497">
    <cfRule type="duplicateValues" dxfId="2987" priority="3034"/>
  </conditionalFormatting>
  <conditionalFormatting sqref="V579">
    <cfRule type="duplicateValues" dxfId="2986" priority="3027"/>
  </conditionalFormatting>
  <conditionalFormatting sqref="V579">
    <cfRule type="duplicateValues" dxfId="2985" priority="3028"/>
  </conditionalFormatting>
  <conditionalFormatting sqref="V579">
    <cfRule type="duplicateValues" dxfId="2984" priority="3029"/>
  </conditionalFormatting>
  <conditionalFormatting sqref="V579">
    <cfRule type="duplicateValues" dxfId="2983" priority="3030"/>
  </conditionalFormatting>
  <conditionalFormatting sqref="V618">
    <cfRule type="duplicateValues" dxfId="2982" priority="3023"/>
  </conditionalFormatting>
  <conditionalFormatting sqref="V618">
    <cfRule type="duplicateValues" dxfId="2981" priority="3024"/>
  </conditionalFormatting>
  <conditionalFormatting sqref="V618">
    <cfRule type="duplicateValues" dxfId="2980" priority="3025"/>
  </conditionalFormatting>
  <conditionalFormatting sqref="V618">
    <cfRule type="duplicateValues" dxfId="2979" priority="3026"/>
  </conditionalFormatting>
  <conditionalFormatting sqref="V785">
    <cfRule type="duplicateValues" dxfId="2978" priority="3019"/>
  </conditionalFormatting>
  <conditionalFormatting sqref="V785">
    <cfRule type="duplicateValues" dxfId="2977" priority="3020"/>
  </conditionalFormatting>
  <conditionalFormatting sqref="V785">
    <cfRule type="duplicateValues" dxfId="2976" priority="3021"/>
  </conditionalFormatting>
  <conditionalFormatting sqref="V785">
    <cfRule type="duplicateValues" dxfId="2975" priority="3022"/>
  </conditionalFormatting>
  <conditionalFormatting sqref="V806">
    <cfRule type="duplicateValues" dxfId="2974" priority="3015"/>
  </conditionalFormatting>
  <conditionalFormatting sqref="V806">
    <cfRule type="duplicateValues" dxfId="2973" priority="3016"/>
  </conditionalFormatting>
  <conditionalFormatting sqref="V806">
    <cfRule type="duplicateValues" dxfId="2972" priority="3017"/>
  </conditionalFormatting>
  <conditionalFormatting sqref="V806">
    <cfRule type="duplicateValues" dxfId="2971" priority="3018"/>
  </conditionalFormatting>
  <conditionalFormatting sqref="V955">
    <cfRule type="duplicateValues" dxfId="2970" priority="3011"/>
  </conditionalFormatting>
  <conditionalFormatting sqref="V955">
    <cfRule type="duplicateValues" dxfId="2969" priority="3012"/>
  </conditionalFormatting>
  <conditionalFormatting sqref="V955">
    <cfRule type="duplicateValues" dxfId="2968" priority="3013"/>
  </conditionalFormatting>
  <conditionalFormatting sqref="V955">
    <cfRule type="duplicateValues" dxfId="2967" priority="3014"/>
  </conditionalFormatting>
  <conditionalFormatting sqref="V976">
    <cfRule type="duplicateValues" dxfId="2966" priority="3007"/>
  </conditionalFormatting>
  <conditionalFormatting sqref="V976">
    <cfRule type="duplicateValues" dxfId="2965" priority="3008"/>
  </conditionalFormatting>
  <conditionalFormatting sqref="V976">
    <cfRule type="duplicateValues" dxfId="2964" priority="3009"/>
  </conditionalFormatting>
  <conditionalFormatting sqref="V976">
    <cfRule type="duplicateValues" dxfId="2963" priority="3010"/>
  </conditionalFormatting>
  <conditionalFormatting sqref="V1234">
    <cfRule type="duplicateValues" dxfId="2962" priority="3003"/>
  </conditionalFormatting>
  <conditionalFormatting sqref="V1234">
    <cfRule type="duplicateValues" dxfId="2961" priority="3004"/>
  </conditionalFormatting>
  <conditionalFormatting sqref="V1234">
    <cfRule type="duplicateValues" dxfId="2960" priority="3005"/>
  </conditionalFormatting>
  <conditionalFormatting sqref="V1234">
    <cfRule type="duplicateValues" dxfId="2959" priority="3006"/>
  </conditionalFormatting>
  <conditionalFormatting sqref="V1255">
    <cfRule type="duplicateValues" dxfId="2958" priority="2999"/>
  </conditionalFormatting>
  <conditionalFormatting sqref="V1255">
    <cfRule type="duplicateValues" dxfId="2957" priority="3000"/>
  </conditionalFormatting>
  <conditionalFormatting sqref="V1255">
    <cfRule type="duplicateValues" dxfId="2956" priority="3001"/>
  </conditionalFormatting>
  <conditionalFormatting sqref="V1255">
    <cfRule type="duplicateValues" dxfId="2955" priority="3002"/>
  </conditionalFormatting>
  <conditionalFormatting sqref="V1404">
    <cfRule type="duplicateValues" dxfId="2954" priority="2995"/>
  </conditionalFormatting>
  <conditionalFormatting sqref="V1404">
    <cfRule type="duplicateValues" dxfId="2953" priority="2996"/>
  </conditionalFormatting>
  <conditionalFormatting sqref="V1404">
    <cfRule type="duplicateValues" dxfId="2952" priority="2997"/>
  </conditionalFormatting>
  <conditionalFormatting sqref="V1404">
    <cfRule type="duplicateValues" dxfId="2951" priority="2998"/>
  </conditionalFormatting>
  <conditionalFormatting sqref="V1425">
    <cfRule type="duplicateValues" dxfId="2950" priority="2991"/>
  </conditionalFormatting>
  <conditionalFormatting sqref="V1425">
    <cfRule type="duplicateValues" dxfId="2949" priority="2992"/>
  </conditionalFormatting>
  <conditionalFormatting sqref="V1425">
    <cfRule type="duplicateValues" dxfId="2948" priority="2993"/>
  </conditionalFormatting>
  <conditionalFormatting sqref="V1425">
    <cfRule type="duplicateValues" dxfId="2947" priority="2994"/>
  </conditionalFormatting>
  <conditionalFormatting sqref="V1574">
    <cfRule type="duplicateValues" dxfId="2946" priority="2987"/>
  </conditionalFormatting>
  <conditionalFormatting sqref="V1574">
    <cfRule type="duplicateValues" dxfId="2945" priority="2988"/>
  </conditionalFormatting>
  <conditionalFormatting sqref="V1574">
    <cfRule type="duplicateValues" dxfId="2944" priority="2989"/>
  </conditionalFormatting>
  <conditionalFormatting sqref="V1574">
    <cfRule type="duplicateValues" dxfId="2943" priority="2990"/>
  </conditionalFormatting>
  <conditionalFormatting sqref="V1595">
    <cfRule type="duplicateValues" dxfId="2942" priority="2983"/>
  </conditionalFormatting>
  <conditionalFormatting sqref="V1595">
    <cfRule type="duplicateValues" dxfId="2941" priority="2984"/>
  </conditionalFormatting>
  <conditionalFormatting sqref="V1595">
    <cfRule type="duplicateValues" dxfId="2940" priority="2985"/>
  </conditionalFormatting>
  <conditionalFormatting sqref="V1595">
    <cfRule type="duplicateValues" dxfId="2939" priority="2986"/>
  </conditionalFormatting>
  <conditionalFormatting sqref="V1831">
    <cfRule type="duplicateValues" dxfId="2938" priority="2979"/>
  </conditionalFormatting>
  <conditionalFormatting sqref="V1831">
    <cfRule type="duplicateValues" dxfId="2937" priority="2980"/>
  </conditionalFormatting>
  <conditionalFormatting sqref="V1831">
    <cfRule type="duplicateValues" dxfId="2936" priority="2981"/>
  </conditionalFormatting>
  <conditionalFormatting sqref="V1831">
    <cfRule type="duplicateValues" dxfId="2935" priority="2982"/>
  </conditionalFormatting>
  <conditionalFormatting sqref="V60">
    <cfRule type="duplicateValues" dxfId="2934" priority="2975"/>
  </conditionalFormatting>
  <conditionalFormatting sqref="V60">
    <cfRule type="duplicateValues" dxfId="2933" priority="2976"/>
  </conditionalFormatting>
  <conditionalFormatting sqref="V60">
    <cfRule type="duplicateValues" dxfId="2932" priority="2977"/>
  </conditionalFormatting>
  <conditionalFormatting sqref="V60">
    <cfRule type="duplicateValues" dxfId="2931" priority="2978"/>
  </conditionalFormatting>
  <conditionalFormatting sqref="V100">
    <cfRule type="duplicateValues" dxfId="2930" priority="2967"/>
  </conditionalFormatting>
  <conditionalFormatting sqref="V100">
    <cfRule type="duplicateValues" dxfId="2929" priority="2968"/>
  </conditionalFormatting>
  <conditionalFormatting sqref="V100">
    <cfRule type="duplicateValues" dxfId="2928" priority="2969"/>
  </conditionalFormatting>
  <conditionalFormatting sqref="V100">
    <cfRule type="duplicateValues" dxfId="2927" priority="2970"/>
  </conditionalFormatting>
  <conditionalFormatting sqref="V101">
    <cfRule type="duplicateValues" dxfId="2926" priority="2963"/>
  </conditionalFormatting>
  <conditionalFormatting sqref="V101">
    <cfRule type="duplicateValues" dxfId="2925" priority="2964"/>
  </conditionalFormatting>
  <conditionalFormatting sqref="V101">
    <cfRule type="duplicateValues" dxfId="2924" priority="2965"/>
  </conditionalFormatting>
  <conditionalFormatting sqref="V101">
    <cfRule type="duplicateValues" dxfId="2923" priority="2966"/>
  </conditionalFormatting>
  <conditionalFormatting sqref="V221">
    <cfRule type="duplicateValues" dxfId="2922" priority="2959"/>
  </conditionalFormatting>
  <conditionalFormatting sqref="V221">
    <cfRule type="duplicateValues" dxfId="2921" priority="2960"/>
  </conditionalFormatting>
  <conditionalFormatting sqref="V221">
    <cfRule type="duplicateValues" dxfId="2920" priority="2961"/>
  </conditionalFormatting>
  <conditionalFormatting sqref="V221">
    <cfRule type="duplicateValues" dxfId="2919" priority="2962"/>
  </conditionalFormatting>
  <conditionalFormatting sqref="V222">
    <cfRule type="duplicateValues" dxfId="2918" priority="2955"/>
  </conditionalFormatting>
  <conditionalFormatting sqref="V222">
    <cfRule type="duplicateValues" dxfId="2917" priority="2956"/>
  </conditionalFormatting>
  <conditionalFormatting sqref="V222">
    <cfRule type="duplicateValues" dxfId="2916" priority="2957"/>
  </conditionalFormatting>
  <conditionalFormatting sqref="V222">
    <cfRule type="duplicateValues" dxfId="2915" priority="2958"/>
  </conditionalFormatting>
  <conditionalFormatting sqref="V580">
    <cfRule type="duplicateValues" dxfId="2914" priority="2951"/>
  </conditionalFormatting>
  <conditionalFormatting sqref="V580">
    <cfRule type="duplicateValues" dxfId="2913" priority="2952"/>
  </conditionalFormatting>
  <conditionalFormatting sqref="V580">
    <cfRule type="duplicateValues" dxfId="2912" priority="2953"/>
  </conditionalFormatting>
  <conditionalFormatting sqref="V580">
    <cfRule type="duplicateValues" dxfId="2911" priority="2954"/>
  </conditionalFormatting>
  <conditionalFormatting sqref="V581">
    <cfRule type="duplicateValues" dxfId="2910" priority="2947"/>
  </conditionalFormatting>
  <conditionalFormatting sqref="V581">
    <cfRule type="duplicateValues" dxfId="2909" priority="2948"/>
  </conditionalFormatting>
  <conditionalFormatting sqref="V581">
    <cfRule type="duplicateValues" dxfId="2908" priority="2949"/>
  </conditionalFormatting>
  <conditionalFormatting sqref="V581">
    <cfRule type="duplicateValues" dxfId="2907" priority="2950"/>
  </conditionalFormatting>
  <conditionalFormatting sqref="V619">
    <cfRule type="duplicateValues" dxfId="2906" priority="2943"/>
  </conditionalFormatting>
  <conditionalFormatting sqref="V619">
    <cfRule type="duplicateValues" dxfId="2905" priority="2944"/>
  </conditionalFormatting>
  <conditionalFormatting sqref="V619">
    <cfRule type="duplicateValues" dxfId="2904" priority="2945"/>
  </conditionalFormatting>
  <conditionalFormatting sqref="V619">
    <cfRule type="duplicateValues" dxfId="2903" priority="2946"/>
  </conditionalFormatting>
  <conditionalFormatting sqref="V620">
    <cfRule type="duplicateValues" dxfId="2902" priority="2939"/>
  </conditionalFormatting>
  <conditionalFormatting sqref="V620">
    <cfRule type="duplicateValues" dxfId="2901" priority="2940"/>
  </conditionalFormatting>
  <conditionalFormatting sqref="V620">
    <cfRule type="duplicateValues" dxfId="2900" priority="2941"/>
  </conditionalFormatting>
  <conditionalFormatting sqref="V620">
    <cfRule type="duplicateValues" dxfId="2899" priority="2942"/>
  </conditionalFormatting>
  <conditionalFormatting sqref="V786">
    <cfRule type="duplicateValues" dxfId="2898" priority="2935"/>
  </conditionalFormatting>
  <conditionalFormatting sqref="V786">
    <cfRule type="duplicateValues" dxfId="2897" priority="2936"/>
  </conditionalFormatting>
  <conditionalFormatting sqref="V786">
    <cfRule type="duplicateValues" dxfId="2896" priority="2937"/>
  </conditionalFormatting>
  <conditionalFormatting sqref="V786">
    <cfRule type="duplicateValues" dxfId="2895" priority="2938"/>
  </conditionalFormatting>
  <conditionalFormatting sqref="V787">
    <cfRule type="duplicateValues" dxfId="2894" priority="2931"/>
  </conditionalFormatting>
  <conditionalFormatting sqref="V787">
    <cfRule type="duplicateValues" dxfId="2893" priority="2932"/>
  </conditionalFormatting>
  <conditionalFormatting sqref="V787">
    <cfRule type="duplicateValues" dxfId="2892" priority="2933"/>
  </conditionalFormatting>
  <conditionalFormatting sqref="V787">
    <cfRule type="duplicateValues" dxfId="2891" priority="2934"/>
  </conditionalFormatting>
  <conditionalFormatting sqref="V807">
    <cfRule type="duplicateValues" dxfId="2890" priority="2927"/>
  </conditionalFormatting>
  <conditionalFormatting sqref="V807">
    <cfRule type="duplicateValues" dxfId="2889" priority="2928"/>
  </conditionalFormatting>
  <conditionalFormatting sqref="V807">
    <cfRule type="duplicateValues" dxfId="2888" priority="2929"/>
  </conditionalFormatting>
  <conditionalFormatting sqref="V807">
    <cfRule type="duplicateValues" dxfId="2887" priority="2930"/>
  </conditionalFormatting>
  <conditionalFormatting sqref="V808">
    <cfRule type="duplicateValues" dxfId="2886" priority="2923"/>
  </conditionalFormatting>
  <conditionalFormatting sqref="V808">
    <cfRule type="duplicateValues" dxfId="2885" priority="2924"/>
  </conditionalFormatting>
  <conditionalFormatting sqref="V808">
    <cfRule type="duplicateValues" dxfId="2884" priority="2925"/>
  </conditionalFormatting>
  <conditionalFormatting sqref="V808">
    <cfRule type="duplicateValues" dxfId="2883" priority="2926"/>
  </conditionalFormatting>
  <conditionalFormatting sqref="V956">
    <cfRule type="duplicateValues" dxfId="2882" priority="2919"/>
  </conditionalFormatting>
  <conditionalFormatting sqref="V956">
    <cfRule type="duplicateValues" dxfId="2881" priority="2920"/>
  </conditionalFormatting>
  <conditionalFormatting sqref="V956">
    <cfRule type="duplicateValues" dxfId="2880" priority="2921"/>
  </conditionalFormatting>
  <conditionalFormatting sqref="V956">
    <cfRule type="duplicateValues" dxfId="2879" priority="2922"/>
  </conditionalFormatting>
  <conditionalFormatting sqref="V957">
    <cfRule type="duplicateValues" dxfId="2878" priority="2915"/>
  </conditionalFormatting>
  <conditionalFormatting sqref="V957">
    <cfRule type="duplicateValues" dxfId="2877" priority="2916"/>
  </conditionalFormatting>
  <conditionalFormatting sqref="V957">
    <cfRule type="duplicateValues" dxfId="2876" priority="2917"/>
  </conditionalFormatting>
  <conditionalFormatting sqref="V957">
    <cfRule type="duplicateValues" dxfId="2875" priority="2918"/>
  </conditionalFormatting>
  <conditionalFormatting sqref="V977">
    <cfRule type="duplicateValues" dxfId="2874" priority="2911"/>
  </conditionalFormatting>
  <conditionalFormatting sqref="V977">
    <cfRule type="duplicateValues" dxfId="2873" priority="2912"/>
  </conditionalFormatting>
  <conditionalFormatting sqref="V977">
    <cfRule type="duplicateValues" dxfId="2872" priority="2913"/>
  </conditionalFormatting>
  <conditionalFormatting sqref="V977">
    <cfRule type="duplicateValues" dxfId="2871" priority="2914"/>
  </conditionalFormatting>
  <conditionalFormatting sqref="V978">
    <cfRule type="duplicateValues" dxfId="2870" priority="2907"/>
  </conditionalFormatting>
  <conditionalFormatting sqref="V978">
    <cfRule type="duplicateValues" dxfId="2869" priority="2908"/>
  </conditionalFormatting>
  <conditionalFormatting sqref="V978">
    <cfRule type="duplicateValues" dxfId="2868" priority="2909"/>
  </conditionalFormatting>
  <conditionalFormatting sqref="V978">
    <cfRule type="duplicateValues" dxfId="2867" priority="2910"/>
  </conditionalFormatting>
  <conditionalFormatting sqref="V1235">
    <cfRule type="duplicateValues" dxfId="2866" priority="2903"/>
  </conditionalFormatting>
  <conditionalFormatting sqref="V1235">
    <cfRule type="duplicateValues" dxfId="2865" priority="2904"/>
  </conditionalFormatting>
  <conditionalFormatting sqref="V1235">
    <cfRule type="duplicateValues" dxfId="2864" priority="2905"/>
  </conditionalFormatting>
  <conditionalFormatting sqref="V1235">
    <cfRule type="duplicateValues" dxfId="2863" priority="2906"/>
  </conditionalFormatting>
  <conditionalFormatting sqref="V1236">
    <cfRule type="duplicateValues" dxfId="2862" priority="2899"/>
  </conditionalFormatting>
  <conditionalFormatting sqref="V1236">
    <cfRule type="duplicateValues" dxfId="2861" priority="2900"/>
  </conditionalFormatting>
  <conditionalFormatting sqref="V1236">
    <cfRule type="duplicateValues" dxfId="2860" priority="2901"/>
  </conditionalFormatting>
  <conditionalFormatting sqref="V1236">
    <cfRule type="duplicateValues" dxfId="2859" priority="2902"/>
  </conditionalFormatting>
  <conditionalFormatting sqref="V1256">
    <cfRule type="duplicateValues" dxfId="2858" priority="2895"/>
  </conditionalFormatting>
  <conditionalFormatting sqref="V1256">
    <cfRule type="duplicateValues" dxfId="2857" priority="2896"/>
  </conditionalFormatting>
  <conditionalFormatting sqref="V1256">
    <cfRule type="duplicateValues" dxfId="2856" priority="2897"/>
  </conditionalFormatting>
  <conditionalFormatting sqref="V1256">
    <cfRule type="duplicateValues" dxfId="2855" priority="2898"/>
  </conditionalFormatting>
  <conditionalFormatting sqref="V1257">
    <cfRule type="duplicateValues" dxfId="2854" priority="2891"/>
  </conditionalFormatting>
  <conditionalFormatting sqref="V1257">
    <cfRule type="duplicateValues" dxfId="2853" priority="2892"/>
  </conditionalFormatting>
  <conditionalFormatting sqref="V1257">
    <cfRule type="duplicateValues" dxfId="2852" priority="2893"/>
  </conditionalFormatting>
  <conditionalFormatting sqref="V1257">
    <cfRule type="duplicateValues" dxfId="2851" priority="2894"/>
  </conditionalFormatting>
  <conditionalFormatting sqref="V1405">
    <cfRule type="duplicateValues" dxfId="2850" priority="2887"/>
  </conditionalFormatting>
  <conditionalFormatting sqref="V1405">
    <cfRule type="duplicateValues" dxfId="2849" priority="2888"/>
  </conditionalFormatting>
  <conditionalFormatting sqref="V1405">
    <cfRule type="duplicateValues" dxfId="2848" priority="2889"/>
  </conditionalFormatting>
  <conditionalFormatting sqref="V1405">
    <cfRule type="duplicateValues" dxfId="2847" priority="2890"/>
  </conditionalFormatting>
  <conditionalFormatting sqref="V1406">
    <cfRule type="duplicateValues" dxfId="2846" priority="2883"/>
  </conditionalFormatting>
  <conditionalFormatting sqref="V1406">
    <cfRule type="duplicateValues" dxfId="2845" priority="2884"/>
  </conditionalFormatting>
  <conditionalFormatting sqref="V1406">
    <cfRule type="duplicateValues" dxfId="2844" priority="2885"/>
  </conditionalFormatting>
  <conditionalFormatting sqref="V1406">
    <cfRule type="duplicateValues" dxfId="2843" priority="2886"/>
  </conditionalFormatting>
  <conditionalFormatting sqref="V1426">
    <cfRule type="duplicateValues" dxfId="2842" priority="2879"/>
  </conditionalFormatting>
  <conditionalFormatting sqref="V1426">
    <cfRule type="duplicateValues" dxfId="2841" priority="2880"/>
  </conditionalFormatting>
  <conditionalFormatting sqref="V1426">
    <cfRule type="duplicateValues" dxfId="2840" priority="2881"/>
  </conditionalFormatting>
  <conditionalFormatting sqref="V1426">
    <cfRule type="duplicateValues" dxfId="2839" priority="2882"/>
  </conditionalFormatting>
  <conditionalFormatting sqref="V1427">
    <cfRule type="duplicateValues" dxfId="2838" priority="2875"/>
  </conditionalFormatting>
  <conditionalFormatting sqref="V1427">
    <cfRule type="duplicateValues" dxfId="2837" priority="2876"/>
  </conditionalFormatting>
  <conditionalFormatting sqref="V1427">
    <cfRule type="duplicateValues" dxfId="2836" priority="2877"/>
  </conditionalFormatting>
  <conditionalFormatting sqref="V1427">
    <cfRule type="duplicateValues" dxfId="2835" priority="2878"/>
  </conditionalFormatting>
  <conditionalFormatting sqref="V1575">
    <cfRule type="duplicateValues" dxfId="2834" priority="2871"/>
  </conditionalFormatting>
  <conditionalFormatting sqref="V1575">
    <cfRule type="duplicateValues" dxfId="2833" priority="2872"/>
  </conditionalFormatting>
  <conditionalFormatting sqref="V1575">
    <cfRule type="duplicateValues" dxfId="2832" priority="2873"/>
  </conditionalFormatting>
  <conditionalFormatting sqref="V1575">
    <cfRule type="duplicateValues" dxfId="2831" priority="2874"/>
  </conditionalFormatting>
  <conditionalFormatting sqref="V1576">
    <cfRule type="duplicateValues" dxfId="2830" priority="2867"/>
  </conditionalFormatting>
  <conditionalFormatting sqref="V1576">
    <cfRule type="duplicateValues" dxfId="2829" priority="2868"/>
  </conditionalFormatting>
  <conditionalFormatting sqref="V1576">
    <cfRule type="duplicateValues" dxfId="2828" priority="2869"/>
  </conditionalFormatting>
  <conditionalFormatting sqref="V1576">
    <cfRule type="duplicateValues" dxfId="2827" priority="2870"/>
  </conditionalFormatting>
  <conditionalFormatting sqref="V1596">
    <cfRule type="duplicateValues" dxfId="2826" priority="2863"/>
  </conditionalFormatting>
  <conditionalFormatting sqref="V1596">
    <cfRule type="duplicateValues" dxfId="2825" priority="2864"/>
  </conditionalFormatting>
  <conditionalFormatting sqref="V1596">
    <cfRule type="duplicateValues" dxfId="2824" priority="2865"/>
  </conditionalFormatting>
  <conditionalFormatting sqref="V1596">
    <cfRule type="duplicateValues" dxfId="2823" priority="2866"/>
  </conditionalFormatting>
  <conditionalFormatting sqref="V1597">
    <cfRule type="duplicateValues" dxfId="2822" priority="2859"/>
  </conditionalFormatting>
  <conditionalFormatting sqref="V1597">
    <cfRule type="duplicateValues" dxfId="2821" priority="2860"/>
  </conditionalFormatting>
  <conditionalFormatting sqref="V1597">
    <cfRule type="duplicateValues" dxfId="2820" priority="2861"/>
  </conditionalFormatting>
  <conditionalFormatting sqref="V1597">
    <cfRule type="duplicateValues" dxfId="2819" priority="2862"/>
  </conditionalFormatting>
  <conditionalFormatting sqref="V1832">
    <cfRule type="duplicateValues" dxfId="2818" priority="2855"/>
  </conditionalFormatting>
  <conditionalFormatting sqref="V1832">
    <cfRule type="duplicateValues" dxfId="2817" priority="2856"/>
  </conditionalFormatting>
  <conditionalFormatting sqref="V1832">
    <cfRule type="duplicateValues" dxfId="2816" priority="2857"/>
  </conditionalFormatting>
  <conditionalFormatting sqref="V1832">
    <cfRule type="duplicateValues" dxfId="2815" priority="2858"/>
  </conditionalFormatting>
  <conditionalFormatting sqref="V1833">
    <cfRule type="duplicateValues" dxfId="2814" priority="2851"/>
  </conditionalFormatting>
  <conditionalFormatting sqref="V1833">
    <cfRule type="duplicateValues" dxfId="2813" priority="2852"/>
  </conditionalFormatting>
  <conditionalFormatting sqref="V1833">
    <cfRule type="duplicateValues" dxfId="2812" priority="2853"/>
  </conditionalFormatting>
  <conditionalFormatting sqref="V1833">
    <cfRule type="duplicateValues" dxfId="2811" priority="2854"/>
  </conditionalFormatting>
  <conditionalFormatting sqref="V2092">
    <cfRule type="duplicateValues" dxfId="2810" priority="2849"/>
  </conditionalFormatting>
  <conditionalFormatting sqref="V2092">
    <cfRule type="duplicateValues" dxfId="2809" priority="2850"/>
  </conditionalFormatting>
  <conditionalFormatting sqref="V2100">
    <cfRule type="duplicateValues" dxfId="2808" priority="2846"/>
  </conditionalFormatting>
  <conditionalFormatting sqref="V2100">
    <cfRule type="duplicateValues" dxfId="2807" priority="2845"/>
  </conditionalFormatting>
  <conditionalFormatting sqref="V2094:V2099">
    <cfRule type="duplicateValues" dxfId="2806" priority="2847"/>
  </conditionalFormatting>
  <conditionalFormatting sqref="V2094:V2100">
    <cfRule type="duplicateValues" dxfId="2805" priority="2848"/>
  </conditionalFormatting>
  <conditionalFormatting sqref="V2101">
    <cfRule type="duplicateValues" dxfId="2804" priority="2843"/>
  </conditionalFormatting>
  <conditionalFormatting sqref="V2101">
    <cfRule type="duplicateValues" dxfId="2803" priority="2844"/>
  </conditionalFormatting>
  <conditionalFormatting sqref="V2109">
    <cfRule type="duplicateValues" dxfId="2802" priority="2840"/>
  </conditionalFormatting>
  <conditionalFormatting sqref="V2109">
    <cfRule type="duplicateValues" dxfId="2801" priority="2839"/>
  </conditionalFormatting>
  <conditionalFormatting sqref="V2103:V2108">
    <cfRule type="duplicateValues" dxfId="2800" priority="2841"/>
  </conditionalFormatting>
  <conditionalFormatting sqref="V2103:V2109">
    <cfRule type="duplicateValues" dxfId="2799" priority="2842"/>
  </conditionalFormatting>
  <conditionalFormatting sqref="V2110">
    <cfRule type="duplicateValues" dxfId="2798" priority="2837"/>
  </conditionalFormatting>
  <conditionalFormatting sqref="V2110">
    <cfRule type="duplicateValues" dxfId="2797" priority="2838"/>
  </conditionalFormatting>
  <conditionalFormatting sqref="V2118">
    <cfRule type="duplicateValues" dxfId="2796" priority="2834"/>
  </conditionalFormatting>
  <conditionalFormatting sqref="V2118">
    <cfRule type="duplicateValues" dxfId="2795" priority="2833"/>
  </conditionalFormatting>
  <conditionalFormatting sqref="V2112:V2117">
    <cfRule type="duplicateValues" dxfId="2794" priority="2835"/>
  </conditionalFormatting>
  <conditionalFormatting sqref="V2112:V2118">
    <cfRule type="duplicateValues" dxfId="2793" priority="2836"/>
  </conditionalFormatting>
  <conditionalFormatting sqref="V62">
    <cfRule type="duplicateValues" dxfId="2792" priority="2829"/>
  </conditionalFormatting>
  <conditionalFormatting sqref="V62">
    <cfRule type="duplicateValues" dxfId="2791" priority="2830"/>
  </conditionalFormatting>
  <conditionalFormatting sqref="V62">
    <cfRule type="duplicateValues" dxfId="2790" priority="2831"/>
  </conditionalFormatting>
  <conditionalFormatting sqref="V62">
    <cfRule type="duplicateValues" dxfId="2789" priority="2832"/>
  </conditionalFormatting>
  <conditionalFormatting sqref="V61">
    <cfRule type="duplicateValues" dxfId="2788" priority="34207"/>
  </conditionalFormatting>
  <conditionalFormatting sqref="V63">
    <cfRule type="duplicateValues" dxfId="2787" priority="2825"/>
  </conditionalFormatting>
  <conditionalFormatting sqref="V63">
    <cfRule type="duplicateValues" dxfId="2786" priority="2826"/>
  </conditionalFormatting>
  <conditionalFormatting sqref="V63">
    <cfRule type="duplicateValues" dxfId="2785" priority="2827"/>
  </conditionalFormatting>
  <conditionalFormatting sqref="V63">
    <cfRule type="duplicateValues" dxfId="2784" priority="2828"/>
  </conditionalFormatting>
  <conditionalFormatting sqref="V102">
    <cfRule type="duplicateValues" dxfId="2783" priority="2821"/>
  </conditionalFormatting>
  <conditionalFormatting sqref="V102">
    <cfRule type="duplicateValues" dxfId="2782" priority="2822"/>
  </conditionalFormatting>
  <conditionalFormatting sqref="V102">
    <cfRule type="duplicateValues" dxfId="2781" priority="2823"/>
  </conditionalFormatting>
  <conditionalFormatting sqref="V102">
    <cfRule type="duplicateValues" dxfId="2780" priority="2824"/>
  </conditionalFormatting>
  <conditionalFormatting sqref="V103">
    <cfRule type="duplicateValues" dxfId="2779" priority="2817"/>
  </conditionalFormatting>
  <conditionalFormatting sqref="V103">
    <cfRule type="duplicateValues" dxfId="2778" priority="2818"/>
  </conditionalFormatting>
  <conditionalFormatting sqref="V103">
    <cfRule type="duplicateValues" dxfId="2777" priority="2819"/>
  </conditionalFormatting>
  <conditionalFormatting sqref="V103">
    <cfRule type="duplicateValues" dxfId="2776" priority="2820"/>
  </conditionalFormatting>
  <conditionalFormatting sqref="V151">
    <cfRule type="duplicateValues" dxfId="2775" priority="2813"/>
  </conditionalFormatting>
  <conditionalFormatting sqref="V151">
    <cfRule type="duplicateValues" dxfId="2774" priority="2814"/>
  </conditionalFormatting>
  <conditionalFormatting sqref="V151">
    <cfRule type="duplicateValues" dxfId="2773" priority="2815"/>
  </conditionalFormatting>
  <conditionalFormatting sqref="V151">
    <cfRule type="duplicateValues" dxfId="2772" priority="2816"/>
  </conditionalFormatting>
  <conditionalFormatting sqref="V152">
    <cfRule type="duplicateValues" dxfId="2771" priority="2809"/>
  </conditionalFormatting>
  <conditionalFormatting sqref="V152">
    <cfRule type="duplicateValues" dxfId="2770" priority="2810"/>
  </conditionalFormatting>
  <conditionalFormatting sqref="V152">
    <cfRule type="duplicateValues" dxfId="2769" priority="2811"/>
  </conditionalFormatting>
  <conditionalFormatting sqref="V152">
    <cfRule type="duplicateValues" dxfId="2768" priority="2812"/>
  </conditionalFormatting>
  <conditionalFormatting sqref="V163">
    <cfRule type="duplicateValues" dxfId="2767" priority="2805"/>
  </conditionalFormatting>
  <conditionalFormatting sqref="V163">
    <cfRule type="duplicateValues" dxfId="2766" priority="2806"/>
  </conditionalFormatting>
  <conditionalFormatting sqref="V163">
    <cfRule type="duplicateValues" dxfId="2765" priority="2807"/>
  </conditionalFormatting>
  <conditionalFormatting sqref="V163">
    <cfRule type="duplicateValues" dxfId="2764" priority="2808"/>
  </conditionalFormatting>
  <conditionalFormatting sqref="V164">
    <cfRule type="duplicateValues" dxfId="2763" priority="2801"/>
  </conditionalFormatting>
  <conditionalFormatting sqref="V164">
    <cfRule type="duplicateValues" dxfId="2762" priority="2802"/>
  </conditionalFormatting>
  <conditionalFormatting sqref="V164">
    <cfRule type="duplicateValues" dxfId="2761" priority="2803"/>
  </conditionalFormatting>
  <conditionalFormatting sqref="V164">
    <cfRule type="duplicateValues" dxfId="2760" priority="2804"/>
  </conditionalFormatting>
  <conditionalFormatting sqref="V223">
    <cfRule type="duplicateValues" dxfId="2759" priority="2797"/>
  </conditionalFormatting>
  <conditionalFormatting sqref="V223">
    <cfRule type="duplicateValues" dxfId="2758" priority="2798"/>
  </conditionalFormatting>
  <conditionalFormatting sqref="V223">
    <cfRule type="duplicateValues" dxfId="2757" priority="2799"/>
  </conditionalFormatting>
  <conditionalFormatting sqref="V223">
    <cfRule type="duplicateValues" dxfId="2756" priority="2800"/>
  </conditionalFormatting>
  <conditionalFormatting sqref="V224">
    <cfRule type="duplicateValues" dxfId="2755" priority="2793"/>
  </conditionalFormatting>
  <conditionalFormatting sqref="V224">
    <cfRule type="duplicateValues" dxfId="2754" priority="2794"/>
  </conditionalFormatting>
  <conditionalFormatting sqref="V224">
    <cfRule type="duplicateValues" dxfId="2753" priority="2795"/>
  </conditionalFormatting>
  <conditionalFormatting sqref="V224">
    <cfRule type="duplicateValues" dxfId="2752" priority="2796"/>
  </conditionalFormatting>
  <conditionalFormatting sqref="V265">
    <cfRule type="duplicateValues" dxfId="2751" priority="2789"/>
  </conditionalFormatting>
  <conditionalFormatting sqref="V265">
    <cfRule type="duplicateValues" dxfId="2750" priority="2790"/>
  </conditionalFormatting>
  <conditionalFormatting sqref="V265">
    <cfRule type="duplicateValues" dxfId="2749" priority="2791"/>
  </conditionalFormatting>
  <conditionalFormatting sqref="V265">
    <cfRule type="duplicateValues" dxfId="2748" priority="2792"/>
  </conditionalFormatting>
  <conditionalFormatting sqref="V266">
    <cfRule type="duplicateValues" dxfId="2747" priority="2785"/>
  </conditionalFormatting>
  <conditionalFormatting sqref="V266">
    <cfRule type="duplicateValues" dxfId="2746" priority="2786"/>
  </conditionalFormatting>
  <conditionalFormatting sqref="V266">
    <cfRule type="duplicateValues" dxfId="2745" priority="2787"/>
  </conditionalFormatting>
  <conditionalFormatting sqref="V266">
    <cfRule type="duplicateValues" dxfId="2744" priority="2788"/>
  </conditionalFormatting>
  <conditionalFormatting sqref="V294">
    <cfRule type="duplicateValues" dxfId="2743" priority="2781"/>
  </conditionalFormatting>
  <conditionalFormatting sqref="V294">
    <cfRule type="duplicateValues" dxfId="2742" priority="2782"/>
  </conditionalFormatting>
  <conditionalFormatting sqref="V294">
    <cfRule type="duplicateValues" dxfId="2741" priority="2783"/>
  </conditionalFormatting>
  <conditionalFormatting sqref="V294">
    <cfRule type="duplicateValues" dxfId="2740" priority="2784"/>
  </conditionalFormatting>
  <conditionalFormatting sqref="V295">
    <cfRule type="duplicateValues" dxfId="2739" priority="2777"/>
  </conditionalFormatting>
  <conditionalFormatting sqref="V295">
    <cfRule type="duplicateValues" dxfId="2738" priority="2778"/>
  </conditionalFormatting>
  <conditionalFormatting sqref="V295">
    <cfRule type="duplicateValues" dxfId="2737" priority="2779"/>
  </conditionalFormatting>
  <conditionalFormatting sqref="V295">
    <cfRule type="duplicateValues" dxfId="2736" priority="2780"/>
  </conditionalFormatting>
  <conditionalFormatting sqref="V323">
    <cfRule type="duplicateValues" dxfId="2735" priority="2773"/>
  </conditionalFormatting>
  <conditionalFormatting sqref="V323">
    <cfRule type="duplicateValues" dxfId="2734" priority="2774"/>
  </conditionalFormatting>
  <conditionalFormatting sqref="V323">
    <cfRule type="duplicateValues" dxfId="2733" priority="2775"/>
  </conditionalFormatting>
  <conditionalFormatting sqref="V323">
    <cfRule type="duplicateValues" dxfId="2732" priority="2776"/>
  </conditionalFormatting>
  <conditionalFormatting sqref="V324">
    <cfRule type="duplicateValues" dxfId="2731" priority="2769"/>
  </conditionalFormatting>
  <conditionalFormatting sqref="V324">
    <cfRule type="duplicateValues" dxfId="2730" priority="2770"/>
  </conditionalFormatting>
  <conditionalFormatting sqref="V324">
    <cfRule type="duplicateValues" dxfId="2729" priority="2771"/>
  </conditionalFormatting>
  <conditionalFormatting sqref="V324">
    <cfRule type="duplicateValues" dxfId="2728" priority="2772"/>
  </conditionalFormatting>
  <conditionalFormatting sqref="V352">
    <cfRule type="duplicateValues" dxfId="2727" priority="2765"/>
  </conditionalFormatting>
  <conditionalFormatting sqref="V352">
    <cfRule type="duplicateValues" dxfId="2726" priority="2766"/>
  </conditionalFormatting>
  <conditionalFormatting sqref="V352">
    <cfRule type="duplicateValues" dxfId="2725" priority="2767"/>
  </conditionalFormatting>
  <conditionalFormatting sqref="V352">
    <cfRule type="duplicateValues" dxfId="2724" priority="2768"/>
  </conditionalFormatting>
  <conditionalFormatting sqref="V353">
    <cfRule type="duplicateValues" dxfId="2723" priority="2761"/>
  </conditionalFormatting>
  <conditionalFormatting sqref="V353">
    <cfRule type="duplicateValues" dxfId="2722" priority="2762"/>
  </conditionalFormatting>
  <conditionalFormatting sqref="V353">
    <cfRule type="duplicateValues" dxfId="2721" priority="2763"/>
  </conditionalFormatting>
  <conditionalFormatting sqref="V353">
    <cfRule type="duplicateValues" dxfId="2720" priority="2764"/>
  </conditionalFormatting>
  <conditionalFormatting sqref="V381">
    <cfRule type="duplicateValues" dxfId="2719" priority="2757"/>
  </conditionalFormatting>
  <conditionalFormatting sqref="V381">
    <cfRule type="duplicateValues" dxfId="2718" priority="2758"/>
  </conditionalFormatting>
  <conditionalFormatting sqref="V381">
    <cfRule type="duplicateValues" dxfId="2717" priority="2759"/>
  </conditionalFormatting>
  <conditionalFormatting sqref="V381">
    <cfRule type="duplicateValues" dxfId="2716" priority="2760"/>
  </conditionalFormatting>
  <conditionalFormatting sqref="V382">
    <cfRule type="duplicateValues" dxfId="2715" priority="2753"/>
  </conditionalFormatting>
  <conditionalFormatting sqref="V382">
    <cfRule type="duplicateValues" dxfId="2714" priority="2754"/>
  </conditionalFormatting>
  <conditionalFormatting sqref="V382">
    <cfRule type="duplicateValues" dxfId="2713" priority="2755"/>
  </conditionalFormatting>
  <conditionalFormatting sqref="V382">
    <cfRule type="duplicateValues" dxfId="2712" priority="2756"/>
  </conditionalFormatting>
  <conditionalFormatting sqref="V463">
    <cfRule type="duplicateValues" dxfId="2711" priority="2749"/>
  </conditionalFormatting>
  <conditionalFormatting sqref="V463">
    <cfRule type="duplicateValues" dxfId="2710" priority="2750"/>
  </conditionalFormatting>
  <conditionalFormatting sqref="V463">
    <cfRule type="duplicateValues" dxfId="2709" priority="2751"/>
  </conditionalFormatting>
  <conditionalFormatting sqref="V463">
    <cfRule type="duplicateValues" dxfId="2708" priority="2752"/>
  </conditionalFormatting>
  <conditionalFormatting sqref="V464">
    <cfRule type="duplicateValues" dxfId="2707" priority="2745"/>
  </conditionalFormatting>
  <conditionalFormatting sqref="V464">
    <cfRule type="duplicateValues" dxfId="2706" priority="2746"/>
  </conditionalFormatting>
  <conditionalFormatting sqref="V464">
    <cfRule type="duplicateValues" dxfId="2705" priority="2747"/>
  </conditionalFormatting>
  <conditionalFormatting sqref="V464">
    <cfRule type="duplicateValues" dxfId="2704" priority="2748"/>
  </conditionalFormatting>
  <conditionalFormatting sqref="V498">
    <cfRule type="duplicateValues" dxfId="2703" priority="2741"/>
  </conditionalFormatting>
  <conditionalFormatting sqref="V498">
    <cfRule type="duplicateValues" dxfId="2702" priority="2742"/>
  </conditionalFormatting>
  <conditionalFormatting sqref="V498">
    <cfRule type="duplicateValues" dxfId="2701" priority="2743"/>
  </conditionalFormatting>
  <conditionalFormatting sqref="V498">
    <cfRule type="duplicateValues" dxfId="2700" priority="2744"/>
  </conditionalFormatting>
  <conditionalFormatting sqref="V499">
    <cfRule type="duplicateValues" dxfId="2699" priority="2737"/>
  </conditionalFormatting>
  <conditionalFormatting sqref="V499">
    <cfRule type="duplicateValues" dxfId="2698" priority="2738"/>
  </conditionalFormatting>
  <conditionalFormatting sqref="V499">
    <cfRule type="duplicateValues" dxfId="2697" priority="2739"/>
  </conditionalFormatting>
  <conditionalFormatting sqref="V499">
    <cfRule type="duplicateValues" dxfId="2696" priority="2740"/>
  </conditionalFormatting>
  <conditionalFormatting sqref="V582">
    <cfRule type="duplicateValues" dxfId="2695" priority="2733"/>
  </conditionalFormatting>
  <conditionalFormatting sqref="V582">
    <cfRule type="duplicateValues" dxfId="2694" priority="2734"/>
  </conditionalFormatting>
  <conditionalFormatting sqref="V582">
    <cfRule type="duplicateValues" dxfId="2693" priority="2735"/>
  </conditionalFormatting>
  <conditionalFormatting sqref="V582">
    <cfRule type="duplicateValues" dxfId="2692" priority="2736"/>
  </conditionalFormatting>
  <conditionalFormatting sqref="V583">
    <cfRule type="duplicateValues" dxfId="2691" priority="2729"/>
  </conditionalFormatting>
  <conditionalFormatting sqref="V583">
    <cfRule type="duplicateValues" dxfId="2690" priority="2730"/>
  </conditionalFormatting>
  <conditionalFormatting sqref="V583">
    <cfRule type="duplicateValues" dxfId="2689" priority="2731"/>
  </conditionalFormatting>
  <conditionalFormatting sqref="V583">
    <cfRule type="duplicateValues" dxfId="2688" priority="2732"/>
  </conditionalFormatting>
  <conditionalFormatting sqref="V621">
    <cfRule type="duplicateValues" dxfId="2687" priority="2725"/>
  </conditionalFormatting>
  <conditionalFormatting sqref="V621">
    <cfRule type="duplicateValues" dxfId="2686" priority="2726"/>
  </conditionalFormatting>
  <conditionalFormatting sqref="V621">
    <cfRule type="duplicateValues" dxfId="2685" priority="2727"/>
  </conditionalFormatting>
  <conditionalFormatting sqref="V621">
    <cfRule type="duplicateValues" dxfId="2684" priority="2728"/>
  </conditionalFormatting>
  <conditionalFormatting sqref="V622">
    <cfRule type="duplicateValues" dxfId="2683" priority="2721"/>
  </conditionalFormatting>
  <conditionalFormatting sqref="V622">
    <cfRule type="duplicateValues" dxfId="2682" priority="2722"/>
  </conditionalFormatting>
  <conditionalFormatting sqref="V622">
    <cfRule type="duplicateValues" dxfId="2681" priority="2723"/>
  </conditionalFormatting>
  <conditionalFormatting sqref="V622">
    <cfRule type="duplicateValues" dxfId="2680" priority="2724"/>
  </conditionalFormatting>
  <conditionalFormatting sqref="V656">
    <cfRule type="duplicateValues" dxfId="2679" priority="2717"/>
  </conditionalFormatting>
  <conditionalFormatting sqref="V656">
    <cfRule type="duplicateValues" dxfId="2678" priority="2718"/>
  </conditionalFormatting>
  <conditionalFormatting sqref="V656">
    <cfRule type="duplicateValues" dxfId="2677" priority="2719"/>
  </conditionalFormatting>
  <conditionalFormatting sqref="V656">
    <cfRule type="duplicateValues" dxfId="2676" priority="2720"/>
  </conditionalFormatting>
  <conditionalFormatting sqref="V657">
    <cfRule type="duplicateValues" dxfId="2675" priority="2713"/>
  </conditionalFormatting>
  <conditionalFormatting sqref="V657">
    <cfRule type="duplicateValues" dxfId="2674" priority="2714"/>
  </conditionalFormatting>
  <conditionalFormatting sqref="V657">
    <cfRule type="duplicateValues" dxfId="2673" priority="2715"/>
  </conditionalFormatting>
  <conditionalFormatting sqref="V657">
    <cfRule type="duplicateValues" dxfId="2672" priority="2716"/>
  </conditionalFormatting>
  <conditionalFormatting sqref="V685">
    <cfRule type="duplicateValues" dxfId="2671" priority="2709"/>
  </conditionalFormatting>
  <conditionalFormatting sqref="V685">
    <cfRule type="duplicateValues" dxfId="2670" priority="2710"/>
  </conditionalFormatting>
  <conditionalFormatting sqref="V685">
    <cfRule type="duplicateValues" dxfId="2669" priority="2711"/>
  </conditionalFormatting>
  <conditionalFormatting sqref="V685">
    <cfRule type="duplicateValues" dxfId="2668" priority="2712"/>
  </conditionalFormatting>
  <conditionalFormatting sqref="V686">
    <cfRule type="duplicateValues" dxfId="2667" priority="2705"/>
  </conditionalFormatting>
  <conditionalFormatting sqref="V686">
    <cfRule type="duplicateValues" dxfId="2666" priority="2706"/>
  </conditionalFormatting>
  <conditionalFormatting sqref="V686">
    <cfRule type="duplicateValues" dxfId="2665" priority="2707"/>
  </conditionalFormatting>
  <conditionalFormatting sqref="V686">
    <cfRule type="duplicateValues" dxfId="2664" priority="2708"/>
  </conditionalFormatting>
  <conditionalFormatting sqref="V788">
    <cfRule type="duplicateValues" dxfId="2663" priority="2701"/>
  </conditionalFormatting>
  <conditionalFormatting sqref="V788">
    <cfRule type="duplicateValues" dxfId="2662" priority="2702"/>
  </conditionalFormatting>
  <conditionalFormatting sqref="V788">
    <cfRule type="duplicateValues" dxfId="2661" priority="2703"/>
  </conditionalFormatting>
  <conditionalFormatting sqref="V788">
    <cfRule type="duplicateValues" dxfId="2660" priority="2704"/>
  </conditionalFormatting>
  <conditionalFormatting sqref="V789">
    <cfRule type="duplicateValues" dxfId="2659" priority="2697"/>
  </conditionalFormatting>
  <conditionalFormatting sqref="V789">
    <cfRule type="duplicateValues" dxfId="2658" priority="2698"/>
  </conditionalFormatting>
  <conditionalFormatting sqref="V789">
    <cfRule type="duplicateValues" dxfId="2657" priority="2699"/>
  </conditionalFormatting>
  <conditionalFormatting sqref="V789">
    <cfRule type="duplicateValues" dxfId="2656" priority="2700"/>
  </conditionalFormatting>
  <conditionalFormatting sqref="V809">
    <cfRule type="duplicateValues" dxfId="2655" priority="2693"/>
  </conditionalFormatting>
  <conditionalFormatting sqref="V809">
    <cfRule type="duplicateValues" dxfId="2654" priority="2694"/>
  </conditionalFormatting>
  <conditionalFormatting sqref="V809">
    <cfRule type="duplicateValues" dxfId="2653" priority="2695"/>
  </conditionalFormatting>
  <conditionalFormatting sqref="V809">
    <cfRule type="duplicateValues" dxfId="2652" priority="2696"/>
  </conditionalFormatting>
  <conditionalFormatting sqref="V810">
    <cfRule type="duplicateValues" dxfId="2651" priority="2689"/>
  </conditionalFormatting>
  <conditionalFormatting sqref="V810">
    <cfRule type="duplicateValues" dxfId="2650" priority="2690"/>
  </conditionalFormatting>
  <conditionalFormatting sqref="V810">
    <cfRule type="duplicateValues" dxfId="2649" priority="2691"/>
  </conditionalFormatting>
  <conditionalFormatting sqref="V810">
    <cfRule type="duplicateValues" dxfId="2648" priority="2692"/>
  </conditionalFormatting>
  <conditionalFormatting sqref="V826">
    <cfRule type="duplicateValues" dxfId="2647" priority="2685"/>
  </conditionalFormatting>
  <conditionalFormatting sqref="V826">
    <cfRule type="duplicateValues" dxfId="2646" priority="2686"/>
  </conditionalFormatting>
  <conditionalFormatting sqref="V826">
    <cfRule type="duplicateValues" dxfId="2645" priority="2687"/>
  </conditionalFormatting>
  <conditionalFormatting sqref="V826">
    <cfRule type="duplicateValues" dxfId="2644" priority="2688"/>
  </conditionalFormatting>
  <conditionalFormatting sqref="V827">
    <cfRule type="duplicateValues" dxfId="2643" priority="2681"/>
  </conditionalFormatting>
  <conditionalFormatting sqref="V827">
    <cfRule type="duplicateValues" dxfId="2642" priority="2682"/>
  </conditionalFormatting>
  <conditionalFormatting sqref="V827">
    <cfRule type="duplicateValues" dxfId="2641" priority="2683"/>
  </conditionalFormatting>
  <conditionalFormatting sqref="V827">
    <cfRule type="duplicateValues" dxfId="2640" priority="2684"/>
  </conditionalFormatting>
  <conditionalFormatting sqref="V855">
    <cfRule type="duplicateValues" dxfId="2639" priority="2677"/>
  </conditionalFormatting>
  <conditionalFormatting sqref="V855">
    <cfRule type="duplicateValues" dxfId="2638" priority="2678"/>
  </conditionalFormatting>
  <conditionalFormatting sqref="V855">
    <cfRule type="duplicateValues" dxfId="2637" priority="2679"/>
  </conditionalFormatting>
  <conditionalFormatting sqref="V855">
    <cfRule type="duplicateValues" dxfId="2636" priority="2680"/>
  </conditionalFormatting>
  <conditionalFormatting sqref="V856">
    <cfRule type="duplicateValues" dxfId="2635" priority="2673"/>
  </conditionalFormatting>
  <conditionalFormatting sqref="V856">
    <cfRule type="duplicateValues" dxfId="2634" priority="2674"/>
  </conditionalFormatting>
  <conditionalFormatting sqref="V856">
    <cfRule type="duplicateValues" dxfId="2633" priority="2675"/>
  </conditionalFormatting>
  <conditionalFormatting sqref="V856">
    <cfRule type="duplicateValues" dxfId="2632" priority="2676"/>
  </conditionalFormatting>
  <conditionalFormatting sqref="V958">
    <cfRule type="duplicateValues" dxfId="2631" priority="2669"/>
  </conditionalFormatting>
  <conditionalFormatting sqref="V958">
    <cfRule type="duplicateValues" dxfId="2630" priority="2670"/>
  </conditionalFormatting>
  <conditionalFormatting sqref="V958">
    <cfRule type="duplicateValues" dxfId="2629" priority="2671"/>
  </conditionalFormatting>
  <conditionalFormatting sqref="V958">
    <cfRule type="duplicateValues" dxfId="2628" priority="2672"/>
  </conditionalFormatting>
  <conditionalFormatting sqref="V959">
    <cfRule type="duplicateValues" dxfId="2627" priority="2665"/>
  </conditionalFormatting>
  <conditionalFormatting sqref="V959">
    <cfRule type="duplicateValues" dxfId="2626" priority="2666"/>
  </conditionalFormatting>
  <conditionalFormatting sqref="V959">
    <cfRule type="duplicateValues" dxfId="2625" priority="2667"/>
  </conditionalFormatting>
  <conditionalFormatting sqref="V959">
    <cfRule type="duplicateValues" dxfId="2624" priority="2668"/>
  </conditionalFormatting>
  <conditionalFormatting sqref="V979">
    <cfRule type="duplicateValues" dxfId="2623" priority="2661"/>
  </conditionalFormatting>
  <conditionalFormatting sqref="V979">
    <cfRule type="duplicateValues" dxfId="2622" priority="2662"/>
  </conditionalFormatting>
  <conditionalFormatting sqref="V979">
    <cfRule type="duplicateValues" dxfId="2621" priority="2663"/>
  </conditionalFormatting>
  <conditionalFormatting sqref="V979">
    <cfRule type="duplicateValues" dxfId="2620" priority="2664"/>
  </conditionalFormatting>
  <conditionalFormatting sqref="V980">
    <cfRule type="duplicateValues" dxfId="2619" priority="2657"/>
  </conditionalFormatting>
  <conditionalFormatting sqref="V980">
    <cfRule type="duplicateValues" dxfId="2618" priority="2658"/>
  </conditionalFormatting>
  <conditionalFormatting sqref="V980">
    <cfRule type="duplicateValues" dxfId="2617" priority="2659"/>
  </conditionalFormatting>
  <conditionalFormatting sqref="V980">
    <cfRule type="duplicateValues" dxfId="2616" priority="2660"/>
  </conditionalFormatting>
  <conditionalFormatting sqref="V996">
    <cfRule type="duplicateValues" dxfId="2615" priority="2653"/>
  </conditionalFormatting>
  <conditionalFormatting sqref="V996">
    <cfRule type="duplicateValues" dxfId="2614" priority="2654"/>
  </conditionalFormatting>
  <conditionalFormatting sqref="V996">
    <cfRule type="duplicateValues" dxfId="2613" priority="2655"/>
  </conditionalFormatting>
  <conditionalFormatting sqref="V996">
    <cfRule type="duplicateValues" dxfId="2612" priority="2656"/>
  </conditionalFormatting>
  <conditionalFormatting sqref="V997">
    <cfRule type="duplicateValues" dxfId="2611" priority="2649"/>
  </conditionalFormatting>
  <conditionalFormatting sqref="V997">
    <cfRule type="duplicateValues" dxfId="2610" priority="2650"/>
  </conditionalFormatting>
  <conditionalFormatting sqref="V997">
    <cfRule type="duplicateValues" dxfId="2609" priority="2651"/>
  </conditionalFormatting>
  <conditionalFormatting sqref="V997">
    <cfRule type="duplicateValues" dxfId="2608" priority="2652"/>
  </conditionalFormatting>
  <conditionalFormatting sqref="V1025">
    <cfRule type="duplicateValues" dxfId="2607" priority="2645"/>
  </conditionalFormatting>
  <conditionalFormatting sqref="V1025">
    <cfRule type="duplicateValues" dxfId="2606" priority="2646"/>
  </conditionalFormatting>
  <conditionalFormatting sqref="V1025">
    <cfRule type="duplicateValues" dxfId="2605" priority="2647"/>
  </conditionalFormatting>
  <conditionalFormatting sqref="V1025">
    <cfRule type="duplicateValues" dxfId="2604" priority="2648"/>
  </conditionalFormatting>
  <conditionalFormatting sqref="V1026">
    <cfRule type="duplicateValues" dxfId="2603" priority="2641"/>
  </conditionalFormatting>
  <conditionalFormatting sqref="V1026">
    <cfRule type="duplicateValues" dxfId="2602" priority="2642"/>
  </conditionalFormatting>
  <conditionalFormatting sqref="V1026">
    <cfRule type="duplicateValues" dxfId="2601" priority="2643"/>
  </conditionalFormatting>
  <conditionalFormatting sqref="V1026">
    <cfRule type="duplicateValues" dxfId="2600" priority="2644"/>
  </conditionalFormatting>
  <conditionalFormatting sqref="V1095">
    <cfRule type="duplicateValues" dxfId="2599" priority="2637"/>
  </conditionalFormatting>
  <conditionalFormatting sqref="V1095">
    <cfRule type="duplicateValues" dxfId="2598" priority="2638"/>
  </conditionalFormatting>
  <conditionalFormatting sqref="V1095">
    <cfRule type="duplicateValues" dxfId="2597" priority="2639"/>
  </conditionalFormatting>
  <conditionalFormatting sqref="V1095">
    <cfRule type="duplicateValues" dxfId="2596" priority="2640"/>
  </conditionalFormatting>
  <conditionalFormatting sqref="V1096">
    <cfRule type="duplicateValues" dxfId="2595" priority="2633"/>
  </conditionalFormatting>
  <conditionalFormatting sqref="V1096">
    <cfRule type="duplicateValues" dxfId="2594" priority="2634"/>
  </conditionalFormatting>
  <conditionalFormatting sqref="V1096">
    <cfRule type="duplicateValues" dxfId="2593" priority="2635"/>
  </conditionalFormatting>
  <conditionalFormatting sqref="V1096">
    <cfRule type="duplicateValues" dxfId="2592" priority="2636"/>
  </conditionalFormatting>
  <conditionalFormatting sqref="V1124">
    <cfRule type="duplicateValues" dxfId="2591" priority="2629"/>
  </conditionalFormatting>
  <conditionalFormatting sqref="V1124">
    <cfRule type="duplicateValues" dxfId="2590" priority="2630"/>
  </conditionalFormatting>
  <conditionalFormatting sqref="V1124">
    <cfRule type="duplicateValues" dxfId="2589" priority="2631"/>
  </conditionalFormatting>
  <conditionalFormatting sqref="V1124">
    <cfRule type="duplicateValues" dxfId="2588" priority="2632"/>
  </conditionalFormatting>
  <conditionalFormatting sqref="V1125">
    <cfRule type="duplicateValues" dxfId="2587" priority="2625"/>
  </conditionalFormatting>
  <conditionalFormatting sqref="V1125">
    <cfRule type="duplicateValues" dxfId="2586" priority="2626"/>
  </conditionalFormatting>
  <conditionalFormatting sqref="V1125">
    <cfRule type="duplicateValues" dxfId="2585" priority="2627"/>
  </conditionalFormatting>
  <conditionalFormatting sqref="V1125">
    <cfRule type="duplicateValues" dxfId="2584" priority="2628"/>
  </conditionalFormatting>
  <conditionalFormatting sqref="V1153">
    <cfRule type="duplicateValues" dxfId="2583" priority="2621"/>
  </conditionalFormatting>
  <conditionalFormatting sqref="V1153">
    <cfRule type="duplicateValues" dxfId="2582" priority="2622"/>
  </conditionalFormatting>
  <conditionalFormatting sqref="V1153">
    <cfRule type="duplicateValues" dxfId="2581" priority="2623"/>
  </conditionalFormatting>
  <conditionalFormatting sqref="V1153">
    <cfRule type="duplicateValues" dxfId="2580" priority="2624"/>
  </conditionalFormatting>
  <conditionalFormatting sqref="V1154">
    <cfRule type="duplicateValues" dxfId="2579" priority="2617"/>
  </conditionalFormatting>
  <conditionalFormatting sqref="V1154">
    <cfRule type="duplicateValues" dxfId="2578" priority="2618"/>
  </conditionalFormatting>
  <conditionalFormatting sqref="V1154">
    <cfRule type="duplicateValues" dxfId="2577" priority="2619"/>
  </conditionalFormatting>
  <conditionalFormatting sqref="V1154">
    <cfRule type="duplicateValues" dxfId="2576" priority="2620"/>
  </conditionalFormatting>
  <conditionalFormatting sqref="V1237">
    <cfRule type="duplicateValues" dxfId="2575" priority="2613"/>
  </conditionalFormatting>
  <conditionalFormatting sqref="V1237">
    <cfRule type="duplicateValues" dxfId="2574" priority="2614"/>
  </conditionalFormatting>
  <conditionalFormatting sqref="V1237">
    <cfRule type="duplicateValues" dxfId="2573" priority="2615"/>
  </conditionalFormatting>
  <conditionalFormatting sqref="V1237">
    <cfRule type="duplicateValues" dxfId="2572" priority="2616"/>
  </conditionalFormatting>
  <conditionalFormatting sqref="V1238">
    <cfRule type="duplicateValues" dxfId="2571" priority="2609"/>
  </conditionalFormatting>
  <conditionalFormatting sqref="V1238">
    <cfRule type="duplicateValues" dxfId="2570" priority="2610"/>
  </conditionalFormatting>
  <conditionalFormatting sqref="V1238">
    <cfRule type="duplicateValues" dxfId="2569" priority="2611"/>
  </conditionalFormatting>
  <conditionalFormatting sqref="V1238">
    <cfRule type="duplicateValues" dxfId="2568" priority="2612"/>
  </conditionalFormatting>
  <conditionalFormatting sqref="V1258">
    <cfRule type="duplicateValues" dxfId="2567" priority="2605"/>
  </conditionalFormatting>
  <conditionalFormatting sqref="V1258">
    <cfRule type="duplicateValues" dxfId="2566" priority="2606"/>
  </conditionalFormatting>
  <conditionalFormatting sqref="V1258">
    <cfRule type="duplicateValues" dxfId="2565" priority="2607"/>
  </conditionalFormatting>
  <conditionalFormatting sqref="V1258">
    <cfRule type="duplicateValues" dxfId="2564" priority="2608"/>
  </conditionalFormatting>
  <conditionalFormatting sqref="V1259">
    <cfRule type="duplicateValues" dxfId="2563" priority="2601"/>
  </conditionalFormatting>
  <conditionalFormatting sqref="V1259">
    <cfRule type="duplicateValues" dxfId="2562" priority="2602"/>
  </conditionalFormatting>
  <conditionalFormatting sqref="V1259">
    <cfRule type="duplicateValues" dxfId="2561" priority="2603"/>
  </conditionalFormatting>
  <conditionalFormatting sqref="V1259">
    <cfRule type="duplicateValues" dxfId="2560" priority="2604"/>
  </conditionalFormatting>
  <conditionalFormatting sqref="V1275">
    <cfRule type="duplicateValues" dxfId="2559" priority="2597"/>
  </conditionalFormatting>
  <conditionalFormatting sqref="V1275">
    <cfRule type="duplicateValues" dxfId="2558" priority="2598"/>
  </conditionalFormatting>
  <conditionalFormatting sqref="V1275">
    <cfRule type="duplicateValues" dxfId="2557" priority="2599"/>
  </conditionalFormatting>
  <conditionalFormatting sqref="V1275">
    <cfRule type="duplicateValues" dxfId="2556" priority="2600"/>
  </conditionalFormatting>
  <conditionalFormatting sqref="V1276">
    <cfRule type="duplicateValues" dxfId="2555" priority="2593"/>
  </conditionalFormatting>
  <conditionalFormatting sqref="V1276">
    <cfRule type="duplicateValues" dxfId="2554" priority="2594"/>
  </conditionalFormatting>
  <conditionalFormatting sqref="V1276">
    <cfRule type="duplicateValues" dxfId="2553" priority="2595"/>
  </conditionalFormatting>
  <conditionalFormatting sqref="V1276">
    <cfRule type="duplicateValues" dxfId="2552" priority="2596"/>
  </conditionalFormatting>
  <conditionalFormatting sqref="V1304">
    <cfRule type="duplicateValues" dxfId="2551" priority="2589"/>
  </conditionalFormatting>
  <conditionalFormatting sqref="V1304">
    <cfRule type="duplicateValues" dxfId="2550" priority="2590"/>
  </conditionalFormatting>
  <conditionalFormatting sqref="V1304">
    <cfRule type="duplicateValues" dxfId="2549" priority="2591"/>
  </conditionalFormatting>
  <conditionalFormatting sqref="V1304">
    <cfRule type="duplicateValues" dxfId="2548" priority="2592"/>
  </conditionalFormatting>
  <conditionalFormatting sqref="V1305">
    <cfRule type="duplicateValues" dxfId="2547" priority="2585"/>
  </conditionalFormatting>
  <conditionalFormatting sqref="V1305">
    <cfRule type="duplicateValues" dxfId="2546" priority="2586"/>
  </conditionalFormatting>
  <conditionalFormatting sqref="V1305">
    <cfRule type="duplicateValues" dxfId="2545" priority="2587"/>
  </conditionalFormatting>
  <conditionalFormatting sqref="V1305">
    <cfRule type="duplicateValues" dxfId="2544" priority="2588"/>
  </conditionalFormatting>
  <conditionalFormatting sqref="V1407">
    <cfRule type="duplicateValues" dxfId="2543" priority="2581"/>
  </conditionalFormatting>
  <conditionalFormatting sqref="V1407">
    <cfRule type="duplicateValues" dxfId="2542" priority="2582"/>
  </conditionalFormatting>
  <conditionalFormatting sqref="V1407">
    <cfRule type="duplicateValues" dxfId="2541" priority="2583"/>
  </conditionalFormatting>
  <conditionalFormatting sqref="V1407">
    <cfRule type="duplicateValues" dxfId="2540" priority="2584"/>
  </conditionalFormatting>
  <conditionalFormatting sqref="V1408">
    <cfRule type="duplicateValues" dxfId="2539" priority="2577"/>
  </conditionalFormatting>
  <conditionalFormatting sqref="V1408">
    <cfRule type="duplicateValues" dxfId="2538" priority="2578"/>
  </conditionalFormatting>
  <conditionalFormatting sqref="V1408">
    <cfRule type="duplicateValues" dxfId="2537" priority="2579"/>
  </conditionalFormatting>
  <conditionalFormatting sqref="V1408">
    <cfRule type="duplicateValues" dxfId="2536" priority="2580"/>
  </conditionalFormatting>
  <conditionalFormatting sqref="V1428">
    <cfRule type="duplicateValues" dxfId="2535" priority="2573"/>
  </conditionalFormatting>
  <conditionalFormatting sqref="V1428">
    <cfRule type="duplicateValues" dxfId="2534" priority="2574"/>
  </conditionalFormatting>
  <conditionalFormatting sqref="V1428">
    <cfRule type="duplicateValues" dxfId="2533" priority="2575"/>
  </conditionalFormatting>
  <conditionalFormatting sqref="V1428">
    <cfRule type="duplicateValues" dxfId="2532" priority="2576"/>
  </conditionalFormatting>
  <conditionalFormatting sqref="V1429">
    <cfRule type="duplicateValues" dxfId="2531" priority="2569"/>
  </conditionalFormatting>
  <conditionalFormatting sqref="V1429">
    <cfRule type="duplicateValues" dxfId="2530" priority="2570"/>
  </conditionalFormatting>
  <conditionalFormatting sqref="V1429">
    <cfRule type="duplicateValues" dxfId="2529" priority="2571"/>
  </conditionalFormatting>
  <conditionalFormatting sqref="V1429">
    <cfRule type="duplicateValues" dxfId="2528" priority="2572"/>
  </conditionalFormatting>
  <conditionalFormatting sqref="V1445">
    <cfRule type="duplicateValues" dxfId="2527" priority="2565"/>
  </conditionalFormatting>
  <conditionalFormatting sqref="V1445">
    <cfRule type="duplicateValues" dxfId="2526" priority="2566"/>
  </conditionalFormatting>
  <conditionalFormatting sqref="V1445">
    <cfRule type="duplicateValues" dxfId="2525" priority="2567"/>
  </conditionalFormatting>
  <conditionalFormatting sqref="V1445">
    <cfRule type="duplicateValues" dxfId="2524" priority="2568"/>
  </conditionalFormatting>
  <conditionalFormatting sqref="V1446">
    <cfRule type="duplicateValues" dxfId="2523" priority="2561"/>
  </conditionalFormatting>
  <conditionalFormatting sqref="V1446">
    <cfRule type="duplicateValues" dxfId="2522" priority="2562"/>
  </conditionalFormatting>
  <conditionalFormatting sqref="V1446">
    <cfRule type="duplicateValues" dxfId="2521" priority="2563"/>
  </conditionalFormatting>
  <conditionalFormatting sqref="V1446">
    <cfRule type="duplicateValues" dxfId="2520" priority="2564"/>
  </conditionalFormatting>
  <conditionalFormatting sqref="V1474">
    <cfRule type="duplicateValues" dxfId="2519" priority="2557"/>
  </conditionalFormatting>
  <conditionalFormatting sqref="V1474">
    <cfRule type="duplicateValues" dxfId="2518" priority="2558"/>
  </conditionalFormatting>
  <conditionalFormatting sqref="V1474">
    <cfRule type="duplicateValues" dxfId="2517" priority="2559"/>
  </conditionalFormatting>
  <conditionalFormatting sqref="V1474">
    <cfRule type="duplicateValues" dxfId="2516" priority="2560"/>
  </conditionalFormatting>
  <conditionalFormatting sqref="V1475">
    <cfRule type="duplicateValues" dxfId="2515" priority="2553"/>
  </conditionalFormatting>
  <conditionalFormatting sqref="V1475">
    <cfRule type="duplicateValues" dxfId="2514" priority="2554"/>
  </conditionalFormatting>
  <conditionalFormatting sqref="V1475">
    <cfRule type="duplicateValues" dxfId="2513" priority="2555"/>
  </conditionalFormatting>
  <conditionalFormatting sqref="V1475">
    <cfRule type="duplicateValues" dxfId="2512" priority="2556"/>
  </conditionalFormatting>
  <conditionalFormatting sqref="V1577">
    <cfRule type="duplicateValues" dxfId="2511" priority="2549"/>
  </conditionalFormatting>
  <conditionalFormatting sqref="V1577">
    <cfRule type="duplicateValues" dxfId="2510" priority="2550"/>
  </conditionalFormatting>
  <conditionalFormatting sqref="V1577">
    <cfRule type="duplicateValues" dxfId="2509" priority="2551"/>
  </conditionalFormatting>
  <conditionalFormatting sqref="V1577">
    <cfRule type="duplicateValues" dxfId="2508" priority="2552"/>
  </conditionalFormatting>
  <conditionalFormatting sqref="V1578">
    <cfRule type="duplicateValues" dxfId="2507" priority="2545"/>
  </conditionalFormatting>
  <conditionalFormatting sqref="V1578">
    <cfRule type="duplicateValues" dxfId="2506" priority="2546"/>
  </conditionalFormatting>
  <conditionalFormatting sqref="V1578">
    <cfRule type="duplicateValues" dxfId="2505" priority="2547"/>
  </conditionalFormatting>
  <conditionalFormatting sqref="V1578">
    <cfRule type="duplicateValues" dxfId="2504" priority="2548"/>
  </conditionalFormatting>
  <conditionalFormatting sqref="V1598">
    <cfRule type="duplicateValues" dxfId="2503" priority="2541"/>
  </conditionalFormatting>
  <conditionalFormatting sqref="V1598">
    <cfRule type="duplicateValues" dxfId="2502" priority="2542"/>
  </conditionalFormatting>
  <conditionalFormatting sqref="V1598">
    <cfRule type="duplicateValues" dxfId="2501" priority="2543"/>
  </conditionalFormatting>
  <conditionalFormatting sqref="V1598">
    <cfRule type="duplicateValues" dxfId="2500" priority="2544"/>
  </conditionalFormatting>
  <conditionalFormatting sqref="V1599">
    <cfRule type="duplicateValues" dxfId="2499" priority="2537"/>
  </conditionalFormatting>
  <conditionalFormatting sqref="V1599">
    <cfRule type="duplicateValues" dxfId="2498" priority="2538"/>
  </conditionalFormatting>
  <conditionalFormatting sqref="V1599">
    <cfRule type="duplicateValues" dxfId="2497" priority="2539"/>
  </conditionalFormatting>
  <conditionalFormatting sqref="V1599">
    <cfRule type="duplicateValues" dxfId="2496" priority="2540"/>
  </conditionalFormatting>
  <conditionalFormatting sqref="V1615">
    <cfRule type="duplicateValues" dxfId="2495" priority="2533"/>
  </conditionalFormatting>
  <conditionalFormatting sqref="V1615">
    <cfRule type="duplicateValues" dxfId="2494" priority="2534"/>
  </conditionalFormatting>
  <conditionalFormatting sqref="V1615">
    <cfRule type="duplicateValues" dxfId="2493" priority="2535"/>
  </conditionalFormatting>
  <conditionalFormatting sqref="V1615">
    <cfRule type="duplicateValues" dxfId="2492" priority="2536"/>
  </conditionalFormatting>
  <conditionalFormatting sqref="V1616">
    <cfRule type="duplicateValues" dxfId="2491" priority="2529"/>
  </conditionalFormatting>
  <conditionalFormatting sqref="V1616">
    <cfRule type="duplicateValues" dxfId="2490" priority="2530"/>
  </conditionalFormatting>
  <conditionalFormatting sqref="V1616">
    <cfRule type="duplicateValues" dxfId="2489" priority="2531"/>
  </conditionalFormatting>
  <conditionalFormatting sqref="V1616">
    <cfRule type="duplicateValues" dxfId="2488" priority="2532"/>
  </conditionalFormatting>
  <conditionalFormatting sqref="V1644">
    <cfRule type="duplicateValues" dxfId="2487" priority="2525"/>
  </conditionalFormatting>
  <conditionalFormatting sqref="V1644">
    <cfRule type="duplicateValues" dxfId="2486" priority="2526"/>
  </conditionalFormatting>
  <conditionalFormatting sqref="V1644">
    <cfRule type="duplicateValues" dxfId="2485" priority="2527"/>
  </conditionalFormatting>
  <conditionalFormatting sqref="V1644">
    <cfRule type="duplicateValues" dxfId="2484" priority="2528"/>
  </conditionalFormatting>
  <conditionalFormatting sqref="V1645">
    <cfRule type="duplicateValues" dxfId="2483" priority="2521"/>
  </conditionalFormatting>
  <conditionalFormatting sqref="V1645">
    <cfRule type="duplicateValues" dxfId="2482" priority="2522"/>
  </conditionalFormatting>
  <conditionalFormatting sqref="V1645">
    <cfRule type="duplicateValues" dxfId="2481" priority="2523"/>
  </conditionalFormatting>
  <conditionalFormatting sqref="V1645">
    <cfRule type="duplicateValues" dxfId="2480" priority="2524"/>
  </conditionalFormatting>
  <conditionalFormatting sqref="V1714">
    <cfRule type="duplicateValues" dxfId="2479" priority="2517"/>
  </conditionalFormatting>
  <conditionalFormatting sqref="V1714">
    <cfRule type="duplicateValues" dxfId="2478" priority="2518"/>
  </conditionalFormatting>
  <conditionalFormatting sqref="V1714">
    <cfRule type="duplicateValues" dxfId="2477" priority="2519"/>
  </conditionalFormatting>
  <conditionalFormatting sqref="V1714">
    <cfRule type="duplicateValues" dxfId="2476" priority="2520"/>
  </conditionalFormatting>
  <conditionalFormatting sqref="V1715">
    <cfRule type="duplicateValues" dxfId="2475" priority="2513"/>
  </conditionalFormatting>
  <conditionalFormatting sqref="V1715">
    <cfRule type="duplicateValues" dxfId="2474" priority="2514"/>
  </conditionalFormatting>
  <conditionalFormatting sqref="V1715">
    <cfRule type="duplicateValues" dxfId="2473" priority="2515"/>
  </conditionalFormatting>
  <conditionalFormatting sqref="V1715">
    <cfRule type="duplicateValues" dxfId="2472" priority="2516"/>
  </conditionalFormatting>
  <conditionalFormatting sqref="V1743">
    <cfRule type="duplicateValues" dxfId="2471" priority="2509"/>
  </conditionalFormatting>
  <conditionalFormatting sqref="V1743">
    <cfRule type="duplicateValues" dxfId="2470" priority="2510"/>
  </conditionalFormatting>
  <conditionalFormatting sqref="V1743">
    <cfRule type="duplicateValues" dxfId="2469" priority="2511"/>
  </conditionalFormatting>
  <conditionalFormatting sqref="V1743">
    <cfRule type="duplicateValues" dxfId="2468" priority="2512"/>
  </conditionalFormatting>
  <conditionalFormatting sqref="V1744">
    <cfRule type="duplicateValues" dxfId="2467" priority="2505"/>
  </conditionalFormatting>
  <conditionalFormatting sqref="V1744">
    <cfRule type="duplicateValues" dxfId="2466" priority="2506"/>
  </conditionalFormatting>
  <conditionalFormatting sqref="V1744">
    <cfRule type="duplicateValues" dxfId="2465" priority="2507"/>
  </conditionalFormatting>
  <conditionalFormatting sqref="V1744">
    <cfRule type="duplicateValues" dxfId="2464" priority="2508"/>
  </conditionalFormatting>
  <conditionalFormatting sqref="V1772">
    <cfRule type="duplicateValues" dxfId="2463" priority="2501"/>
  </conditionalFormatting>
  <conditionalFormatting sqref="V1772">
    <cfRule type="duplicateValues" dxfId="2462" priority="2502"/>
  </conditionalFormatting>
  <conditionalFormatting sqref="V1772">
    <cfRule type="duplicateValues" dxfId="2461" priority="2503"/>
  </conditionalFormatting>
  <conditionalFormatting sqref="V1772">
    <cfRule type="duplicateValues" dxfId="2460" priority="2504"/>
  </conditionalFormatting>
  <conditionalFormatting sqref="V1773">
    <cfRule type="duplicateValues" dxfId="2459" priority="2497"/>
  </conditionalFormatting>
  <conditionalFormatting sqref="V1773">
    <cfRule type="duplicateValues" dxfId="2458" priority="2498"/>
  </conditionalFormatting>
  <conditionalFormatting sqref="V1773">
    <cfRule type="duplicateValues" dxfId="2457" priority="2499"/>
  </conditionalFormatting>
  <conditionalFormatting sqref="V1773">
    <cfRule type="duplicateValues" dxfId="2456" priority="2500"/>
  </conditionalFormatting>
  <conditionalFormatting sqref="V1834">
    <cfRule type="duplicateValues" dxfId="2455" priority="2493"/>
  </conditionalFormatting>
  <conditionalFormatting sqref="V1834">
    <cfRule type="duplicateValues" dxfId="2454" priority="2494"/>
  </conditionalFormatting>
  <conditionalFormatting sqref="V1834">
    <cfRule type="duplicateValues" dxfId="2453" priority="2495"/>
  </conditionalFormatting>
  <conditionalFormatting sqref="V1834">
    <cfRule type="duplicateValues" dxfId="2452" priority="2496"/>
  </conditionalFormatting>
  <conditionalFormatting sqref="V1835">
    <cfRule type="duplicateValues" dxfId="2451" priority="2489"/>
  </conditionalFormatting>
  <conditionalFormatting sqref="V1835">
    <cfRule type="duplicateValues" dxfId="2450" priority="2490"/>
  </conditionalFormatting>
  <conditionalFormatting sqref="V1835">
    <cfRule type="duplicateValues" dxfId="2449" priority="2491"/>
  </conditionalFormatting>
  <conditionalFormatting sqref="V1835">
    <cfRule type="duplicateValues" dxfId="2448" priority="2492"/>
  </conditionalFormatting>
  <conditionalFormatting sqref="V1853">
    <cfRule type="duplicateValues" dxfId="2447" priority="2485"/>
  </conditionalFormatting>
  <conditionalFormatting sqref="V1853">
    <cfRule type="duplicateValues" dxfId="2446" priority="2486"/>
  </conditionalFormatting>
  <conditionalFormatting sqref="V1853">
    <cfRule type="duplicateValues" dxfId="2445" priority="2487"/>
  </conditionalFormatting>
  <conditionalFormatting sqref="V1853">
    <cfRule type="duplicateValues" dxfId="2444" priority="2488"/>
  </conditionalFormatting>
  <conditionalFormatting sqref="V1854">
    <cfRule type="duplicateValues" dxfId="2443" priority="2481"/>
  </conditionalFormatting>
  <conditionalFormatting sqref="V1854">
    <cfRule type="duplicateValues" dxfId="2442" priority="2482"/>
  </conditionalFormatting>
  <conditionalFormatting sqref="V1854">
    <cfRule type="duplicateValues" dxfId="2441" priority="2483"/>
  </conditionalFormatting>
  <conditionalFormatting sqref="V1854">
    <cfRule type="duplicateValues" dxfId="2440" priority="2484"/>
  </conditionalFormatting>
  <conditionalFormatting sqref="V296">
    <cfRule type="duplicateValues" dxfId="2439" priority="2477"/>
  </conditionalFormatting>
  <conditionalFormatting sqref="V296">
    <cfRule type="duplicateValues" dxfId="2438" priority="2478"/>
  </conditionalFormatting>
  <conditionalFormatting sqref="V296">
    <cfRule type="duplicateValues" dxfId="2437" priority="2479"/>
  </conditionalFormatting>
  <conditionalFormatting sqref="V296">
    <cfRule type="duplicateValues" dxfId="2436" priority="2480"/>
  </conditionalFormatting>
  <conditionalFormatting sqref="V297">
    <cfRule type="duplicateValues" dxfId="2435" priority="2473"/>
  </conditionalFormatting>
  <conditionalFormatting sqref="V297">
    <cfRule type="duplicateValues" dxfId="2434" priority="2474"/>
  </conditionalFormatting>
  <conditionalFormatting sqref="V297">
    <cfRule type="duplicateValues" dxfId="2433" priority="2475"/>
  </conditionalFormatting>
  <conditionalFormatting sqref="V297">
    <cfRule type="duplicateValues" dxfId="2432" priority="2476"/>
  </conditionalFormatting>
  <conditionalFormatting sqref="V302">
    <cfRule type="duplicateValues" dxfId="2431" priority="2469"/>
  </conditionalFormatting>
  <conditionalFormatting sqref="V302">
    <cfRule type="duplicateValues" dxfId="2430" priority="2470"/>
  </conditionalFormatting>
  <conditionalFormatting sqref="V302">
    <cfRule type="duplicateValues" dxfId="2429" priority="2471"/>
  </conditionalFormatting>
  <conditionalFormatting sqref="V302">
    <cfRule type="duplicateValues" dxfId="2428" priority="2472"/>
  </conditionalFormatting>
  <conditionalFormatting sqref="V303">
    <cfRule type="duplicateValues" dxfId="2427" priority="2465"/>
  </conditionalFormatting>
  <conditionalFormatting sqref="V303">
    <cfRule type="duplicateValues" dxfId="2426" priority="2466"/>
  </conditionalFormatting>
  <conditionalFormatting sqref="V303">
    <cfRule type="duplicateValues" dxfId="2425" priority="2467"/>
  </conditionalFormatting>
  <conditionalFormatting sqref="V303">
    <cfRule type="duplicateValues" dxfId="2424" priority="2468"/>
  </conditionalFormatting>
  <conditionalFormatting sqref="V304">
    <cfRule type="duplicateValues" dxfId="2423" priority="2461"/>
  </conditionalFormatting>
  <conditionalFormatting sqref="V304">
    <cfRule type="duplicateValues" dxfId="2422" priority="2462"/>
  </conditionalFormatting>
  <conditionalFormatting sqref="V304">
    <cfRule type="duplicateValues" dxfId="2421" priority="2463"/>
  </conditionalFormatting>
  <conditionalFormatting sqref="V304">
    <cfRule type="duplicateValues" dxfId="2420" priority="2464"/>
  </conditionalFormatting>
  <conditionalFormatting sqref="V305">
    <cfRule type="duplicateValues" dxfId="2419" priority="2457"/>
  </conditionalFormatting>
  <conditionalFormatting sqref="V305">
    <cfRule type="duplicateValues" dxfId="2418" priority="2458"/>
  </conditionalFormatting>
  <conditionalFormatting sqref="V305">
    <cfRule type="duplicateValues" dxfId="2417" priority="2459"/>
  </conditionalFormatting>
  <conditionalFormatting sqref="V305">
    <cfRule type="duplicateValues" dxfId="2416" priority="2460"/>
  </conditionalFormatting>
  <conditionalFormatting sqref="V298">
    <cfRule type="duplicateValues" dxfId="2415" priority="2453"/>
  </conditionalFormatting>
  <conditionalFormatting sqref="V298">
    <cfRule type="duplicateValues" dxfId="2414" priority="2454"/>
  </conditionalFormatting>
  <conditionalFormatting sqref="V298">
    <cfRule type="duplicateValues" dxfId="2413" priority="2455"/>
  </conditionalFormatting>
  <conditionalFormatting sqref="V298">
    <cfRule type="duplicateValues" dxfId="2412" priority="2456"/>
  </conditionalFormatting>
  <conditionalFormatting sqref="V299">
    <cfRule type="duplicateValues" dxfId="2411" priority="2449"/>
  </conditionalFormatting>
  <conditionalFormatting sqref="V299">
    <cfRule type="duplicateValues" dxfId="2410" priority="2450"/>
  </conditionalFormatting>
  <conditionalFormatting sqref="V299">
    <cfRule type="duplicateValues" dxfId="2409" priority="2451"/>
  </conditionalFormatting>
  <conditionalFormatting sqref="V299">
    <cfRule type="duplicateValues" dxfId="2408" priority="2452"/>
  </conditionalFormatting>
  <conditionalFormatting sqref="V300">
    <cfRule type="duplicateValues" dxfId="2407" priority="2445"/>
  </conditionalFormatting>
  <conditionalFormatting sqref="V300">
    <cfRule type="duplicateValues" dxfId="2406" priority="2446"/>
  </conditionalFormatting>
  <conditionalFormatting sqref="V300">
    <cfRule type="duplicateValues" dxfId="2405" priority="2447"/>
  </conditionalFormatting>
  <conditionalFormatting sqref="V300">
    <cfRule type="duplicateValues" dxfId="2404" priority="2448"/>
  </conditionalFormatting>
  <conditionalFormatting sqref="V301">
    <cfRule type="duplicateValues" dxfId="2403" priority="2441"/>
  </conditionalFormatting>
  <conditionalFormatting sqref="V301">
    <cfRule type="duplicateValues" dxfId="2402" priority="2442"/>
  </conditionalFormatting>
  <conditionalFormatting sqref="V301">
    <cfRule type="duplicateValues" dxfId="2401" priority="2443"/>
  </conditionalFormatting>
  <conditionalFormatting sqref="V301">
    <cfRule type="duplicateValues" dxfId="2400" priority="2444"/>
  </conditionalFormatting>
  <conditionalFormatting sqref="V310">
    <cfRule type="duplicateValues" dxfId="2399" priority="2437"/>
  </conditionalFormatting>
  <conditionalFormatting sqref="V310">
    <cfRule type="duplicateValues" dxfId="2398" priority="2438"/>
  </conditionalFormatting>
  <conditionalFormatting sqref="V310">
    <cfRule type="duplicateValues" dxfId="2397" priority="2439"/>
  </conditionalFormatting>
  <conditionalFormatting sqref="V310">
    <cfRule type="duplicateValues" dxfId="2396" priority="2440"/>
  </conditionalFormatting>
  <conditionalFormatting sqref="V311">
    <cfRule type="duplicateValues" dxfId="2395" priority="2433"/>
  </conditionalFormatting>
  <conditionalFormatting sqref="V311">
    <cfRule type="duplicateValues" dxfId="2394" priority="2434"/>
  </conditionalFormatting>
  <conditionalFormatting sqref="V311">
    <cfRule type="duplicateValues" dxfId="2393" priority="2435"/>
  </conditionalFormatting>
  <conditionalFormatting sqref="V311">
    <cfRule type="duplicateValues" dxfId="2392" priority="2436"/>
  </conditionalFormatting>
  <conditionalFormatting sqref="V312">
    <cfRule type="duplicateValues" dxfId="2391" priority="2429"/>
  </conditionalFormatting>
  <conditionalFormatting sqref="V312">
    <cfRule type="duplicateValues" dxfId="2390" priority="2430"/>
  </conditionalFormatting>
  <conditionalFormatting sqref="V312">
    <cfRule type="duplicateValues" dxfId="2389" priority="2431"/>
  </conditionalFormatting>
  <conditionalFormatting sqref="V312">
    <cfRule type="duplicateValues" dxfId="2388" priority="2432"/>
  </conditionalFormatting>
  <conditionalFormatting sqref="V313">
    <cfRule type="duplicateValues" dxfId="2387" priority="2425"/>
  </conditionalFormatting>
  <conditionalFormatting sqref="V313">
    <cfRule type="duplicateValues" dxfId="2386" priority="2426"/>
  </conditionalFormatting>
  <conditionalFormatting sqref="V313">
    <cfRule type="duplicateValues" dxfId="2385" priority="2427"/>
  </conditionalFormatting>
  <conditionalFormatting sqref="V313">
    <cfRule type="duplicateValues" dxfId="2384" priority="2428"/>
  </conditionalFormatting>
  <conditionalFormatting sqref="V306">
    <cfRule type="duplicateValues" dxfId="2383" priority="2421"/>
  </conditionalFormatting>
  <conditionalFormatting sqref="V306">
    <cfRule type="duplicateValues" dxfId="2382" priority="2422"/>
  </conditionalFormatting>
  <conditionalFormatting sqref="V306">
    <cfRule type="duplicateValues" dxfId="2381" priority="2423"/>
  </conditionalFormatting>
  <conditionalFormatting sqref="V306">
    <cfRule type="duplicateValues" dxfId="2380" priority="2424"/>
  </conditionalFormatting>
  <conditionalFormatting sqref="V307">
    <cfRule type="duplicateValues" dxfId="2379" priority="2417"/>
  </conditionalFormatting>
  <conditionalFormatting sqref="V307">
    <cfRule type="duplicateValues" dxfId="2378" priority="2418"/>
  </conditionalFormatting>
  <conditionalFormatting sqref="V307">
    <cfRule type="duplicateValues" dxfId="2377" priority="2419"/>
  </conditionalFormatting>
  <conditionalFormatting sqref="V307">
    <cfRule type="duplicateValues" dxfId="2376" priority="2420"/>
  </conditionalFormatting>
  <conditionalFormatting sqref="V308">
    <cfRule type="duplicateValues" dxfId="2375" priority="2413"/>
  </conditionalFormatting>
  <conditionalFormatting sqref="V308">
    <cfRule type="duplicateValues" dxfId="2374" priority="2414"/>
  </conditionalFormatting>
  <conditionalFormatting sqref="V308">
    <cfRule type="duplicateValues" dxfId="2373" priority="2415"/>
  </conditionalFormatting>
  <conditionalFormatting sqref="V308">
    <cfRule type="duplicateValues" dxfId="2372" priority="2416"/>
  </conditionalFormatting>
  <conditionalFormatting sqref="V309">
    <cfRule type="duplicateValues" dxfId="2371" priority="2409"/>
  </conditionalFormatting>
  <conditionalFormatting sqref="V309">
    <cfRule type="duplicateValues" dxfId="2370" priority="2410"/>
  </conditionalFormatting>
  <conditionalFormatting sqref="V309">
    <cfRule type="duplicateValues" dxfId="2369" priority="2411"/>
  </conditionalFormatting>
  <conditionalFormatting sqref="V309">
    <cfRule type="duplicateValues" dxfId="2368" priority="2412"/>
  </conditionalFormatting>
  <conditionalFormatting sqref="V325">
    <cfRule type="duplicateValues" dxfId="2367" priority="2405"/>
  </conditionalFormatting>
  <conditionalFormatting sqref="V325">
    <cfRule type="duplicateValues" dxfId="2366" priority="2406"/>
  </conditionalFormatting>
  <conditionalFormatting sqref="V325">
    <cfRule type="duplicateValues" dxfId="2365" priority="2407"/>
  </conditionalFormatting>
  <conditionalFormatting sqref="V325">
    <cfRule type="duplicateValues" dxfId="2364" priority="2408"/>
  </conditionalFormatting>
  <conditionalFormatting sqref="V326">
    <cfRule type="duplicateValues" dxfId="2363" priority="2401"/>
  </conditionalFormatting>
  <conditionalFormatting sqref="V326">
    <cfRule type="duplicateValues" dxfId="2362" priority="2402"/>
  </conditionalFormatting>
  <conditionalFormatting sqref="V326">
    <cfRule type="duplicateValues" dxfId="2361" priority="2403"/>
  </conditionalFormatting>
  <conditionalFormatting sqref="V326">
    <cfRule type="duplicateValues" dxfId="2360" priority="2404"/>
  </conditionalFormatting>
  <conditionalFormatting sqref="V331">
    <cfRule type="duplicateValues" dxfId="2359" priority="2397"/>
  </conditionalFormatting>
  <conditionalFormatting sqref="V331">
    <cfRule type="duplicateValues" dxfId="2358" priority="2398"/>
  </conditionalFormatting>
  <conditionalFormatting sqref="V331">
    <cfRule type="duplicateValues" dxfId="2357" priority="2399"/>
  </conditionalFormatting>
  <conditionalFormatting sqref="V331">
    <cfRule type="duplicateValues" dxfId="2356" priority="2400"/>
  </conditionalFormatting>
  <conditionalFormatting sqref="V332">
    <cfRule type="duplicateValues" dxfId="2355" priority="2393"/>
  </conditionalFormatting>
  <conditionalFormatting sqref="V332">
    <cfRule type="duplicateValues" dxfId="2354" priority="2394"/>
  </conditionalFormatting>
  <conditionalFormatting sqref="V332">
    <cfRule type="duplicateValues" dxfId="2353" priority="2395"/>
  </conditionalFormatting>
  <conditionalFormatting sqref="V332">
    <cfRule type="duplicateValues" dxfId="2352" priority="2396"/>
  </conditionalFormatting>
  <conditionalFormatting sqref="V333">
    <cfRule type="duplicateValues" dxfId="2351" priority="2389"/>
  </conditionalFormatting>
  <conditionalFormatting sqref="V333">
    <cfRule type="duplicateValues" dxfId="2350" priority="2390"/>
  </conditionalFormatting>
  <conditionalFormatting sqref="V333">
    <cfRule type="duplicateValues" dxfId="2349" priority="2391"/>
  </conditionalFormatting>
  <conditionalFormatting sqref="V333">
    <cfRule type="duplicateValues" dxfId="2348" priority="2392"/>
  </conditionalFormatting>
  <conditionalFormatting sqref="V334">
    <cfRule type="duplicateValues" dxfId="2347" priority="2385"/>
  </conditionalFormatting>
  <conditionalFormatting sqref="V334">
    <cfRule type="duplicateValues" dxfId="2346" priority="2386"/>
  </conditionalFormatting>
  <conditionalFormatting sqref="V334">
    <cfRule type="duplicateValues" dxfId="2345" priority="2387"/>
  </conditionalFormatting>
  <conditionalFormatting sqref="V334">
    <cfRule type="duplicateValues" dxfId="2344" priority="2388"/>
  </conditionalFormatting>
  <conditionalFormatting sqref="V327">
    <cfRule type="duplicateValues" dxfId="2343" priority="2381"/>
  </conditionalFormatting>
  <conditionalFormatting sqref="V327">
    <cfRule type="duplicateValues" dxfId="2342" priority="2382"/>
  </conditionalFormatting>
  <conditionalFormatting sqref="V327">
    <cfRule type="duplicateValues" dxfId="2341" priority="2383"/>
  </conditionalFormatting>
  <conditionalFormatting sqref="V327">
    <cfRule type="duplicateValues" dxfId="2340" priority="2384"/>
  </conditionalFormatting>
  <conditionalFormatting sqref="V328">
    <cfRule type="duplicateValues" dxfId="2339" priority="2377"/>
  </conditionalFormatting>
  <conditionalFormatting sqref="V328">
    <cfRule type="duplicateValues" dxfId="2338" priority="2378"/>
  </conditionalFormatting>
  <conditionalFormatting sqref="V328">
    <cfRule type="duplicateValues" dxfId="2337" priority="2379"/>
  </conditionalFormatting>
  <conditionalFormatting sqref="V328">
    <cfRule type="duplicateValues" dxfId="2336" priority="2380"/>
  </conditionalFormatting>
  <conditionalFormatting sqref="V329">
    <cfRule type="duplicateValues" dxfId="2335" priority="2373"/>
  </conditionalFormatting>
  <conditionalFormatting sqref="V329">
    <cfRule type="duplicateValues" dxfId="2334" priority="2374"/>
  </conditionalFormatting>
  <conditionalFormatting sqref="V329">
    <cfRule type="duplicateValues" dxfId="2333" priority="2375"/>
  </conditionalFormatting>
  <conditionalFormatting sqref="V329">
    <cfRule type="duplicateValues" dxfId="2332" priority="2376"/>
  </conditionalFormatting>
  <conditionalFormatting sqref="V330">
    <cfRule type="duplicateValues" dxfId="2331" priority="2369"/>
  </conditionalFormatting>
  <conditionalFormatting sqref="V330">
    <cfRule type="duplicateValues" dxfId="2330" priority="2370"/>
  </conditionalFormatting>
  <conditionalFormatting sqref="V330">
    <cfRule type="duplicateValues" dxfId="2329" priority="2371"/>
  </conditionalFormatting>
  <conditionalFormatting sqref="V330">
    <cfRule type="duplicateValues" dxfId="2328" priority="2372"/>
  </conditionalFormatting>
  <conditionalFormatting sqref="V339">
    <cfRule type="duplicateValues" dxfId="2327" priority="2365"/>
  </conditionalFormatting>
  <conditionalFormatting sqref="V339">
    <cfRule type="duplicateValues" dxfId="2326" priority="2366"/>
  </conditionalFormatting>
  <conditionalFormatting sqref="V339">
    <cfRule type="duplicateValues" dxfId="2325" priority="2367"/>
  </conditionalFormatting>
  <conditionalFormatting sqref="V339">
    <cfRule type="duplicateValues" dxfId="2324" priority="2368"/>
  </conditionalFormatting>
  <conditionalFormatting sqref="V340">
    <cfRule type="duplicateValues" dxfId="2323" priority="2361"/>
  </conditionalFormatting>
  <conditionalFormatting sqref="V340">
    <cfRule type="duplicateValues" dxfId="2322" priority="2362"/>
  </conditionalFormatting>
  <conditionalFormatting sqref="V340">
    <cfRule type="duplicateValues" dxfId="2321" priority="2363"/>
  </conditionalFormatting>
  <conditionalFormatting sqref="V340">
    <cfRule type="duplicateValues" dxfId="2320" priority="2364"/>
  </conditionalFormatting>
  <conditionalFormatting sqref="V341">
    <cfRule type="duplicateValues" dxfId="2319" priority="2357"/>
  </conditionalFormatting>
  <conditionalFormatting sqref="V341">
    <cfRule type="duplicateValues" dxfId="2318" priority="2358"/>
  </conditionalFormatting>
  <conditionalFormatting sqref="V341">
    <cfRule type="duplicateValues" dxfId="2317" priority="2359"/>
  </conditionalFormatting>
  <conditionalFormatting sqref="V341">
    <cfRule type="duplicateValues" dxfId="2316" priority="2360"/>
  </conditionalFormatting>
  <conditionalFormatting sqref="V342">
    <cfRule type="duplicateValues" dxfId="2315" priority="2353"/>
  </conditionalFormatting>
  <conditionalFormatting sqref="V342">
    <cfRule type="duplicateValues" dxfId="2314" priority="2354"/>
  </conditionalFormatting>
  <conditionalFormatting sqref="V342">
    <cfRule type="duplicateValues" dxfId="2313" priority="2355"/>
  </conditionalFormatting>
  <conditionalFormatting sqref="V342">
    <cfRule type="duplicateValues" dxfId="2312" priority="2356"/>
  </conditionalFormatting>
  <conditionalFormatting sqref="V335">
    <cfRule type="duplicateValues" dxfId="2311" priority="2349"/>
  </conditionalFormatting>
  <conditionalFormatting sqref="V335">
    <cfRule type="duplicateValues" dxfId="2310" priority="2350"/>
  </conditionalFormatting>
  <conditionalFormatting sqref="V335">
    <cfRule type="duplicateValues" dxfId="2309" priority="2351"/>
  </conditionalFormatting>
  <conditionalFormatting sqref="V335">
    <cfRule type="duplicateValues" dxfId="2308" priority="2352"/>
  </conditionalFormatting>
  <conditionalFormatting sqref="V336">
    <cfRule type="duplicateValues" dxfId="2307" priority="2345"/>
  </conditionalFormatting>
  <conditionalFormatting sqref="V336">
    <cfRule type="duplicateValues" dxfId="2306" priority="2346"/>
  </conditionalFormatting>
  <conditionalFormatting sqref="V336">
    <cfRule type="duplicateValues" dxfId="2305" priority="2347"/>
  </conditionalFormatting>
  <conditionalFormatting sqref="V336">
    <cfRule type="duplicateValues" dxfId="2304" priority="2348"/>
  </conditionalFormatting>
  <conditionalFormatting sqref="V337">
    <cfRule type="duplicateValues" dxfId="2303" priority="2341"/>
  </conditionalFormatting>
  <conditionalFormatting sqref="V337">
    <cfRule type="duplicateValues" dxfId="2302" priority="2342"/>
  </conditionalFormatting>
  <conditionalFormatting sqref="V337">
    <cfRule type="duplicateValues" dxfId="2301" priority="2343"/>
  </conditionalFormatting>
  <conditionalFormatting sqref="V337">
    <cfRule type="duplicateValues" dxfId="2300" priority="2344"/>
  </conditionalFormatting>
  <conditionalFormatting sqref="V338">
    <cfRule type="duplicateValues" dxfId="2299" priority="2337"/>
  </conditionalFormatting>
  <conditionalFormatting sqref="V338">
    <cfRule type="duplicateValues" dxfId="2298" priority="2338"/>
  </conditionalFormatting>
  <conditionalFormatting sqref="V338">
    <cfRule type="duplicateValues" dxfId="2297" priority="2339"/>
  </conditionalFormatting>
  <conditionalFormatting sqref="V338">
    <cfRule type="duplicateValues" dxfId="2296" priority="2340"/>
  </conditionalFormatting>
  <conditionalFormatting sqref="V354">
    <cfRule type="duplicateValues" dxfId="2295" priority="2333"/>
  </conditionalFormatting>
  <conditionalFormatting sqref="V354">
    <cfRule type="duplicateValues" dxfId="2294" priority="2334"/>
  </conditionalFormatting>
  <conditionalFormatting sqref="V354">
    <cfRule type="duplicateValues" dxfId="2293" priority="2335"/>
  </conditionalFormatting>
  <conditionalFormatting sqref="V354">
    <cfRule type="duplicateValues" dxfId="2292" priority="2336"/>
  </conditionalFormatting>
  <conditionalFormatting sqref="V355">
    <cfRule type="duplicateValues" dxfId="2291" priority="2329"/>
  </conditionalFormatting>
  <conditionalFormatting sqref="V355">
    <cfRule type="duplicateValues" dxfId="2290" priority="2330"/>
  </conditionalFormatting>
  <conditionalFormatting sqref="V355">
    <cfRule type="duplicateValues" dxfId="2289" priority="2331"/>
  </conditionalFormatting>
  <conditionalFormatting sqref="V355">
    <cfRule type="duplicateValues" dxfId="2288" priority="2332"/>
  </conditionalFormatting>
  <conditionalFormatting sqref="V360">
    <cfRule type="duplicateValues" dxfId="2287" priority="2325"/>
  </conditionalFormatting>
  <conditionalFormatting sqref="V360">
    <cfRule type="duplicateValues" dxfId="2286" priority="2326"/>
  </conditionalFormatting>
  <conditionalFormatting sqref="V360">
    <cfRule type="duplicateValues" dxfId="2285" priority="2327"/>
  </conditionalFormatting>
  <conditionalFormatting sqref="V360">
    <cfRule type="duplicateValues" dxfId="2284" priority="2328"/>
  </conditionalFormatting>
  <conditionalFormatting sqref="V361">
    <cfRule type="duplicateValues" dxfId="2283" priority="2321"/>
  </conditionalFormatting>
  <conditionalFormatting sqref="V361">
    <cfRule type="duplicateValues" dxfId="2282" priority="2322"/>
  </conditionalFormatting>
  <conditionalFormatting sqref="V361">
    <cfRule type="duplicateValues" dxfId="2281" priority="2323"/>
  </conditionalFormatting>
  <conditionalFormatting sqref="V361">
    <cfRule type="duplicateValues" dxfId="2280" priority="2324"/>
  </conditionalFormatting>
  <conditionalFormatting sqref="V362">
    <cfRule type="duplicateValues" dxfId="2279" priority="2317"/>
  </conditionalFormatting>
  <conditionalFormatting sqref="V362">
    <cfRule type="duplicateValues" dxfId="2278" priority="2318"/>
  </conditionalFormatting>
  <conditionalFormatting sqref="V362">
    <cfRule type="duplicateValues" dxfId="2277" priority="2319"/>
  </conditionalFormatting>
  <conditionalFormatting sqref="V362">
    <cfRule type="duplicateValues" dxfId="2276" priority="2320"/>
  </conditionalFormatting>
  <conditionalFormatting sqref="V363">
    <cfRule type="duplicateValues" dxfId="2275" priority="2313"/>
  </conditionalFormatting>
  <conditionalFormatting sqref="V363">
    <cfRule type="duplicateValues" dxfId="2274" priority="2314"/>
  </conditionalFormatting>
  <conditionalFormatting sqref="V363">
    <cfRule type="duplicateValues" dxfId="2273" priority="2315"/>
  </conditionalFormatting>
  <conditionalFormatting sqref="V363">
    <cfRule type="duplicateValues" dxfId="2272" priority="2316"/>
  </conditionalFormatting>
  <conditionalFormatting sqref="V356">
    <cfRule type="duplicateValues" dxfId="2271" priority="2309"/>
  </conditionalFormatting>
  <conditionalFormatting sqref="V356">
    <cfRule type="duplicateValues" dxfId="2270" priority="2310"/>
  </conditionalFormatting>
  <conditionalFormatting sqref="V356">
    <cfRule type="duplicateValues" dxfId="2269" priority="2311"/>
  </conditionalFormatting>
  <conditionalFormatting sqref="V356">
    <cfRule type="duplicateValues" dxfId="2268" priority="2312"/>
  </conditionalFormatting>
  <conditionalFormatting sqref="V357">
    <cfRule type="duplicateValues" dxfId="2267" priority="2305"/>
  </conditionalFormatting>
  <conditionalFormatting sqref="V357">
    <cfRule type="duplicateValues" dxfId="2266" priority="2306"/>
  </conditionalFormatting>
  <conditionalFormatting sqref="V357">
    <cfRule type="duplicateValues" dxfId="2265" priority="2307"/>
  </conditionalFormatting>
  <conditionalFormatting sqref="V357">
    <cfRule type="duplicateValues" dxfId="2264" priority="2308"/>
  </conditionalFormatting>
  <conditionalFormatting sqref="V358">
    <cfRule type="duplicateValues" dxfId="2263" priority="2301"/>
  </conditionalFormatting>
  <conditionalFormatting sqref="V358">
    <cfRule type="duplicateValues" dxfId="2262" priority="2302"/>
  </conditionalFormatting>
  <conditionalFormatting sqref="V358">
    <cfRule type="duplicateValues" dxfId="2261" priority="2303"/>
  </conditionalFormatting>
  <conditionalFormatting sqref="V358">
    <cfRule type="duplicateValues" dxfId="2260" priority="2304"/>
  </conditionalFormatting>
  <conditionalFormatting sqref="V359">
    <cfRule type="duplicateValues" dxfId="2259" priority="2297"/>
  </conditionalFormatting>
  <conditionalFormatting sqref="V359">
    <cfRule type="duplicateValues" dxfId="2258" priority="2298"/>
  </conditionalFormatting>
  <conditionalFormatting sqref="V359">
    <cfRule type="duplicateValues" dxfId="2257" priority="2299"/>
  </conditionalFormatting>
  <conditionalFormatting sqref="V359">
    <cfRule type="duplicateValues" dxfId="2256" priority="2300"/>
  </conditionalFormatting>
  <conditionalFormatting sqref="V368">
    <cfRule type="duplicateValues" dxfId="2255" priority="2293"/>
  </conditionalFormatting>
  <conditionalFormatting sqref="V368">
    <cfRule type="duplicateValues" dxfId="2254" priority="2294"/>
  </conditionalFormatting>
  <conditionalFormatting sqref="V368">
    <cfRule type="duplicateValues" dxfId="2253" priority="2295"/>
  </conditionalFormatting>
  <conditionalFormatting sqref="V368">
    <cfRule type="duplicateValues" dxfId="2252" priority="2296"/>
  </conditionalFormatting>
  <conditionalFormatting sqref="V369">
    <cfRule type="duplicateValues" dxfId="2251" priority="2289"/>
  </conditionalFormatting>
  <conditionalFormatting sqref="V369">
    <cfRule type="duplicateValues" dxfId="2250" priority="2290"/>
  </conditionalFormatting>
  <conditionalFormatting sqref="V369">
    <cfRule type="duplicateValues" dxfId="2249" priority="2291"/>
  </conditionalFormatting>
  <conditionalFormatting sqref="V369">
    <cfRule type="duplicateValues" dxfId="2248" priority="2292"/>
  </conditionalFormatting>
  <conditionalFormatting sqref="V370">
    <cfRule type="duplicateValues" dxfId="2247" priority="2285"/>
  </conditionalFormatting>
  <conditionalFormatting sqref="V370">
    <cfRule type="duplicateValues" dxfId="2246" priority="2286"/>
  </conditionalFormatting>
  <conditionalFormatting sqref="V370">
    <cfRule type="duplicateValues" dxfId="2245" priority="2287"/>
  </conditionalFormatting>
  <conditionalFormatting sqref="V370">
    <cfRule type="duplicateValues" dxfId="2244" priority="2288"/>
  </conditionalFormatting>
  <conditionalFormatting sqref="V371">
    <cfRule type="duplicateValues" dxfId="2243" priority="2281"/>
  </conditionalFormatting>
  <conditionalFormatting sqref="V371">
    <cfRule type="duplicateValues" dxfId="2242" priority="2282"/>
  </conditionalFormatting>
  <conditionalFormatting sqref="V371">
    <cfRule type="duplicateValues" dxfId="2241" priority="2283"/>
  </conditionalFormatting>
  <conditionalFormatting sqref="V371">
    <cfRule type="duplicateValues" dxfId="2240" priority="2284"/>
  </conditionalFormatting>
  <conditionalFormatting sqref="V364">
    <cfRule type="duplicateValues" dxfId="2239" priority="2277"/>
  </conditionalFormatting>
  <conditionalFormatting sqref="V364">
    <cfRule type="duplicateValues" dxfId="2238" priority="2278"/>
  </conditionalFormatting>
  <conditionalFormatting sqref="V364">
    <cfRule type="duplicateValues" dxfId="2237" priority="2279"/>
  </conditionalFormatting>
  <conditionalFormatting sqref="V364">
    <cfRule type="duplicateValues" dxfId="2236" priority="2280"/>
  </conditionalFormatting>
  <conditionalFormatting sqref="V365">
    <cfRule type="duplicateValues" dxfId="2235" priority="2273"/>
  </conditionalFormatting>
  <conditionalFormatting sqref="V365">
    <cfRule type="duplicateValues" dxfId="2234" priority="2274"/>
  </conditionalFormatting>
  <conditionalFormatting sqref="V365">
    <cfRule type="duplicateValues" dxfId="2233" priority="2275"/>
  </conditionalFormatting>
  <conditionalFormatting sqref="V365">
    <cfRule type="duplicateValues" dxfId="2232" priority="2276"/>
  </conditionalFormatting>
  <conditionalFormatting sqref="V366">
    <cfRule type="duplicateValues" dxfId="2231" priority="2269"/>
  </conditionalFormatting>
  <conditionalFormatting sqref="V366">
    <cfRule type="duplicateValues" dxfId="2230" priority="2270"/>
  </conditionalFormatting>
  <conditionalFormatting sqref="V366">
    <cfRule type="duplicateValues" dxfId="2229" priority="2271"/>
  </conditionalFormatting>
  <conditionalFormatting sqref="V366">
    <cfRule type="duplicateValues" dxfId="2228" priority="2272"/>
  </conditionalFormatting>
  <conditionalFormatting sqref="V367">
    <cfRule type="duplicateValues" dxfId="2227" priority="2265"/>
  </conditionalFormatting>
  <conditionalFormatting sqref="V367">
    <cfRule type="duplicateValues" dxfId="2226" priority="2266"/>
  </conditionalFormatting>
  <conditionalFormatting sqref="V367">
    <cfRule type="duplicateValues" dxfId="2225" priority="2267"/>
  </conditionalFormatting>
  <conditionalFormatting sqref="V367">
    <cfRule type="duplicateValues" dxfId="2224" priority="2268"/>
  </conditionalFormatting>
  <conditionalFormatting sqref="V383">
    <cfRule type="duplicateValues" dxfId="2223" priority="2261"/>
  </conditionalFormatting>
  <conditionalFormatting sqref="V383">
    <cfRule type="duplicateValues" dxfId="2222" priority="2262"/>
  </conditionalFormatting>
  <conditionalFormatting sqref="V383">
    <cfRule type="duplicateValues" dxfId="2221" priority="2263"/>
  </conditionalFormatting>
  <conditionalFormatting sqref="V383">
    <cfRule type="duplicateValues" dxfId="2220" priority="2264"/>
  </conditionalFormatting>
  <conditionalFormatting sqref="V384">
    <cfRule type="duplicateValues" dxfId="2219" priority="2257"/>
  </conditionalFormatting>
  <conditionalFormatting sqref="V384">
    <cfRule type="duplicateValues" dxfId="2218" priority="2258"/>
  </conditionalFormatting>
  <conditionalFormatting sqref="V384">
    <cfRule type="duplicateValues" dxfId="2217" priority="2259"/>
  </conditionalFormatting>
  <conditionalFormatting sqref="V384">
    <cfRule type="duplicateValues" dxfId="2216" priority="2260"/>
  </conditionalFormatting>
  <conditionalFormatting sqref="V389">
    <cfRule type="duplicateValues" dxfId="2215" priority="2253"/>
  </conditionalFormatting>
  <conditionalFormatting sqref="V389">
    <cfRule type="duplicateValues" dxfId="2214" priority="2254"/>
  </conditionalFormatting>
  <conditionalFormatting sqref="V389">
    <cfRule type="duplicateValues" dxfId="2213" priority="2255"/>
  </conditionalFormatting>
  <conditionalFormatting sqref="V389">
    <cfRule type="duplicateValues" dxfId="2212" priority="2256"/>
  </conditionalFormatting>
  <conditionalFormatting sqref="V390">
    <cfRule type="duplicateValues" dxfId="2211" priority="2249"/>
  </conditionalFormatting>
  <conditionalFormatting sqref="V390">
    <cfRule type="duplicateValues" dxfId="2210" priority="2250"/>
  </conditionalFormatting>
  <conditionalFormatting sqref="V390">
    <cfRule type="duplicateValues" dxfId="2209" priority="2251"/>
  </conditionalFormatting>
  <conditionalFormatting sqref="V390">
    <cfRule type="duplicateValues" dxfId="2208" priority="2252"/>
  </conditionalFormatting>
  <conditionalFormatting sqref="V391">
    <cfRule type="duplicateValues" dxfId="2207" priority="2245"/>
  </conditionalFormatting>
  <conditionalFormatting sqref="V391">
    <cfRule type="duplicateValues" dxfId="2206" priority="2246"/>
  </conditionalFormatting>
  <conditionalFormatting sqref="V391">
    <cfRule type="duplicateValues" dxfId="2205" priority="2247"/>
  </conditionalFormatting>
  <conditionalFormatting sqref="V391">
    <cfRule type="duplicateValues" dxfId="2204" priority="2248"/>
  </conditionalFormatting>
  <conditionalFormatting sqref="V392">
    <cfRule type="duplicateValues" dxfId="2203" priority="2241"/>
  </conditionalFormatting>
  <conditionalFormatting sqref="V392">
    <cfRule type="duplicateValues" dxfId="2202" priority="2242"/>
  </conditionalFormatting>
  <conditionalFormatting sqref="V392">
    <cfRule type="duplicateValues" dxfId="2201" priority="2243"/>
  </conditionalFormatting>
  <conditionalFormatting sqref="V392">
    <cfRule type="duplicateValues" dxfId="2200" priority="2244"/>
  </conditionalFormatting>
  <conditionalFormatting sqref="V385">
    <cfRule type="duplicateValues" dxfId="2199" priority="2237"/>
  </conditionalFormatting>
  <conditionalFormatting sqref="V385">
    <cfRule type="duplicateValues" dxfId="2198" priority="2238"/>
  </conditionalFormatting>
  <conditionalFormatting sqref="V385">
    <cfRule type="duplicateValues" dxfId="2197" priority="2239"/>
  </conditionalFormatting>
  <conditionalFormatting sqref="V385">
    <cfRule type="duplicateValues" dxfId="2196" priority="2240"/>
  </conditionalFormatting>
  <conditionalFormatting sqref="V386">
    <cfRule type="duplicateValues" dxfId="2195" priority="2233"/>
  </conditionalFormatting>
  <conditionalFormatting sqref="V386">
    <cfRule type="duplicateValues" dxfId="2194" priority="2234"/>
  </conditionalFormatting>
  <conditionalFormatting sqref="V386">
    <cfRule type="duplicateValues" dxfId="2193" priority="2235"/>
  </conditionalFormatting>
  <conditionalFormatting sqref="V386">
    <cfRule type="duplicateValues" dxfId="2192" priority="2236"/>
  </conditionalFormatting>
  <conditionalFormatting sqref="V387">
    <cfRule type="duplicateValues" dxfId="2191" priority="2229"/>
  </conditionalFormatting>
  <conditionalFormatting sqref="V387">
    <cfRule type="duplicateValues" dxfId="2190" priority="2230"/>
  </conditionalFormatting>
  <conditionalFormatting sqref="V387">
    <cfRule type="duplicateValues" dxfId="2189" priority="2231"/>
  </conditionalFormatting>
  <conditionalFormatting sqref="V387">
    <cfRule type="duplicateValues" dxfId="2188" priority="2232"/>
  </conditionalFormatting>
  <conditionalFormatting sqref="V388">
    <cfRule type="duplicateValues" dxfId="2187" priority="2225"/>
  </conditionalFormatting>
  <conditionalFormatting sqref="V388">
    <cfRule type="duplicateValues" dxfId="2186" priority="2226"/>
  </conditionalFormatting>
  <conditionalFormatting sqref="V388">
    <cfRule type="duplicateValues" dxfId="2185" priority="2227"/>
  </conditionalFormatting>
  <conditionalFormatting sqref="V388">
    <cfRule type="duplicateValues" dxfId="2184" priority="2228"/>
  </conditionalFormatting>
  <conditionalFormatting sqref="V397">
    <cfRule type="duplicateValues" dxfId="2183" priority="2221"/>
  </conditionalFormatting>
  <conditionalFormatting sqref="V397">
    <cfRule type="duplicateValues" dxfId="2182" priority="2222"/>
  </conditionalFormatting>
  <conditionalFormatting sqref="V397">
    <cfRule type="duplicateValues" dxfId="2181" priority="2223"/>
  </conditionalFormatting>
  <conditionalFormatting sqref="V397">
    <cfRule type="duplicateValues" dxfId="2180" priority="2224"/>
  </conditionalFormatting>
  <conditionalFormatting sqref="V398">
    <cfRule type="duplicateValues" dxfId="2179" priority="2217"/>
  </conditionalFormatting>
  <conditionalFormatting sqref="V398">
    <cfRule type="duplicateValues" dxfId="2178" priority="2218"/>
  </conditionalFormatting>
  <conditionalFormatting sqref="V398">
    <cfRule type="duplicateValues" dxfId="2177" priority="2219"/>
  </conditionalFormatting>
  <conditionalFormatting sqref="V398">
    <cfRule type="duplicateValues" dxfId="2176" priority="2220"/>
  </conditionalFormatting>
  <conditionalFormatting sqref="V399">
    <cfRule type="duplicateValues" dxfId="2175" priority="2213"/>
  </conditionalFormatting>
  <conditionalFormatting sqref="V399">
    <cfRule type="duplicateValues" dxfId="2174" priority="2214"/>
  </conditionalFormatting>
  <conditionalFormatting sqref="V399">
    <cfRule type="duplicateValues" dxfId="2173" priority="2215"/>
  </conditionalFormatting>
  <conditionalFormatting sqref="V399">
    <cfRule type="duplicateValues" dxfId="2172" priority="2216"/>
  </conditionalFormatting>
  <conditionalFormatting sqref="V400">
    <cfRule type="duplicateValues" dxfId="2171" priority="2209"/>
  </conditionalFormatting>
  <conditionalFormatting sqref="V400">
    <cfRule type="duplicateValues" dxfId="2170" priority="2210"/>
  </conditionalFormatting>
  <conditionalFormatting sqref="V400">
    <cfRule type="duplicateValues" dxfId="2169" priority="2211"/>
  </conditionalFormatting>
  <conditionalFormatting sqref="V400">
    <cfRule type="duplicateValues" dxfId="2168" priority="2212"/>
  </conditionalFormatting>
  <conditionalFormatting sqref="V393">
    <cfRule type="duplicateValues" dxfId="2167" priority="2205"/>
  </conditionalFormatting>
  <conditionalFormatting sqref="V393">
    <cfRule type="duplicateValues" dxfId="2166" priority="2206"/>
  </conditionalFormatting>
  <conditionalFormatting sqref="V393">
    <cfRule type="duplicateValues" dxfId="2165" priority="2207"/>
  </conditionalFormatting>
  <conditionalFormatting sqref="V393">
    <cfRule type="duplicateValues" dxfId="2164" priority="2208"/>
  </conditionalFormatting>
  <conditionalFormatting sqref="V394">
    <cfRule type="duplicateValues" dxfId="2163" priority="2201"/>
  </conditionalFormatting>
  <conditionalFormatting sqref="V394">
    <cfRule type="duplicateValues" dxfId="2162" priority="2202"/>
  </conditionalFormatting>
  <conditionalFormatting sqref="V394">
    <cfRule type="duplicateValues" dxfId="2161" priority="2203"/>
  </conditionalFormatting>
  <conditionalFormatting sqref="V394">
    <cfRule type="duplicateValues" dxfId="2160" priority="2204"/>
  </conditionalFormatting>
  <conditionalFormatting sqref="V395">
    <cfRule type="duplicateValues" dxfId="2159" priority="2197"/>
  </conditionalFormatting>
  <conditionalFormatting sqref="V395">
    <cfRule type="duplicateValues" dxfId="2158" priority="2198"/>
  </conditionalFormatting>
  <conditionalFormatting sqref="V395">
    <cfRule type="duplicateValues" dxfId="2157" priority="2199"/>
  </conditionalFormatting>
  <conditionalFormatting sqref="V395">
    <cfRule type="duplicateValues" dxfId="2156" priority="2200"/>
  </conditionalFormatting>
  <conditionalFormatting sqref="V396">
    <cfRule type="duplicateValues" dxfId="2155" priority="2193"/>
  </conditionalFormatting>
  <conditionalFormatting sqref="V396">
    <cfRule type="duplicateValues" dxfId="2154" priority="2194"/>
  </conditionalFormatting>
  <conditionalFormatting sqref="V396">
    <cfRule type="duplicateValues" dxfId="2153" priority="2195"/>
  </conditionalFormatting>
  <conditionalFormatting sqref="V396">
    <cfRule type="duplicateValues" dxfId="2152" priority="2196"/>
  </conditionalFormatting>
  <conditionalFormatting sqref="V64">
    <cfRule type="duplicateValues" dxfId="2151" priority="2189"/>
  </conditionalFormatting>
  <conditionalFormatting sqref="V64">
    <cfRule type="duplicateValues" dxfId="2150" priority="2190"/>
  </conditionalFormatting>
  <conditionalFormatting sqref="V64">
    <cfRule type="duplicateValues" dxfId="2149" priority="2191"/>
  </conditionalFormatting>
  <conditionalFormatting sqref="V64">
    <cfRule type="duplicateValues" dxfId="2148" priority="2192"/>
  </conditionalFormatting>
  <conditionalFormatting sqref="V65">
    <cfRule type="duplicateValues" dxfId="2147" priority="2185"/>
  </conditionalFormatting>
  <conditionalFormatting sqref="V65">
    <cfRule type="duplicateValues" dxfId="2146" priority="2186"/>
  </conditionalFormatting>
  <conditionalFormatting sqref="V65">
    <cfRule type="duplicateValues" dxfId="2145" priority="2187"/>
  </conditionalFormatting>
  <conditionalFormatting sqref="V65">
    <cfRule type="duplicateValues" dxfId="2144" priority="2188"/>
  </conditionalFormatting>
  <conditionalFormatting sqref="V70">
    <cfRule type="duplicateValues" dxfId="2143" priority="2181"/>
  </conditionalFormatting>
  <conditionalFormatting sqref="V70">
    <cfRule type="duplicateValues" dxfId="2142" priority="2182"/>
  </conditionalFormatting>
  <conditionalFormatting sqref="V70">
    <cfRule type="duplicateValues" dxfId="2141" priority="2183"/>
  </conditionalFormatting>
  <conditionalFormatting sqref="V70">
    <cfRule type="duplicateValues" dxfId="2140" priority="2184"/>
  </conditionalFormatting>
  <conditionalFormatting sqref="V71">
    <cfRule type="duplicateValues" dxfId="2139" priority="2177"/>
  </conditionalFormatting>
  <conditionalFormatting sqref="V71">
    <cfRule type="duplicateValues" dxfId="2138" priority="2178"/>
  </conditionalFormatting>
  <conditionalFormatting sqref="V71">
    <cfRule type="duplicateValues" dxfId="2137" priority="2179"/>
  </conditionalFormatting>
  <conditionalFormatting sqref="V71">
    <cfRule type="duplicateValues" dxfId="2136" priority="2180"/>
  </conditionalFormatting>
  <conditionalFormatting sqref="V72">
    <cfRule type="duplicateValues" dxfId="2135" priority="2173"/>
  </conditionalFormatting>
  <conditionalFormatting sqref="V72">
    <cfRule type="duplicateValues" dxfId="2134" priority="2174"/>
  </conditionalFormatting>
  <conditionalFormatting sqref="V72">
    <cfRule type="duplicateValues" dxfId="2133" priority="2175"/>
  </conditionalFormatting>
  <conditionalFormatting sqref="V72">
    <cfRule type="duplicateValues" dxfId="2132" priority="2176"/>
  </conditionalFormatting>
  <conditionalFormatting sqref="V73">
    <cfRule type="duplicateValues" dxfId="2131" priority="2169"/>
  </conditionalFormatting>
  <conditionalFormatting sqref="V73">
    <cfRule type="duplicateValues" dxfId="2130" priority="2170"/>
  </conditionalFormatting>
  <conditionalFormatting sqref="V73">
    <cfRule type="duplicateValues" dxfId="2129" priority="2171"/>
  </conditionalFormatting>
  <conditionalFormatting sqref="V73">
    <cfRule type="duplicateValues" dxfId="2128" priority="2172"/>
  </conditionalFormatting>
  <conditionalFormatting sqref="V66">
    <cfRule type="duplicateValues" dxfId="2127" priority="2165"/>
  </conditionalFormatting>
  <conditionalFormatting sqref="V66">
    <cfRule type="duplicateValues" dxfId="2126" priority="2166"/>
  </conditionalFormatting>
  <conditionalFormatting sqref="V66">
    <cfRule type="duplicateValues" dxfId="2125" priority="2167"/>
  </conditionalFormatting>
  <conditionalFormatting sqref="V66">
    <cfRule type="duplicateValues" dxfId="2124" priority="2168"/>
  </conditionalFormatting>
  <conditionalFormatting sqref="V67">
    <cfRule type="duplicateValues" dxfId="2123" priority="2161"/>
  </conditionalFormatting>
  <conditionalFormatting sqref="V67">
    <cfRule type="duplicateValues" dxfId="2122" priority="2162"/>
  </conditionalFormatting>
  <conditionalFormatting sqref="V67">
    <cfRule type="duplicateValues" dxfId="2121" priority="2163"/>
  </conditionalFormatting>
  <conditionalFormatting sqref="V67">
    <cfRule type="duplicateValues" dxfId="2120" priority="2164"/>
  </conditionalFormatting>
  <conditionalFormatting sqref="V68">
    <cfRule type="duplicateValues" dxfId="2119" priority="2157"/>
  </conditionalFormatting>
  <conditionalFormatting sqref="V68">
    <cfRule type="duplicateValues" dxfId="2118" priority="2158"/>
  </conditionalFormatting>
  <conditionalFormatting sqref="V68">
    <cfRule type="duplicateValues" dxfId="2117" priority="2159"/>
  </conditionalFormatting>
  <conditionalFormatting sqref="V68">
    <cfRule type="duplicateValues" dxfId="2116" priority="2160"/>
  </conditionalFormatting>
  <conditionalFormatting sqref="V69">
    <cfRule type="duplicateValues" dxfId="2115" priority="2153"/>
  </conditionalFormatting>
  <conditionalFormatting sqref="V69">
    <cfRule type="duplicateValues" dxfId="2114" priority="2154"/>
  </conditionalFormatting>
  <conditionalFormatting sqref="V69">
    <cfRule type="duplicateValues" dxfId="2113" priority="2155"/>
  </conditionalFormatting>
  <conditionalFormatting sqref="V69">
    <cfRule type="duplicateValues" dxfId="2112" priority="2156"/>
  </conditionalFormatting>
  <conditionalFormatting sqref="V78">
    <cfRule type="duplicateValues" dxfId="2111" priority="2149"/>
  </conditionalFormatting>
  <conditionalFormatting sqref="V78">
    <cfRule type="duplicateValues" dxfId="2110" priority="2150"/>
  </conditionalFormatting>
  <conditionalFormatting sqref="V78">
    <cfRule type="duplicateValues" dxfId="2109" priority="2151"/>
  </conditionalFormatting>
  <conditionalFormatting sqref="V78">
    <cfRule type="duplicateValues" dxfId="2108" priority="2152"/>
  </conditionalFormatting>
  <conditionalFormatting sqref="V79">
    <cfRule type="duplicateValues" dxfId="2107" priority="2145"/>
  </conditionalFormatting>
  <conditionalFormatting sqref="V79">
    <cfRule type="duplicateValues" dxfId="2106" priority="2146"/>
  </conditionalFormatting>
  <conditionalFormatting sqref="V79">
    <cfRule type="duplicateValues" dxfId="2105" priority="2147"/>
  </conditionalFormatting>
  <conditionalFormatting sqref="V79">
    <cfRule type="duplicateValues" dxfId="2104" priority="2148"/>
  </conditionalFormatting>
  <conditionalFormatting sqref="V80">
    <cfRule type="duplicateValues" dxfId="2103" priority="2141"/>
  </conditionalFormatting>
  <conditionalFormatting sqref="V80">
    <cfRule type="duplicateValues" dxfId="2102" priority="2142"/>
  </conditionalFormatting>
  <conditionalFormatting sqref="V80">
    <cfRule type="duplicateValues" dxfId="2101" priority="2143"/>
  </conditionalFormatting>
  <conditionalFormatting sqref="V80">
    <cfRule type="duplicateValues" dxfId="2100" priority="2144"/>
  </conditionalFormatting>
  <conditionalFormatting sqref="V81">
    <cfRule type="duplicateValues" dxfId="2099" priority="2137"/>
  </conditionalFormatting>
  <conditionalFormatting sqref="V81">
    <cfRule type="duplicateValues" dxfId="2098" priority="2138"/>
  </conditionalFormatting>
  <conditionalFormatting sqref="V81">
    <cfRule type="duplicateValues" dxfId="2097" priority="2139"/>
  </conditionalFormatting>
  <conditionalFormatting sqref="V81">
    <cfRule type="duplicateValues" dxfId="2096" priority="2140"/>
  </conditionalFormatting>
  <conditionalFormatting sqref="V74">
    <cfRule type="duplicateValues" dxfId="2095" priority="2133"/>
  </conditionalFormatting>
  <conditionalFormatting sqref="V74">
    <cfRule type="duplicateValues" dxfId="2094" priority="2134"/>
  </conditionalFormatting>
  <conditionalFormatting sqref="V74">
    <cfRule type="duplicateValues" dxfId="2093" priority="2135"/>
  </conditionalFormatting>
  <conditionalFormatting sqref="V74">
    <cfRule type="duplicateValues" dxfId="2092" priority="2136"/>
  </conditionalFormatting>
  <conditionalFormatting sqref="V75">
    <cfRule type="duplicateValues" dxfId="2091" priority="2129"/>
  </conditionalFormatting>
  <conditionalFormatting sqref="V75">
    <cfRule type="duplicateValues" dxfId="2090" priority="2130"/>
  </conditionalFormatting>
  <conditionalFormatting sqref="V75">
    <cfRule type="duplicateValues" dxfId="2089" priority="2131"/>
  </conditionalFormatting>
  <conditionalFormatting sqref="V75">
    <cfRule type="duplicateValues" dxfId="2088" priority="2132"/>
  </conditionalFormatting>
  <conditionalFormatting sqref="V76">
    <cfRule type="duplicateValues" dxfId="2087" priority="2125"/>
  </conditionalFormatting>
  <conditionalFormatting sqref="V76">
    <cfRule type="duplicateValues" dxfId="2086" priority="2126"/>
  </conditionalFormatting>
  <conditionalFormatting sqref="V76">
    <cfRule type="duplicateValues" dxfId="2085" priority="2127"/>
  </conditionalFormatting>
  <conditionalFormatting sqref="V76">
    <cfRule type="duplicateValues" dxfId="2084" priority="2128"/>
  </conditionalFormatting>
  <conditionalFormatting sqref="V77">
    <cfRule type="duplicateValues" dxfId="2083" priority="2121"/>
  </conditionalFormatting>
  <conditionalFormatting sqref="V77">
    <cfRule type="duplicateValues" dxfId="2082" priority="2122"/>
  </conditionalFormatting>
  <conditionalFormatting sqref="V77">
    <cfRule type="duplicateValues" dxfId="2081" priority="2123"/>
  </conditionalFormatting>
  <conditionalFormatting sqref="V77">
    <cfRule type="duplicateValues" dxfId="2080" priority="2124"/>
  </conditionalFormatting>
  <conditionalFormatting sqref="V104">
    <cfRule type="duplicateValues" dxfId="2079" priority="2117"/>
  </conditionalFormatting>
  <conditionalFormatting sqref="V104">
    <cfRule type="duplicateValues" dxfId="2078" priority="2118"/>
  </conditionalFormatting>
  <conditionalFormatting sqref="V104">
    <cfRule type="duplicateValues" dxfId="2077" priority="2119"/>
  </conditionalFormatting>
  <conditionalFormatting sqref="V104">
    <cfRule type="duplicateValues" dxfId="2076" priority="2120"/>
  </conditionalFormatting>
  <conditionalFormatting sqref="V105">
    <cfRule type="duplicateValues" dxfId="2075" priority="2113"/>
  </conditionalFormatting>
  <conditionalFormatting sqref="V105">
    <cfRule type="duplicateValues" dxfId="2074" priority="2114"/>
  </conditionalFormatting>
  <conditionalFormatting sqref="V105">
    <cfRule type="duplicateValues" dxfId="2073" priority="2115"/>
  </conditionalFormatting>
  <conditionalFormatting sqref="V105">
    <cfRule type="duplicateValues" dxfId="2072" priority="2116"/>
  </conditionalFormatting>
  <conditionalFormatting sqref="V110">
    <cfRule type="duplicateValues" dxfId="2071" priority="2109"/>
  </conditionalFormatting>
  <conditionalFormatting sqref="V110">
    <cfRule type="duplicateValues" dxfId="2070" priority="2110"/>
  </conditionalFormatting>
  <conditionalFormatting sqref="V110">
    <cfRule type="duplicateValues" dxfId="2069" priority="2111"/>
  </conditionalFormatting>
  <conditionalFormatting sqref="V110">
    <cfRule type="duplicateValues" dxfId="2068" priority="2112"/>
  </conditionalFormatting>
  <conditionalFormatting sqref="V111">
    <cfRule type="duplicateValues" dxfId="2067" priority="2105"/>
  </conditionalFormatting>
  <conditionalFormatting sqref="V111">
    <cfRule type="duplicateValues" dxfId="2066" priority="2106"/>
  </conditionalFormatting>
  <conditionalFormatting sqref="V111">
    <cfRule type="duplicateValues" dxfId="2065" priority="2107"/>
  </conditionalFormatting>
  <conditionalFormatting sqref="V111">
    <cfRule type="duplicateValues" dxfId="2064" priority="2108"/>
  </conditionalFormatting>
  <conditionalFormatting sqref="V112">
    <cfRule type="duplicateValues" dxfId="2063" priority="2101"/>
  </conditionalFormatting>
  <conditionalFormatting sqref="V112">
    <cfRule type="duplicateValues" dxfId="2062" priority="2102"/>
  </conditionalFormatting>
  <conditionalFormatting sqref="V112">
    <cfRule type="duplicateValues" dxfId="2061" priority="2103"/>
  </conditionalFormatting>
  <conditionalFormatting sqref="V112">
    <cfRule type="duplicateValues" dxfId="2060" priority="2104"/>
  </conditionalFormatting>
  <conditionalFormatting sqref="V113">
    <cfRule type="duplicateValues" dxfId="2059" priority="2097"/>
  </conditionalFormatting>
  <conditionalFormatting sqref="V113">
    <cfRule type="duplicateValues" dxfId="2058" priority="2098"/>
  </conditionalFormatting>
  <conditionalFormatting sqref="V113">
    <cfRule type="duplicateValues" dxfId="2057" priority="2099"/>
  </conditionalFormatting>
  <conditionalFormatting sqref="V113">
    <cfRule type="duplicateValues" dxfId="2056" priority="2100"/>
  </conditionalFormatting>
  <conditionalFormatting sqref="V106">
    <cfRule type="duplicateValues" dxfId="2055" priority="2093"/>
  </conditionalFormatting>
  <conditionalFormatting sqref="V106">
    <cfRule type="duplicateValues" dxfId="2054" priority="2094"/>
  </conditionalFormatting>
  <conditionalFormatting sqref="V106">
    <cfRule type="duplicateValues" dxfId="2053" priority="2095"/>
  </conditionalFormatting>
  <conditionalFormatting sqref="V106">
    <cfRule type="duplicateValues" dxfId="2052" priority="2096"/>
  </conditionalFormatting>
  <conditionalFormatting sqref="V107">
    <cfRule type="duplicateValues" dxfId="2051" priority="2089"/>
  </conditionalFormatting>
  <conditionalFormatting sqref="V107">
    <cfRule type="duplicateValues" dxfId="2050" priority="2090"/>
  </conditionalFormatting>
  <conditionalFormatting sqref="V107">
    <cfRule type="duplicateValues" dxfId="2049" priority="2091"/>
  </conditionalFormatting>
  <conditionalFormatting sqref="V107">
    <cfRule type="duplicateValues" dxfId="2048" priority="2092"/>
  </conditionalFormatting>
  <conditionalFormatting sqref="V108">
    <cfRule type="duplicateValues" dxfId="2047" priority="2085"/>
  </conditionalFormatting>
  <conditionalFormatting sqref="V108">
    <cfRule type="duplicateValues" dxfId="2046" priority="2086"/>
  </conditionalFormatting>
  <conditionalFormatting sqref="V108">
    <cfRule type="duplicateValues" dxfId="2045" priority="2087"/>
  </conditionalFormatting>
  <conditionalFormatting sqref="V108">
    <cfRule type="duplicateValues" dxfId="2044" priority="2088"/>
  </conditionalFormatting>
  <conditionalFormatting sqref="V109">
    <cfRule type="duplicateValues" dxfId="2043" priority="2081"/>
  </conditionalFormatting>
  <conditionalFormatting sqref="V109">
    <cfRule type="duplicateValues" dxfId="2042" priority="2082"/>
  </conditionalFormatting>
  <conditionalFormatting sqref="V109">
    <cfRule type="duplicateValues" dxfId="2041" priority="2083"/>
  </conditionalFormatting>
  <conditionalFormatting sqref="V109">
    <cfRule type="duplicateValues" dxfId="2040" priority="2084"/>
  </conditionalFormatting>
  <conditionalFormatting sqref="V118">
    <cfRule type="duplicateValues" dxfId="2039" priority="2077"/>
  </conditionalFormatting>
  <conditionalFormatting sqref="V118">
    <cfRule type="duplicateValues" dxfId="2038" priority="2078"/>
  </conditionalFormatting>
  <conditionalFormatting sqref="V118">
    <cfRule type="duplicateValues" dxfId="2037" priority="2079"/>
  </conditionalFormatting>
  <conditionalFormatting sqref="V118">
    <cfRule type="duplicateValues" dxfId="2036" priority="2080"/>
  </conditionalFormatting>
  <conditionalFormatting sqref="V119">
    <cfRule type="duplicateValues" dxfId="2035" priority="2073"/>
  </conditionalFormatting>
  <conditionalFormatting sqref="V119">
    <cfRule type="duplicateValues" dxfId="2034" priority="2074"/>
  </conditionalFormatting>
  <conditionalFormatting sqref="V119">
    <cfRule type="duplicateValues" dxfId="2033" priority="2075"/>
  </conditionalFormatting>
  <conditionalFormatting sqref="V119">
    <cfRule type="duplicateValues" dxfId="2032" priority="2076"/>
  </conditionalFormatting>
  <conditionalFormatting sqref="V120">
    <cfRule type="duplicateValues" dxfId="2031" priority="2069"/>
  </conditionalFormatting>
  <conditionalFormatting sqref="V120">
    <cfRule type="duplicateValues" dxfId="2030" priority="2070"/>
  </conditionalFormatting>
  <conditionalFormatting sqref="V120">
    <cfRule type="duplicateValues" dxfId="2029" priority="2071"/>
  </conditionalFormatting>
  <conditionalFormatting sqref="V120">
    <cfRule type="duplicateValues" dxfId="2028" priority="2072"/>
  </conditionalFormatting>
  <conditionalFormatting sqref="V121">
    <cfRule type="duplicateValues" dxfId="2027" priority="2065"/>
  </conditionalFormatting>
  <conditionalFormatting sqref="V121">
    <cfRule type="duplicateValues" dxfId="2026" priority="2066"/>
  </conditionalFormatting>
  <conditionalFormatting sqref="V121">
    <cfRule type="duplicateValues" dxfId="2025" priority="2067"/>
  </conditionalFormatting>
  <conditionalFormatting sqref="V121">
    <cfRule type="duplicateValues" dxfId="2024" priority="2068"/>
  </conditionalFormatting>
  <conditionalFormatting sqref="V114">
    <cfRule type="duplicateValues" dxfId="2023" priority="2061"/>
  </conditionalFormatting>
  <conditionalFormatting sqref="V114">
    <cfRule type="duplicateValues" dxfId="2022" priority="2062"/>
  </conditionalFormatting>
  <conditionalFormatting sqref="V114">
    <cfRule type="duplicateValues" dxfId="2021" priority="2063"/>
  </conditionalFormatting>
  <conditionalFormatting sqref="V114">
    <cfRule type="duplicateValues" dxfId="2020" priority="2064"/>
  </conditionalFormatting>
  <conditionalFormatting sqref="V115">
    <cfRule type="duplicateValues" dxfId="2019" priority="2057"/>
  </conditionalFormatting>
  <conditionalFormatting sqref="V115">
    <cfRule type="duplicateValues" dxfId="2018" priority="2058"/>
  </conditionalFormatting>
  <conditionalFormatting sqref="V115">
    <cfRule type="duplicateValues" dxfId="2017" priority="2059"/>
  </conditionalFormatting>
  <conditionalFormatting sqref="V115">
    <cfRule type="duplicateValues" dxfId="2016" priority="2060"/>
  </conditionalFormatting>
  <conditionalFormatting sqref="V116">
    <cfRule type="duplicateValues" dxfId="2015" priority="2053"/>
  </conditionalFormatting>
  <conditionalFormatting sqref="V116">
    <cfRule type="duplicateValues" dxfId="2014" priority="2054"/>
  </conditionalFormatting>
  <conditionalFormatting sqref="V116">
    <cfRule type="duplicateValues" dxfId="2013" priority="2055"/>
  </conditionalFormatting>
  <conditionalFormatting sqref="V116">
    <cfRule type="duplicateValues" dxfId="2012" priority="2056"/>
  </conditionalFormatting>
  <conditionalFormatting sqref="V117">
    <cfRule type="duplicateValues" dxfId="2011" priority="2049"/>
  </conditionalFormatting>
  <conditionalFormatting sqref="V117">
    <cfRule type="duplicateValues" dxfId="2010" priority="2050"/>
  </conditionalFormatting>
  <conditionalFormatting sqref="V117">
    <cfRule type="duplicateValues" dxfId="2009" priority="2051"/>
  </conditionalFormatting>
  <conditionalFormatting sqref="V117">
    <cfRule type="duplicateValues" dxfId="2008" priority="2052"/>
  </conditionalFormatting>
  <conditionalFormatting sqref="V225">
    <cfRule type="duplicateValues" dxfId="2007" priority="2045"/>
  </conditionalFormatting>
  <conditionalFormatting sqref="V225">
    <cfRule type="duplicateValues" dxfId="2006" priority="2046"/>
  </conditionalFormatting>
  <conditionalFormatting sqref="V225">
    <cfRule type="duplicateValues" dxfId="2005" priority="2047"/>
  </conditionalFormatting>
  <conditionalFormatting sqref="V225">
    <cfRule type="duplicateValues" dxfId="2004" priority="2048"/>
  </conditionalFormatting>
  <conditionalFormatting sqref="V226">
    <cfRule type="duplicateValues" dxfId="2003" priority="2041"/>
  </conditionalFormatting>
  <conditionalFormatting sqref="V226">
    <cfRule type="duplicateValues" dxfId="2002" priority="2042"/>
  </conditionalFormatting>
  <conditionalFormatting sqref="V226">
    <cfRule type="duplicateValues" dxfId="2001" priority="2043"/>
  </conditionalFormatting>
  <conditionalFormatting sqref="V226">
    <cfRule type="duplicateValues" dxfId="2000" priority="2044"/>
  </conditionalFormatting>
  <conditionalFormatting sqref="V231">
    <cfRule type="duplicateValues" dxfId="1999" priority="2037"/>
  </conditionalFormatting>
  <conditionalFormatting sqref="V231">
    <cfRule type="duplicateValues" dxfId="1998" priority="2038"/>
  </conditionalFormatting>
  <conditionalFormatting sqref="V231">
    <cfRule type="duplicateValues" dxfId="1997" priority="2039"/>
  </conditionalFormatting>
  <conditionalFormatting sqref="V231">
    <cfRule type="duplicateValues" dxfId="1996" priority="2040"/>
  </conditionalFormatting>
  <conditionalFormatting sqref="V232">
    <cfRule type="duplicateValues" dxfId="1995" priority="2033"/>
  </conditionalFormatting>
  <conditionalFormatting sqref="V232">
    <cfRule type="duplicateValues" dxfId="1994" priority="2034"/>
  </conditionalFormatting>
  <conditionalFormatting sqref="V232">
    <cfRule type="duplicateValues" dxfId="1993" priority="2035"/>
  </conditionalFormatting>
  <conditionalFormatting sqref="V232">
    <cfRule type="duplicateValues" dxfId="1992" priority="2036"/>
  </conditionalFormatting>
  <conditionalFormatting sqref="V233">
    <cfRule type="duplicateValues" dxfId="1991" priority="2029"/>
  </conditionalFormatting>
  <conditionalFormatting sqref="V233">
    <cfRule type="duplicateValues" dxfId="1990" priority="2030"/>
  </conditionalFormatting>
  <conditionalFormatting sqref="V233">
    <cfRule type="duplicateValues" dxfId="1989" priority="2031"/>
  </conditionalFormatting>
  <conditionalFormatting sqref="V233">
    <cfRule type="duplicateValues" dxfId="1988" priority="2032"/>
  </conditionalFormatting>
  <conditionalFormatting sqref="V234">
    <cfRule type="duplicateValues" dxfId="1987" priority="2025"/>
  </conditionalFormatting>
  <conditionalFormatting sqref="V234">
    <cfRule type="duplicateValues" dxfId="1986" priority="2026"/>
  </conditionalFormatting>
  <conditionalFormatting sqref="V234">
    <cfRule type="duplicateValues" dxfId="1985" priority="2027"/>
  </conditionalFormatting>
  <conditionalFormatting sqref="V234">
    <cfRule type="duplicateValues" dxfId="1984" priority="2028"/>
  </conditionalFormatting>
  <conditionalFormatting sqref="V227">
    <cfRule type="duplicateValues" dxfId="1983" priority="2021"/>
  </conditionalFormatting>
  <conditionalFormatting sqref="V227">
    <cfRule type="duplicateValues" dxfId="1982" priority="2022"/>
  </conditionalFormatting>
  <conditionalFormatting sqref="V227">
    <cfRule type="duplicateValues" dxfId="1981" priority="2023"/>
  </conditionalFormatting>
  <conditionalFormatting sqref="V227">
    <cfRule type="duplicateValues" dxfId="1980" priority="2024"/>
  </conditionalFormatting>
  <conditionalFormatting sqref="V228">
    <cfRule type="duplicateValues" dxfId="1979" priority="2017"/>
  </conditionalFormatting>
  <conditionalFormatting sqref="V228">
    <cfRule type="duplicateValues" dxfId="1978" priority="2018"/>
  </conditionalFormatting>
  <conditionalFormatting sqref="V228">
    <cfRule type="duplicateValues" dxfId="1977" priority="2019"/>
  </conditionalFormatting>
  <conditionalFormatting sqref="V228">
    <cfRule type="duplicateValues" dxfId="1976" priority="2020"/>
  </conditionalFormatting>
  <conditionalFormatting sqref="V229">
    <cfRule type="duplicateValues" dxfId="1975" priority="2013"/>
  </conditionalFormatting>
  <conditionalFormatting sqref="V229">
    <cfRule type="duplicateValues" dxfId="1974" priority="2014"/>
  </conditionalFormatting>
  <conditionalFormatting sqref="V229">
    <cfRule type="duplicateValues" dxfId="1973" priority="2015"/>
  </conditionalFormatting>
  <conditionalFormatting sqref="V229">
    <cfRule type="duplicateValues" dxfId="1972" priority="2016"/>
  </conditionalFormatting>
  <conditionalFormatting sqref="V230">
    <cfRule type="duplicateValues" dxfId="1971" priority="2009"/>
  </conditionalFormatting>
  <conditionalFormatting sqref="V230">
    <cfRule type="duplicateValues" dxfId="1970" priority="2010"/>
  </conditionalFormatting>
  <conditionalFormatting sqref="V230">
    <cfRule type="duplicateValues" dxfId="1969" priority="2011"/>
  </conditionalFormatting>
  <conditionalFormatting sqref="V230">
    <cfRule type="duplicateValues" dxfId="1968" priority="2012"/>
  </conditionalFormatting>
  <conditionalFormatting sqref="V239">
    <cfRule type="duplicateValues" dxfId="1967" priority="2005"/>
  </conditionalFormatting>
  <conditionalFormatting sqref="V239">
    <cfRule type="duplicateValues" dxfId="1966" priority="2006"/>
  </conditionalFormatting>
  <conditionalFormatting sqref="V239">
    <cfRule type="duplicateValues" dxfId="1965" priority="2007"/>
  </conditionalFormatting>
  <conditionalFormatting sqref="V239">
    <cfRule type="duplicateValues" dxfId="1964" priority="2008"/>
  </conditionalFormatting>
  <conditionalFormatting sqref="V240">
    <cfRule type="duplicateValues" dxfId="1963" priority="2001"/>
  </conditionalFormatting>
  <conditionalFormatting sqref="V240">
    <cfRule type="duplicateValues" dxfId="1962" priority="2002"/>
  </conditionalFormatting>
  <conditionalFormatting sqref="V240">
    <cfRule type="duplicateValues" dxfId="1961" priority="2003"/>
  </conditionalFormatting>
  <conditionalFormatting sqref="V240">
    <cfRule type="duplicateValues" dxfId="1960" priority="2004"/>
  </conditionalFormatting>
  <conditionalFormatting sqref="V241">
    <cfRule type="duplicateValues" dxfId="1959" priority="1997"/>
  </conditionalFormatting>
  <conditionalFormatting sqref="V241">
    <cfRule type="duplicateValues" dxfId="1958" priority="1998"/>
  </conditionalFormatting>
  <conditionalFormatting sqref="V241">
    <cfRule type="duplicateValues" dxfId="1957" priority="1999"/>
  </conditionalFormatting>
  <conditionalFormatting sqref="V241">
    <cfRule type="duplicateValues" dxfId="1956" priority="2000"/>
  </conditionalFormatting>
  <conditionalFormatting sqref="V242">
    <cfRule type="duplicateValues" dxfId="1955" priority="1993"/>
  </conditionalFormatting>
  <conditionalFormatting sqref="V242">
    <cfRule type="duplicateValues" dxfId="1954" priority="1994"/>
  </conditionalFormatting>
  <conditionalFormatting sqref="V242">
    <cfRule type="duplicateValues" dxfId="1953" priority="1995"/>
  </conditionalFormatting>
  <conditionalFormatting sqref="V242">
    <cfRule type="duplicateValues" dxfId="1952" priority="1996"/>
  </conditionalFormatting>
  <conditionalFormatting sqref="V235">
    <cfRule type="duplicateValues" dxfId="1951" priority="1989"/>
  </conditionalFormatting>
  <conditionalFormatting sqref="V235">
    <cfRule type="duplicateValues" dxfId="1950" priority="1990"/>
  </conditionalFormatting>
  <conditionalFormatting sqref="V235">
    <cfRule type="duplicateValues" dxfId="1949" priority="1991"/>
  </conditionalFormatting>
  <conditionalFormatting sqref="V235">
    <cfRule type="duplicateValues" dxfId="1948" priority="1992"/>
  </conditionalFormatting>
  <conditionalFormatting sqref="V236">
    <cfRule type="duplicateValues" dxfId="1947" priority="1985"/>
  </conditionalFormatting>
  <conditionalFormatting sqref="V236">
    <cfRule type="duplicateValues" dxfId="1946" priority="1986"/>
  </conditionalFormatting>
  <conditionalFormatting sqref="V236">
    <cfRule type="duplicateValues" dxfId="1945" priority="1987"/>
  </conditionalFormatting>
  <conditionalFormatting sqref="V236">
    <cfRule type="duplicateValues" dxfId="1944" priority="1988"/>
  </conditionalFormatting>
  <conditionalFormatting sqref="V237">
    <cfRule type="duplicateValues" dxfId="1943" priority="1981"/>
  </conditionalFormatting>
  <conditionalFormatting sqref="V237">
    <cfRule type="duplicateValues" dxfId="1942" priority="1982"/>
  </conditionalFormatting>
  <conditionalFormatting sqref="V237">
    <cfRule type="duplicateValues" dxfId="1941" priority="1983"/>
  </conditionalFormatting>
  <conditionalFormatting sqref="V237">
    <cfRule type="duplicateValues" dxfId="1940" priority="1984"/>
  </conditionalFormatting>
  <conditionalFormatting sqref="V238">
    <cfRule type="duplicateValues" dxfId="1939" priority="1977"/>
  </conditionalFormatting>
  <conditionalFormatting sqref="V238">
    <cfRule type="duplicateValues" dxfId="1938" priority="1978"/>
  </conditionalFormatting>
  <conditionalFormatting sqref="V238">
    <cfRule type="duplicateValues" dxfId="1937" priority="1979"/>
  </conditionalFormatting>
  <conditionalFormatting sqref="V238">
    <cfRule type="duplicateValues" dxfId="1936" priority="1980"/>
  </conditionalFormatting>
  <conditionalFormatting sqref="V267">
    <cfRule type="duplicateValues" dxfId="1935" priority="1973"/>
  </conditionalFormatting>
  <conditionalFormatting sqref="V267">
    <cfRule type="duplicateValues" dxfId="1934" priority="1974"/>
  </conditionalFormatting>
  <conditionalFormatting sqref="V267">
    <cfRule type="duplicateValues" dxfId="1933" priority="1975"/>
  </conditionalFormatting>
  <conditionalFormatting sqref="V267">
    <cfRule type="duplicateValues" dxfId="1932" priority="1976"/>
  </conditionalFormatting>
  <conditionalFormatting sqref="V268">
    <cfRule type="duplicateValues" dxfId="1931" priority="1969"/>
  </conditionalFormatting>
  <conditionalFormatting sqref="V268">
    <cfRule type="duplicateValues" dxfId="1930" priority="1970"/>
  </conditionalFormatting>
  <conditionalFormatting sqref="V268">
    <cfRule type="duplicateValues" dxfId="1929" priority="1971"/>
  </conditionalFormatting>
  <conditionalFormatting sqref="V268">
    <cfRule type="duplicateValues" dxfId="1928" priority="1972"/>
  </conditionalFormatting>
  <conditionalFormatting sqref="V273">
    <cfRule type="duplicateValues" dxfId="1927" priority="1965"/>
  </conditionalFormatting>
  <conditionalFormatting sqref="V273">
    <cfRule type="duplicateValues" dxfId="1926" priority="1966"/>
  </conditionalFormatting>
  <conditionalFormatting sqref="V273">
    <cfRule type="duplicateValues" dxfId="1925" priority="1967"/>
  </conditionalFormatting>
  <conditionalFormatting sqref="V273">
    <cfRule type="duplicateValues" dxfId="1924" priority="1968"/>
  </conditionalFormatting>
  <conditionalFormatting sqref="V274">
    <cfRule type="duplicateValues" dxfId="1923" priority="1961"/>
  </conditionalFormatting>
  <conditionalFormatting sqref="V274">
    <cfRule type="duplicateValues" dxfId="1922" priority="1962"/>
  </conditionalFormatting>
  <conditionalFormatting sqref="V274">
    <cfRule type="duplicateValues" dxfId="1921" priority="1963"/>
  </conditionalFormatting>
  <conditionalFormatting sqref="V274">
    <cfRule type="duplicateValues" dxfId="1920" priority="1964"/>
  </conditionalFormatting>
  <conditionalFormatting sqref="V275">
    <cfRule type="duplicateValues" dxfId="1919" priority="1957"/>
  </conditionalFormatting>
  <conditionalFormatting sqref="V275">
    <cfRule type="duplicateValues" dxfId="1918" priority="1958"/>
  </conditionalFormatting>
  <conditionalFormatting sqref="V275">
    <cfRule type="duplicateValues" dxfId="1917" priority="1959"/>
  </conditionalFormatting>
  <conditionalFormatting sqref="V275">
    <cfRule type="duplicateValues" dxfId="1916" priority="1960"/>
  </conditionalFormatting>
  <conditionalFormatting sqref="V276">
    <cfRule type="duplicateValues" dxfId="1915" priority="1953"/>
  </conditionalFormatting>
  <conditionalFormatting sqref="V276">
    <cfRule type="duplicateValues" dxfId="1914" priority="1954"/>
  </conditionalFormatting>
  <conditionalFormatting sqref="V276">
    <cfRule type="duplicateValues" dxfId="1913" priority="1955"/>
  </conditionalFormatting>
  <conditionalFormatting sqref="V276">
    <cfRule type="duplicateValues" dxfId="1912" priority="1956"/>
  </conditionalFormatting>
  <conditionalFormatting sqref="V269">
    <cfRule type="duplicateValues" dxfId="1911" priority="1949"/>
  </conditionalFormatting>
  <conditionalFormatting sqref="V269">
    <cfRule type="duplicateValues" dxfId="1910" priority="1950"/>
  </conditionalFormatting>
  <conditionalFormatting sqref="V269">
    <cfRule type="duplicateValues" dxfId="1909" priority="1951"/>
  </conditionalFormatting>
  <conditionalFormatting sqref="V269">
    <cfRule type="duplicateValues" dxfId="1908" priority="1952"/>
  </conditionalFormatting>
  <conditionalFormatting sqref="V270">
    <cfRule type="duplicateValues" dxfId="1907" priority="1945"/>
  </conditionalFormatting>
  <conditionalFormatting sqref="V270">
    <cfRule type="duplicateValues" dxfId="1906" priority="1946"/>
  </conditionalFormatting>
  <conditionalFormatting sqref="V270">
    <cfRule type="duplicateValues" dxfId="1905" priority="1947"/>
  </conditionalFormatting>
  <conditionalFormatting sqref="V270">
    <cfRule type="duplicateValues" dxfId="1904" priority="1948"/>
  </conditionalFormatting>
  <conditionalFormatting sqref="V271">
    <cfRule type="duplicateValues" dxfId="1903" priority="1941"/>
  </conditionalFormatting>
  <conditionalFormatting sqref="V271">
    <cfRule type="duplicateValues" dxfId="1902" priority="1942"/>
  </conditionalFormatting>
  <conditionalFormatting sqref="V271">
    <cfRule type="duplicateValues" dxfId="1901" priority="1943"/>
  </conditionalFormatting>
  <conditionalFormatting sqref="V271">
    <cfRule type="duplicateValues" dxfId="1900" priority="1944"/>
  </conditionalFormatting>
  <conditionalFormatting sqref="V272">
    <cfRule type="duplicateValues" dxfId="1899" priority="1937"/>
  </conditionalFormatting>
  <conditionalFormatting sqref="V272">
    <cfRule type="duplicateValues" dxfId="1898" priority="1938"/>
  </conditionalFormatting>
  <conditionalFormatting sqref="V272">
    <cfRule type="duplicateValues" dxfId="1897" priority="1939"/>
  </conditionalFormatting>
  <conditionalFormatting sqref="V272">
    <cfRule type="duplicateValues" dxfId="1896" priority="1940"/>
  </conditionalFormatting>
  <conditionalFormatting sqref="V281">
    <cfRule type="duplicateValues" dxfId="1895" priority="1933"/>
  </conditionalFormatting>
  <conditionalFormatting sqref="V281">
    <cfRule type="duplicateValues" dxfId="1894" priority="1934"/>
  </conditionalFormatting>
  <conditionalFormatting sqref="V281">
    <cfRule type="duplicateValues" dxfId="1893" priority="1935"/>
  </conditionalFormatting>
  <conditionalFormatting sqref="V281">
    <cfRule type="duplicateValues" dxfId="1892" priority="1936"/>
  </conditionalFormatting>
  <conditionalFormatting sqref="V282">
    <cfRule type="duplicateValues" dxfId="1891" priority="1929"/>
  </conditionalFormatting>
  <conditionalFormatting sqref="V282">
    <cfRule type="duplicateValues" dxfId="1890" priority="1930"/>
  </conditionalFormatting>
  <conditionalFormatting sqref="V282">
    <cfRule type="duplicateValues" dxfId="1889" priority="1931"/>
  </conditionalFormatting>
  <conditionalFormatting sqref="V282">
    <cfRule type="duplicateValues" dxfId="1888" priority="1932"/>
  </conditionalFormatting>
  <conditionalFormatting sqref="V283">
    <cfRule type="duplicateValues" dxfId="1887" priority="1925"/>
  </conditionalFormatting>
  <conditionalFormatting sqref="V283">
    <cfRule type="duplicateValues" dxfId="1886" priority="1926"/>
  </conditionalFormatting>
  <conditionalFormatting sqref="V283">
    <cfRule type="duplicateValues" dxfId="1885" priority="1927"/>
  </conditionalFormatting>
  <conditionalFormatting sqref="V283">
    <cfRule type="duplicateValues" dxfId="1884" priority="1928"/>
  </conditionalFormatting>
  <conditionalFormatting sqref="V284">
    <cfRule type="duplicateValues" dxfId="1883" priority="1921"/>
  </conditionalFormatting>
  <conditionalFormatting sqref="V284">
    <cfRule type="duplicateValues" dxfId="1882" priority="1922"/>
  </conditionalFormatting>
  <conditionalFormatting sqref="V284">
    <cfRule type="duplicateValues" dxfId="1881" priority="1923"/>
  </conditionalFormatting>
  <conditionalFormatting sqref="V284">
    <cfRule type="duplicateValues" dxfId="1880" priority="1924"/>
  </conditionalFormatting>
  <conditionalFormatting sqref="V277">
    <cfRule type="duplicateValues" dxfId="1879" priority="1917"/>
  </conditionalFormatting>
  <conditionalFormatting sqref="V277">
    <cfRule type="duplicateValues" dxfId="1878" priority="1918"/>
  </conditionalFormatting>
  <conditionalFormatting sqref="V277">
    <cfRule type="duplicateValues" dxfId="1877" priority="1919"/>
  </conditionalFormatting>
  <conditionalFormatting sqref="V277">
    <cfRule type="duplicateValues" dxfId="1876" priority="1920"/>
  </conditionalFormatting>
  <conditionalFormatting sqref="V278">
    <cfRule type="duplicateValues" dxfId="1875" priority="1913"/>
  </conditionalFormatting>
  <conditionalFormatting sqref="V278">
    <cfRule type="duplicateValues" dxfId="1874" priority="1914"/>
  </conditionalFormatting>
  <conditionalFormatting sqref="V278">
    <cfRule type="duplicateValues" dxfId="1873" priority="1915"/>
  </conditionalFormatting>
  <conditionalFormatting sqref="V278">
    <cfRule type="duplicateValues" dxfId="1872" priority="1916"/>
  </conditionalFormatting>
  <conditionalFormatting sqref="V279">
    <cfRule type="duplicateValues" dxfId="1871" priority="1909"/>
  </conditionalFormatting>
  <conditionalFormatting sqref="V279">
    <cfRule type="duplicateValues" dxfId="1870" priority="1910"/>
  </conditionalFormatting>
  <conditionalFormatting sqref="V279">
    <cfRule type="duplicateValues" dxfId="1869" priority="1911"/>
  </conditionalFormatting>
  <conditionalFormatting sqref="V279">
    <cfRule type="duplicateValues" dxfId="1868" priority="1912"/>
  </conditionalFormatting>
  <conditionalFormatting sqref="V280">
    <cfRule type="duplicateValues" dxfId="1867" priority="1905"/>
  </conditionalFormatting>
  <conditionalFormatting sqref="V280">
    <cfRule type="duplicateValues" dxfId="1866" priority="1906"/>
  </conditionalFormatting>
  <conditionalFormatting sqref="V280">
    <cfRule type="duplicateValues" dxfId="1865" priority="1907"/>
  </conditionalFormatting>
  <conditionalFormatting sqref="V280">
    <cfRule type="duplicateValues" dxfId="1864" priority="1908"/>
  </conditionalFormatting>
  <conditionalFormatting sqref="V465">
    <cfRule type="duplicateValues" dxfId="1863" priority="1901"/>
  </conditionalFormatting>
  <conditionalFormatting sqref="V465">
    <cfRule type="duplicateValues" dxfId="1862" priority="1902"/>
  </conditionalFormatting>
  <conditionalFormatting sqref="V465">
    <cfRule type="duplicateValues" dxfId="1861" priority="1903"/>
  </conditionalFormatting>
  <conditionalFormatting sqref="V465">
    <cfRule type="duplicateValues" dxfId="1860" priority="1904"/>
  </conditionalFormatting>
  <conditionalFormatting sqref="V466">
    <cfRule type="duplicateValues" dxfId="1859" priority="1897"/>
  </conditionalFormatting>
  <conditionalFormatting sqref="V466">
    <cfRule type="duplicateValues" dxfId="1858" priority="1898"/>
  </conditionalFormatting>
  <conditionalFormatting sqref="V466">
    <cfRule type="duplicateValues" dxfId="1857" priority="1899"/>
  </conditionalFormatting>
  <conditionalFormatting sqref="V466">
    <cfRule type="duplicateValues" dxfId="1856" priority="1900"/>
  </conditionalFormatting>
  <conditionalFormatting sqref="V471">
    <cfRule type="duplicateValues" dxfId="1855" priority="1893"/>
  </conditionalFormatting>
  <conditionalFormatting sqref="V471">
    <cfRule type="duplicateValues" dxfId="1854" priority="1894"/>
  </conditionalFormatting>
  <conditionalFormatting sqref="V471">
    <cfRule type="duplicateValues" dxfId="1853" priority="1895"/>
  </conditionalFormatting>
  <conditionalFormatting sqref="V471">
    <cfRule type="duplicateValues" dxfId="1852" priority="1896"/>
  </conditionalFormatting>
  <conditionalFormatting sqref="V472">
    <cfRule type="duplicateValues" dxfId="1851" priority="1889"/>
  </conditionalFormatting>
  <conditionalFormatting sqref="V472">
    <cfRule type="duplicateValues" dxfId="1850" priority="1890"/>
  </conditionalFormatting>
  <conditionalFormatting sqref="V472">
    <cfRule type="duplicateValues" dxfId="1849" priority="1891"/>
  </conditionalFormatting>
  <conditionalFormatting sqref="V472">
    <cfRule type="duplicateValues" dxfId="1848" priority="1892"/>
  </conditionalFormatting>
  <conditionalFormatting sqref="V473">
    <cfRule type="duplicateValues" dxfId="1847" priority="1885"/>
  </conditionalFormatting>
  <conditionalFormatting sqref="V473">
    <cfRule type="duplicateValues" dxfId="1846" priority="1886"/>
  </conditionalFormatting>
  <conditionalFormatting sqref="V473">
    <cfRule type="duplicateValues" dxfId="1845" priority="1887"/>
  </conditionalFormatting>
  <conditionalFormatting sqref="V473">
    <cfRule type="duplicateValues" dxfId="1844" priority="1888"/>
  </conditionalFormatting>
  <conditionalFormatting sqref="V474">
    <cfRule type="duplicateValues" dxfId="1843" priority="1881"/>
  </conditionalFormatting>
  <conditionalFormatting sqref="V474">
    <cfRule type="duplicateValues" dxfId="1842" priority="1882"/>
  </conditionalFormatting>
  <conditionalFormatting sqref="V474">
    <cfRule type="duplicateValues" dxfId="1841" priority="1883"/>
  </conditionalFormatting>
  <conditionalFormatting sqref="V474">
    <cfRule type="duplicateValues" dxfId="1840" priority="1884"/>
  </conditionalFormatting>
  <conditionalFormatting sqref="V467">
    <cfRule type="duplicateValues" dxfId="1839" priority="1877"/>
  </conditionalFormatting>
  <conditionalFormatting sqref="V467">
    <cfRule type="duplicateValues" dxfId="1838" priority="1878"/>
  </conditionalFormatting>
  <conditionalFormatting sqref="V467">
    <cfRule type="duplicateValues" dxfId="1837" priority="1879"/>
  </conditionalFormatting>
  <conditionalFormatting sqref="V467">
    <cfRule type="duplicateValues" dxfId="1836" priority="1880"/>
  </conditionalFormatting>
  <conditionalFormatting sqref="V468">
    <cfRule type="duplicateValues" dxfId="1835" priority="1873"/>
  </conditionalFormatting>
  <conditionalFormatting sqref="V468">
    <cfRule type="duplicateValues" dxfId="1834" priority="1874"/>
  </conditionalFormatting>
  <conditionalFormatting sqref="V468">
    <cfRule type="duplicateValues" dxfId="1833" priority="1875"/>
  </conditionalFormatting>
  <conditionalFormatting sqref="V468">
    <cfRule type="duplicateValues" dxfId="1832" priority="1876"/>
  </conditionalFormatting>
  <conditionalFormatting sqref="V469">
    <cfRule type="duplicateValues" dxfId="1831" priority="1869"/>
  </conditionalFormatting>
  <conditionalFormatting sqref="V469">
    <cfRule type="duplicateValues" dxfId="1830" priority="1870"/>
  </conditionalFormatting>
  <conditionalFormatting sqref="V469">
    <cfRule type="duplicateValues" dxfId="1829" priority="1871"/>
  </conditionalFormatting>
  <conditionalFormatting sqref="V469">
    <cfRule type="duplicateValues" dxfId="1828" priority="1872"/>
  </conditionalFormatting>
  <conditionalFormatting sqref="V470">
    <cfRule type="duplicateValues" dxfId="1827" priority="1865"/>
  </conditionalFormatting>
  <conditionalFormatting sqref="V470">
    <cfRule type="duplicateValues" dxfId="1826" priority="1866"/>
  </conditionalFormatting>
  <conditionalFormatting sqref="V470">
    <cfRule type="duplicateValues" dxfId="1825" priority="1867"/>
  </conditionalFormatting>
  <conditionalFormatting sqref="V470">
    <cfRule type="duplicateValues" dxfId="1824" priority="1868"/>
  </conditionalFormatting>
  <conditionalFormatting sqref="V479">
    <cfRule type="duplicateValues" dxfId="1823" priority="1861"/>
  </conditionalFormatting>
  <conditionalFormatting sqref="V479">
    <cfRule type="duplicateValues" dxfId="1822" priority="1862"/>
  </conditionalFormatting>
  <conditionalFormatting sqref="V479">
    <cfRule type="duplicateValues" dxfId="1821" priority="1863"/>
  </conditionalFormatting>
  <conditionalFormatting sqref="V479">
    <cfRule type="duplicateValues" dxfId="1820" priority="1864"/>
  </conditionalFormatting>
  <conditionalFormatting sqref="V480">
    <cfRule type="duplicateValues" dxfId="1819" priority="1857"/>
  </conditionalFormatting>
  <conditionalFormatting sqref="V480">
    <cfRule type="duplicateValues" dxfId="1818" priority="1858"/>
  </conditionalFormatting>
  <conditionalFormatting sqref="V480">
    <cfRule type="duplicateValues" dxfId="1817" priority="1859"/>
  </conditionalFormatting>
  <conditionalFormatting sqref="V480">
    <cfRule type="duplicateValues" dxfId="1816" priority="1860"/>
  </conditionalFormatting>
  <conditionalFormatting sqref="V481">
    <cfRule type="duplicateValues" dxfId="1815" priority="1853"/>
  </conditionalFormatting>
  <conditionalFormatting sqref="V481">
    <cfRule type="duplicateValues" dxfId="1814" priority="1854"/>
  </conditionalFormatting>
  <conditionalFormatting sqref="V481">
    <cfRule type="duplicateValues" dxfId="1813" priority="1855"/>
  </conditionalFormatting>
  <conditionalFormatting sqref="V481">
    <cfRule type="duplicateValues" dxfId="1812" priority="1856"/>
  </conditionalFormatting>
  <conditionalFormatting sqref="V482">
    <cfRule type="duplicateValues" dxfId="1811" priority="1849"/>
  </conditionalFormatting>
  <conditionalFormatting sqref="V482">
    <cfRule type="duplicateValues" dxfId="1810" priority="1850"/>
  </conditionalFormatting>
  <conditionalFormatting sqref="V482">
    <cfRule type="duplicateValues" dxfId="1809" priority="1851"/>
  </conditionalFormatting>
  <conditionalFormatting sqref="V482">
    <cfRule type="duplicateValues" dxfId="1808" priority="1852"/>
  </conditionalFormatting>
  <conditionalFormatting sqref="V475">
    <cfRule type="duplicateValues" dxfId="1807" priority="1845"/>
  </conditionalFormatting>
  <conditionalFormatting sqref="V475">
    <cfRule type="duplicateValues" dxfId="1806" priority="1846"/>
  </conditionalFormatting>
  <conditionalFormatting sqref="V475">
    <cfRule type="duplicateValues" dxfId="1805" priority="1847"/>
  </conditionalFormatting>
  <conditionalFormatting sqref="V475">
    <cfRule type="duplicateValues" dxfId="1804" priority="1848"/>
  </conditionalFormatting>
  <conditionalFormatting sqref="V476">
    <cfRule type="duplicateValues" dxfId="1803" priority="1841"/>
  </conditionalFormatting>
  <conditionalFormatting sqref="V476">
    <cfRule type="duplicateValues" dxfId="1802" priority="1842"/>
  </conditionalFormatting>
  <conditionalFormatting sqref="V476">
    <cfRule type="duplicateValues" dxfId="1801" priority="1843"/>
  </conditionalFormatting>
  <conditionalFormatting sqref="V476">
    <cfRule type="duplicateValues" dxfId="1800" priority="1844"/>
  </conditionalFormatting>
  <conditionalFormatting sqref="V477">
    <cfRule type="duplicateValues" dxfId="1799" priority="1837"/>
  </conditionalFormatting>
  <conditionalFormatting sqref="V477">
    <cfRule type="duplicateValues" dxfId="1798" priority="1838"/>
  </conditionalFormatting>
  <conditionalFormatting sqref="V477">
    <cfRule type="duplicateValues" dxfId="1797" priority="1839"/>
  </conditionalFormatting>
  <conditionalFormatting sqref="V477">
    <cfRule type="duplicateValues" dxfId="1796" priority="1840"/>
  </conditionalFormatting>
  <conditionalFormatting sqref="V478">
    <cfRule type="duplicateValues" dxfId="1795" priority="1833"/>
  </conditionalFormatting>
  <conditionalFormatting sqref="V478">
    <cfRule type="duplicateValues" dxfId="1794" priority="1834"/>
  </conditionalFormatting>
  <conditionalFormatting sqref="V478">
    <cfRule type="duplicateValues" dxfId="1793" priority="1835"/>
  </conditionalFormatting>
  <conditionalFormatting sqref="V478">
    <cfRule type="duplicateValues" dxfId="1792" priority="1836"/>
  </conditionalFormatting>
  <conditionalFormatting sqref="V500">
    <cfRule type="duplicateValues" dxfId="1791" priority="1829"/>
  </conditionalFormatting>
  <conditionalFormatting sqref="V500">
    <cfRule type="duplicateValues" dxfId="1790" priority="1830"/>
  </conditionalFormatting>
  <conditionalFormatting sqref="V500">
    <cfRule type="duplicateValues" dxfId="1789" priority="1831"/>
  </conditionalFormatting>
  <conditionalFormatting sqref="V500">
    <cfRule type="duplicateValues" dxfId="1788" priority="1832"/>
  </conditionalFormatting>
  <conditionalFormatting sqref="V501">
    <cfRule type="duplicateValues" dxfId="1787" priority="1825"/>
  </conditionalFormatting>
  <conditionalFormatting sqref="V501">
    <cfRule type="duplicateValues" dxfId="1786" priority="1826"/>
  </conditionalFormatting>
  <conditionalFormatting sqref="V501">
    <cfRule type="duplicateValues" dxfId="1785" priority="1827"/>
  </conditionalFormatting>
  <conditionalFormatting sqref="V501">
    <cfRule type="duplicateValues" dxfId="1784" priority="1828"/>
  </conditionalFormatting>
  <conditionalFormatting sqref="V506">
    <cfRule type="duplicateValues" dxfId="1783" priority="1821"/>
  </conditionalFormatting>
  <conditionalFormatting sqref="V506">
    <cfRule type="duplicateValues" dxfId="1782" priority="1822"/>
  </conditionalFormatting>
  <conditionalFormatting sqref="V506">
    <cfRule type="duplicateValues" dxfId="1781" priority="1823"/>
  </conditionalFormatting>
  <conditionalFormatting sqref="V506">
    <cfRule type="duplicateValues" dxfId="1780" priority="1824"/>
  </conditionalFormatting>
  <conditionalFormatting sqref="V507">
    <cfRule type="duplicateValues" dxfId="1779" priority="1817"/>
  </conditionalFormatting>
  <conditionalFormatting sqref="V507">
    <cfRule type="duplicateValues" dxfId="1778" priority="1818"/>
  </conditionalFormatting>
  <conditionalFormatting sqref="V507">
    <cfRule type="duplicateValues" dxfId="1777" priority="1819"/>
  </conditionalFormatting>
  <conditionalFormatting sqref="V507">
    <cfRule type="duplicateValues" dxfId="1776" priority="1820"/>
  </conditionalFormatting>
  <conditionalFormatting sqref="V508">
    <cfRule type="duplicateValues" dxfId="1775" priority="1813"/>
  </conditionalFormatting>
  <conditionalFormatting sqref="V508">
    <cfRule type="duplicateValues" dxfId="1774" priority="1814"/>
  </conditionalFormatting>
  <conditionalFormatting sqref="V508">
    <cfRule type="duplicateValues" dxfId="1773" priority="1815"/>
  </conditionalFormatting>
  <conditionalFormatting sqref="V508">
    <cfRule type="duplicateValues" dxfId="1772" priority="1816"/>
  </conditionalFormatting>
  <conditionalFormatting sqref="V509">
    <cfRule type="duplicateValues" dxfId="1771" priority="1809"/>
  </conditionalFormatting>
  <conditionalFormatting sqref="V509">
    <cfRule type="duplicateValues" dxfId="1770" priority="1810"/>
  </conditionalFormatting>
  <conditionalFormatting sqref="V509">
    <cfRule type="duplicateValues" dxfId="1769" priority="1811"/>
  </conditionalFormatting>
  <conditionalFormatting sqref="V509">
    <cfRule type="duplicateValues" dxfId="1768" priority="1812"/>
  </conditionalFormatting>
  <conditionalFormatting sqref="V502">
    <cfRule type="duplicateValues" dxfId="1767" priority="1805"/>
  </conditionalFormatting>
  <conditionalFormatting sqref="V502">
    <cfRule type="duplicateValues" dxfId="1766" priority="1806"/>
  </conditionalFormatting>
  <conditionalFormatting sqref="V502">
    <cfRule type="duplicateValues" dxfId="1765" priority="1807"/>
  </conditionalFormatting>
  <conditionalFormatting sqref="V502">
    <cfRule type="duplicateValues" dxfId="1764" priority="1808"/>
  </conditionalFormatting>
  <conditionalFormatting sqref="V503">
    <cfRule type="duplicateValues" dxfId="1763" priority="1801"/>
  </conditionalFormatting>
  <conditionalFormatting sqref="V503">
    <cfRule type="duplicateValues" dxfId="1762" priority="1802"/>
  </conditionalFormatting>
  <conditionalFormatting sqref="V503">
    <cfRule type="duplicateValues" dxfId="1761" priority="1803"/>
  </conditionalFormatting>
  <conditionalFormatting sqref="V503">
    <cfRule type="duplicateValues" dxfId="1760" priority="1804"/>
  </conditionalFormatting>
  <conditionalFormatting sqref="V504">
    <cfRule type="duplicateValues" dxfId="1759" priority="1797"/>
  </conditionalFormatting>
  <conditionalFormatting sqref="V504">
    <cfRule type="duplicateValues" dxfId="1758" priority="1798"/>
  </conditionalFormatting>
  <conditionalFormatting sqref="V504">
    <cfRule type="duplicateValues" dxfId="1757" priority="1799"/>
  </conditionalFormatting>
  <conditionalFormatting sqref="V504">
    <cfRule type="duplicateValues" dxfId="1756" priority="1800"/>
  </conditionalFormatting>
  <conditionalFormatting sqref="V505">
    <cfRule type="duplicateValues" dxfId="1755" priority="1793"/>
  </conditionalFormatting>
  <conditionalFormatting sqref="V505">
    <cfRule type="duplicateValues" dxfId="1754" priority="1794"/>
  </conditionalFormatting>
  <conditionalFormatting sqref="V505">
    <cfRule type="duplicateValues" dxfId="1753" priority="1795"/>
  </conditionalFormatting>
  <conditionalFormatting sqref="V505">
    <cfRule type="duplicateValues" dxfId="1752" priority="1796"/>
  </conditionalFormatting>
  <conditionalFormatting sqref="V514">
    <cfRule type="duplicateValues" dxfId="1751" priority="1789"/>
  </conditionalFormatting>
  <conditionalFormatting sqref="V514">
    <cfRule type="duplicateValues" dxfId="1750" priority="1790"/>
  </conditionalFormatting>
  <conditionalFormatting sqref="V514">
    <cfRule type="duplicateValues" dxfId="1749" priority="1791"/>
  </conditionalFormatting>
  <conditionalFormatting sqref="V514">
    <cfRule type="duplicateValues" dxfId="1748" priority="1792"/>
  </conditionalFormatting>
  <conditionalFormatting sqref="V515">
    <cfRule type="duplicateValues" dxfId="1747" priority="1785"/>
  </conditionalFormatting>
  <conditionalFormatting sqref="V515">
    <cfRule type="duplicateValues" dxfId="1746" priority="1786"/>
  </conditionalFormatting>
  <conditionalFormatting sqref="V515">
    <cfRule type="duplicateValues" dxfId="1745" priority="1787"/>
  </conditionalFormatting>
  <conditionalFormatting sqref="V515">
    <cfRule type="duplicateValues" dxfId="1744" priority="1788"/>
  </conditionalFormatting>
  <conditionalFormatting sqref="V516">
    <cfRule type="duplicateValues" dxfId="1743" priority="1781"/>
  </conditionalFormatting>
  <conditionalFormatting sqref="V516">
    <cfRule type="duplicateValues" dxfId="1742" priority="1782"/>
  </conditionalFormatting>
  <conditionalFormatting sqref="V516">
    <cfRule type="duplicateValues" dxfId="1741" priority="1783"/>
  </conditionalFormatting>
  <conditionalFormatting sqref="V516">
    <cfRule type="duplicateValues" dxfId="1740" priority="1784"/>
  </conditionalFormatting>
  <conditionalFormatting sqref="V517">
    <cfRule type="duplicateValues" dxfId="1739" priority="1777"/>
  </conditionalFormatting>
  <conditionalFormatting sqref="V517">
    <cfRule type="duplicateValues" dxfId="1738" priority="1778"/>
  </conditionalFormatting>
  <conditionalFormatting sqref="V517">
    <cfRule type="duplicateValues" dxfId="1737" priority="1779"/>
  </conditionalFormatting>
  <conditionalFormatting sqref="V517">
    <cfRule type="duplicateValues" dxfId="1736" priority="1780"/>
  </conditionalFormatting>
  <conditionalFormatting sqref="V510">
    <cfRule type="duplicateValues" dxfId="1735" priority="1773"/>
  </conditionalFormatting>
  <conditionalFormatting sqref="V510">
    <cfRule type="duplicateValues" dxfId="1734" priority="1774"/>
  </conditionalFormatting>
  <conditionalFormatting sqref="V510">
    <cfRule type="duplicateValues" dxfId="1733" priority="1775"/>
  </conditionalFormatting>
  <conditionalFormatting sqref="V510">
    <cfRule type="duplicateValues" dxfId="1732" priority="1776"/>
  </conditionalFormatting>
  <conditionalFormatting sqref="V511">
    <cfRule type="duplicateValues" dxfId="1731" priority="1769"/>
  </conditionalFormatting>
  <conditionalFormatting sqref="V511">
    <cfRule type="duplicateValues" dxfId="1730" priority="1770"/>
  </conditionalFormatting>
  <conditionalFormatting sqref="V511">
    <cfRule type="duplicateValues" dxfId="1729" priority="1771"/>
  </conditionalFormatting>
  <conditionalFormatting sqref="V511">
    <cfRule type="duplicateValues" dxfId="1728" priority="1772"/>
  </conditionalFormatting>
  <conditionalFormatting sqref="V512">
    <cfRule type="duplicateValues" dxfId="1727" priority="1765"/>
  </conditionalFormatting>
  <conditionalFormatting sqref="V512">
    <cfRule type="duplicateValues" dxfId="1726" priority="1766"/>
  </conditionalFormatting>
  <conditionalFormatting sqref="V512">
    <cfRule type="duplicateValues" dxfId="1725" priority="1767"/>
  </conditionalFormatting>
  <conditionalFormatting sqref="V512">
    <cfRule type="duplicateValues" dxfId="1724" priority="1768"/>
  </conditionalFormatting>
  <conditionalFormatting sqref="V513">
    <cfRule type="duplicateValues" dxfId="1723" priority="1761"/>
  </conditionalFormatting>
  <conditionalFormatting sqref="V513">
    <cfRule type="duplicateValues" dxfId="1722" priority="1762"/>
  </conditionalFormatting>
  <conditionalFormatting sqref="V513">
    <cfRule type="duplicateValues" dxfId="1721" priority="1763"/>
  </conditionalFormatting>
  <conditionalFormatting sqref="V513">
    <cfRule type="duplicateValues" dxfId="1720" priority="1764"/>
  </conditionalFormatting>
  <conditionalFormatting sqref="V584">
    <cfRule type="duplicateValues" dxfId="1719" priority="1757"/>
  </conditionalFormatting>
  <conditionalFormatting sqref="V584">
    <cfRule type="duplicateValues" dxfId="1718" priority="1758"/>
  </conditionalFormatting>
  <conditionalFormatting sqref="V584">
    <cfRule type="duplicateValues" dxfId="1717" priority="1759"/>
  </conditionalFormatting>
  <conditionalFormatting sqref="V584">
    <cfRule type="duplicateValues" dxfId="1716" priority="1760"/>
  </conditionalFormatting>
  <conditionalFormatting sqref="V585">
    <cfRule type="duplicateValues" dxfId="1715" priority="1753"/>
  </conditionalFormatting>
  <conditionalFormatting sqref="V585">
    <cfRule type="duplicateValues" dxfId="1714" priority="1754"/>
  </conditionalFormatting>
  <conditionalFormatting sqref="V585">
    <cfRule type="duplicateValues" dxfId="1713" priority="1755"/>
  </conditionalFormatting>
  <conditionalFormatting sqref="V585">
    <cfRule type="duplicateValues" dxfId="1712" priority="1756"/>
  </conditionalFormatting>
  <conditionalFormatting sqref="V590">
    <cfRule type="duplicateValues" dxfId="1711" priority="1749"/>
  </conditionalFormatting>
  <conditionalFormatting sqref="V590">
    <cfRule type="duplicateValues" dxfId="1710" priority="1750"/>
  </conditionalFormatting>
  <conditionalFormatting sqref="V590">
    <cfRule type="duplicateValues" dxfId="1709" priority="1751"/>
  </conditionalFormatting>
  <conditionalFormatting sqref="V590">
    <cfRule type="duplicateValues" dxfId="1708" priority="1752"/>
  </conditionalFormatting>
  <conditionalFormatting sqref="V591">
    <cfRule type="duplicateValues" dxfId="1707" priority="1745"/>
  </conditionalFormatting>
  <conditionalFormatting sqref="V591">
    <cfRule type="duplicateValues" dxfId="1706" priority="1746"/>
  </conditionalFormatting>
  <conditionalFormatting sqref="V591">
    <cfRule type="duplicateValues" dxfId="1705" priority="1747"/>
  </conditionalFormatting>
  <conditionalFormatting sqref="V591">
    <cfRule type="duplicateValues" dxfId="1704" priority="1748"/>
  </conditionalFormatting>
  <conditionalFormatting sqref="V592">
    <cfRule type="duplicateValues" dxfId="1703" priority="1741"/>
  </conditionalFormatting>
  <conditionalFormatting sqref="V592">
    <cfRule type="duplicateValues" dxfId="1702" priority="1742"/>
  </conditionalFormatting>
  <conditionalFormatting sqref="V592">
    <cfRule type="duplicateValues" dxfId="1701" priority="1743"/>
  </conditionalFormatting>
  <conditionalFormatting sqref="V592">
    <cfRule type="duplicateValues" dxfId="1700" priority="1744"/>
  </conditionalFormatting>
  <conditionalFormatting sqref="V593">
    <cfRule type="duplicateValues" dxfId="1699" priority="1737"/>
  </conditionalFormatting>
  <conditionalFormatting sqref="V593">
    <cfRule type="duplicateValues" dxfId="1698" priority="1738"/>
  </conditionalFormatting>
  <conditionalFormatting sqref="V593">
    <cfRule type="duplicateValues" dxfId="1697" priority="1739"/>
  </conditionalFormatting>
  <conditionalFormatting sqref="V593">
    <cfRule type="duplicateValues" dxfId="1696" priority="1740"/>
  </conditionalFormatting>
  <conditionalFormatting sqref="V586">
    <cfRule type="duplicateValues" dxfId="1695" priority="1733"/>
  </conditionalFormatting>
  <conditionalFormatting sqref="V586">
    <cfRule type="duplicateValues" dxfId="1694" priority="1734"/>
  </conditionalFormatting>
  <conditionalFormatting sqref="V586">
    <cfRule type="duplicateValues" dxfId="1693" priority="1735"/>
  </conditionalFormatting>
  <conditionalFormatting sqref="V586">
    <cfRule type="duplicateValues" dxfId="1692" priority="1736"/>
  </conditionalFormatting>
  <conditionalFormatting sqref="V587">
    <cfRule type="duplicateValues" dxfId="1691" priority="1729"/>
  </conditionalFormatting>
  <conditionalFormatting sqref="V587">
    <cfRule type="duplicateValues" dxfId="1690" priority="1730"/>
  </conditionalFormatting>
  <conditionalFormatting sqref="V587">
    <cfRule type="duplicateValues" dxfId="1689" priority="1731"/>
  </conditionalFormatting>
  <conditionalFormatting sqref="V587">
    <cfRule type="duplicateValues" dxfId="1688" priority="1732"/>
  </conditionalFormatting>
  <conditionalFormatting sqref="V588">
    <cfRule type="duplicateValues" dxfId="1687" priority="1725"/>
  </conditionalFormatting>
  <conditionalFormatting sqref="V588">
    <cfRule type="duplicateValues" dxfId="1686" priority="1726"/>
  </conditionalFormatting>
  <conditionalFormatting sqref="V588">
    <cfRule type="duplicateValues" dxfId="1685" priority="1727"/>
  </conditionalFormatting>
  <conditionalFormatting sqref="V588">
    <cfRule type="duplicateValues" dxfId="1684" priority="1728"/>
  </conditionalFormatting>
  <conditionalFormatting sqref="V589">
    <cfRule type="duplicateValues" dxfId="1683" priority="1721"/>
  </conditionalFormatting>
  <conditionalFormatting sqref="V589">
    <cfRule type="duplicateValues" dxfId="1682" priority="1722"/>
  </conditionalFormatting>
  <conditionalFormatting sqref="V589">
    <cfRule type="duplicateValues" dxfId="1681" priority="1723"/>
  </conditionalFormatting>
  <conditionalFormatting sqref="V589">
    <cfRule type="duplicateValues" dxfId="1680" priority="1724"/>
  </conditionalFormatting>
  <conditionalFormatting sqref="V598">
    <cfRule type="duplicateValues" dxfId="1679" priority="1717"/>
  </conditionalFormatting>
  <conditionalFormatting sqref="V598">
    <cfRule type="duplicateValues" dxfId="1678" priority="1718"/>
  </conditionalFormatting>
  <conditionalFormatting sqref="V598">
    <cfRule type="duplicateValues" dxfId="1677" priority="1719"/>
  </conditionalFormatting>
  <conditionalFormatting sqref="V598">
    <cfRule type="duplicateValues" dxfId="1676" priority="1720"/>
  </conditionalFormatting>
  <conditionalFormatting sqref="V599">
    <cfRule type="duplicateValues" dxfId="1675" priority="1713"/>
  </conditionalFormatting>
  <conditionalFormatting sqref="V599">
    <cfRule type="duplicateValues" dxfId="1674" priority="1714"/>
  </conditionalFormatting>
  <conditionalFormatting sqref="V599">
    <cfRule type="duplicateValues" dxfId="1673" priority="1715"/>
  </conditionalFormatting>
  <conditionalFormatting sqref="V599">
    <cfRule type="duplicateValues" dxfId="1672" priority="1716"/>
  </conditionalFormatting>
  <conditionalFormatting sqref="V600">
    <cfRule type="duplicateValues" dxfId="1671" priority="1709"/>
  </conditionalFormatting>
  <conditionalFormatting sqref="V600">
    <cfRule type="duplicateValues" dxfId="1670" priority="1710"/>
  </conditionalFormatting>
  <conditionalFormatting sqref="V600">
    <cfRule type="duplicateValues" dxfId="1669" priority="1711"/>
  </conditionalFormatting>
  <conditionalFormatting sqref="V600">
    <cfRule type="duplicateValues" dxfId="1668" priority="1712"/>
  </conditionalFormatting>
  <conditionalFormatting sqref="V601">
    <cfRule type="duplicateValues" dxfId="1667" priority="1705"/>
  </conditionalFormatting>
  <conditionalFormatting sqref="V601">
    <cfRule type="duplicateValues" dxfId="1666" priority="1706"/>
  </conditionalFormatting>
  <conditionalFormatting sqref="V601">
    <cfRule type="duplicateValues" dxfId="1665" priority="1707"/>
  </conditionalFormatting>
  <conditionalFormatting sqref="V601">
    <cfRule type="duplicateValues" dxfId="1664" priority="1708"/>
  </conditionalFormatting>
  <conditionalFormatting sqref="V594">
    <cfRule type="duplicateValues" dxfId="1663" priority="1701"/>
  </conditionalFormatting>
  <conditionalFormatting sqref="V594">
    <cfRule type="duplicateValues" dxfId="1662" priority="1702"/>
  </conditionalFormatting>
  <conditionalFormatting sqref="V594">
    <cfRule type="duplicateValues" dxfId="1661" priority="1703"/>
  </conditionalFormatting>
  <conditionalFormatting sqref="V594">
    <cfRule type="duplicateValues" dxfId="1660" priority="1704"/>
  </conditionalFormatting>
  <conditionalFormatting sqref="V595">
    <cfRule type="duplicateValues" dxfId="1659" priority="1697"/>
  </conditionalFormatting>
  <conditionalFormatting sqref="V595">
    <cfRule type="duplicateValues" dxfId="1658" priority="1698"/>
  </conditionalFormatting>
  <conditionalFormatting sqref="V595">
    <cfRule type="duplicateValues" dxfId="1657" priority="1699"/>
  </conditionalFormatting>
  <conditionalFormatting sqref="V595">
    <cfRule type="duplicateValues" dxfId="1656" priority="1700"/>
  </conditionalFormatting>
  <conditionalFormatting sqref="V596">
    <cfRule type="duplicateValues" dxfId="1655" priority="1693"/>
  </conditionalFormatting>
  <conditionalFormatting sqref="V596">
    <cfRule type="duplicateValues" dxfId="1654" priority="1694"/>
  </conditionalFormatting>
  <conditionalFormatting sqref="V596">
    <cfRule type="duplicateValues" dxfId="1653" priority="1695"/>
  </conditionalFormatting>
  <conditionalFormatting sqref="V596">
    <cfRule type="duplicateValues" dxfId="1652" priority="1696"/>
  </conditionalFormatting>
  <conditionalFormatting sqref="V597">
    <cfRule type="duplicateValues" dxfId="1651" priority="1689"/>
  </conditionalFormatting>
  <conditionalFormatting sqref="V597">
    <cfRule type="duplicateValues" dxfId="1650" priority="1690"/>
  </conditionalFormatting>
  <conditionalFormatting sqref="V597">
    <cfRule type="duplicateValues" dxfId="1649" priority="1691"/>
  </conditionalFormatting>
  <conditionalFormatting sqref="V597">
    <cfRule type="duplicateValues" dxfId="1648" priority="1692"/>
  </conditionalFormatting>
  <conditionalFormatting sqref="V623">
    <cfRule type="duplicateValues" dxfId="1647" priority="1685"/>
  </conditionalFormatting>
  <conditionalFormatting sqref="V623">
    <cfRule type="duplicateValues" dxfId="1646" priority="1686"/>
  </conditionalFormatting>
  <conditionalFormatting sqref="V623">
    <cfRule type="duplicateValues" dxfId="1645" priority="1687"/>
  </conditionalFormatting>
  <conditionalFormatting sqref="V623">
    <cfRule type="duplicateValues" dxfId="1644" priority="1688"/>
  </conditionalFormatting>
  <conditionalFormatting sqref="V624">
    <cfRule type="duplicateValues" dxfId="1643" priority="1681"/>
  </conditionalFormatting>
  <conditionalFormatting sqref="V624">
    <cfRule type="duplicateValues" dxfId="1642" priority="1682"/>
  </conditionalFormatting>
  <conditionalFormatting sqref="V624">
    <cfRule type="duplicateValues" dxfId="1641" priority="1683"/>
  </conditionalFormatting>
  <conditionalFormatting sqref="V624">
    <cfRule type="duplicateValues" dxfId="1640" priority="1684"/>
  </conditionalFormatting>
  <conditionalFormatting sqref="V629">
    <cfRule type="duplicateValues" dxfId="1639" priority="1677"/>
  </conditionalFormatting>
  <conditionalFormatting sqref="V629">
    <cfRule type="duplicateValues" dxfId="1638" priority="1678"/>
  </conditionalFormatting>
  <conditionalFormatting sqref="V629">
    <cfRule type="duplicateValues" dxfId="1637" priority="1679"/>
  </conditionalFormatting>
  <conditionalFormatting sqref="V629">
    <cfRule type="duplicateValues" dxfId="1636" priority="1680"/>
  </conditionalFormatting>
  <conditionalFormatting sqref="V630">
    <cfRule type="duplicateValues" dxfId="1635" priority="1673"/>
  </conditionalFormatting>
  <conditionalFormatting sqref="V630">
    <cfRule type="duplicateValues" dxfId="1634" priority="1674"/>
  </conditionalFormatting>
  <conditionalFormatting sqref="V630">
    <cfRule type="duplicateValues" dxfId="1633" priority="1675"/>
  </conditionalFormatting>
  <conditionalFormatting sqref="V630">
    <cfRule type="duplicateValues" dxfId="1632" priority="1676"/>
  </conditionalFormatting>
  <conditionalFormatting sqref="V631">
    <cfRule type="duplicateValues" dxfId="1631" priority="1669"/>
  </conditionalFormatting>
  <conditionalFormatting sqref="V631">
    <cfRule type="duplicateValues" dxfId="1630" priority="1670"/>
  </conditionalFormatting>
  <conditionalFormatting sqref="V631">
    <cfRule type="duplicateValues" dxfId="1629" priority="1671"/>
  </conditionalFormatting>
  <conditionalFormatting sqref="V631">
    <cfRule type="duplicateValues" dxfId="1628" priority="1672"/>
  </conditionalFormatting>
  <conditionalFormatting sqref="V632">
    <cfRule type="duplicateValues" dxfId="1627" priority="1665"/>
  </conditionalFormatting>
  <conditionalFormatting sqref="V632">
    <cfRule type="duplicateValues" dxfId="1626" priority="1666"/>
  </conditionalFormatting>
  <conditionalFormatting sqref="V632">
    <cfRule type="duplicateValues" dxfId="1625" priority="1667"/>
  </conditionalFormatting>
  <conditionalFormatting sqref="V632">
    <cfRule type="duplicateValues" dxfId="1624" priority="1668"/>
  </conditionalFormatting>
  <conditionalFormatting sqref="V625">
    <cfRule type="duplicateValues" dxfId="1623" priority="1661"/>
  </conditionalFormatting>
  <conditionalFormatting sqref="V625">
    <cfRule type="duplicateValues" dxfId="1622" priority="1662"/>
  </conditionalFormatting>
  <conditionalFormatting sqref="V625">
    <cfRule type="duplicateValues" dxfId="1621" priority="1663"/>
  </conditionalFormatting>
  <conditionalFormatting sqref="V625">
    <cfRule type="duplicateValues" dxfId="1620" priority="1664"/>
  </conditionalFormatting>
  <conditionalFormatting sqref="V626">
    <cfRule type="duplicateValues" dxfId="1619" priority="1657"/>
  </conditionalFormatting>
  <conditionalFormatting sqref="V626">
    <cfRule type="duplicateValues" dxfId="1618" priority="1658"/>
  </conditionalFormatting>
  <conditionalFormatting sqref="V626">
    <cfRule type="duplicateValues" dxfId="1617" priority="1659"/>
  </conditionalFormatting>
  <conditionalFormatting sqref="V626">
    <cfRule type="duplicateValues" dxfId="1616" priority="1660"/>
  </conditionalFormatting>
  <conditionalFormatting sqref="V627">
    <cfRule type="duplicateValues" dxfId="1615" priority="1653"/>
  </conditionalFormatting>
  <conditionalFormatting sqref="V627">
    <cfRule type="duplicateValues" dxfId="1614" priority="1654"/>
  </conditionalFormatting>
  <conditionalFormatting sqref="V627">
    <cfRule type="duplicateValues" dxfId="1613" priority="1655"/>
  </conditionalFormatting>
  <conditionalFormatting sqref="V627">
    <cfRule type="duplicateValues" dxfId="1612" priority="1656"/>
  </conditionalFormatting>
  <conditionalFormatting sqref="V628">
    <cfRule type="duplicateValues" dxfId="1611" priority="1649"/>
  </conditionalFormatting>
  <conditionalFormatting sqref="V628">
    <cfRule type="duplicateValues" dxfId="1610" priority="1650"/>
  </conditionalFormatting>
  <conditionalFormatting sqref="V628">
    <cfRule type="duplicateValues" dxfId="1609" priority="1651"/>
  </conditionalFormatting>
  <conditionalFormatting sqref="V628">
    <cfRule type="duplicateValues" dxfId="1608" priority="1652"/>
  </conditionalFormatting>
  <conditionalFormatting sqref="V637">
    <cfRule type="duplicateValues" dxfId="1607" priority="1645"/>
  </conditionalFormatting>
  <conditionalFormatting sqref="V637">
    <cfRule type="duplicateValues" dxfId="1606" priority="1646"/>
  </conditionalFormatting>
  <conditionalFormatting sqref="V637">
    <cfRule type="duplicateValues" dxfId="1605" priority="1647"/>
  </conditionalFormatting>
  <conditionalFormatting sqref="V637">
    <cfRule type="duplicateValues" dxfId="1604" priority="1648"/>
  </conditionalFormatting>
  <conditionalFormatting sqref="V638">
    <cfRule type="duplicateValues" dxfId="1603" priority="1641"/>
  </conditionalFormatting>
  <conditionalFormatting sqref="V638">
    <cfRule type="duplicateValues" dxfId="1602" priority="1642"/>
  </conditionalFormatting>
  <conditionalFormatting sqref="V638">
    <cfRule type="duplicateValues" dxfId="1601" priority="1643"/>
  </conditionalFormatting>
  <conditionalFormatting sqref="V638">
    <cfRule type="duplicateValues" dxfId="1600" priority="1644"/>
  </conditionalFormatting>
  <conditionalFormatting sqref="V639">
    <cfRule type="duplicateValues" dxfId="1599" priority="1637"/>
  </conditionalFormatting>
  <conditionalFormatting sqref="V639">
    <cfRule type="duplicateValues" dxfId="1598" priority="1638"/>
  </conditionalFormatting>
  <conditionalFormatting sqref="V639">
    <cfRule type="duplicateValues" dxfId="1597" priority="1639"/>
  </conditionalFormatting>
  <conditionalFormatting sqref="V639">
    <cfRule type="duplicateValues" dxfId="1596" priority="1640"/>
  </conditionalFormatting>
  <conditionalFormatting sqref="V640">
    <cfRule type="duplicateValues" dxfId="1595" priority="1633"/>
  </conditionalFormatting>
  <conditionalFormatting sqref="V640">
    <cfRule type="duplicateValues" dxfId="1594" priority="1634"/>
  </conditionalFormatting>
  <conditionalFormatting sqref="V640">
    <cfRule type="duplicateValues" dxfId="1593" priority="1635"/>
  </conditionalFormatting>
  <conditionalFormatting sqref="V640">
    <cfRule type="duplicateValues" dxfId="1592" priority="1636"/>
  </conditionalFormatting>
  <conditionalFormatting sqref="V633">
    <cfRule type="duplicateValues" dxfId="1591" priority="1629"/>
  </conditionalFormatting>
  <conditionalFormatting sqref="V633">
    <cfRule type="duplicateValues" dxfId="1590" priority="1630"/>
  </conditionalFormatting>
  <conditionalFormatting sqref="V633">
    <cfRule type="duplicateValues" dxfId="1589" priority="1631"/>
  </conditionalFormatting>
  <conditionalFormatting sqref="V633">
    <cfRule type="duplicateValues" dxfId="1588" priority="1632"/>
  </conditionalFormatting>
  <conditionalFormatting sqref="V634">
    <cfRule type="duplicateValues" dxfId="1587" priority="1625"/>
  </conditionalFormatting>
  <conditionalFormatting sqref="V634">
    <cfRule type="duplicateValues" dxfId="1586" priority="1626"/>
  </conditionalFormatting>
  <conditionalFormatting sqref="V634">
    <cfRule type="duplicateValues" dxfId="1585" priority="1627"/>
  </conditionalFormatting>
  <conditionalFormatting sqref="V634">
    <cfRule type="duplicateValues" dxfId="1584" priority="1628"/>
  </conditionalFormatting>
  <conditionalFormatting sqref="V635">
    <cfRule type="duplicateValues" dxfId="1583" priority="1621"/>
  </conditionalFormatting>
  <conditionalFormatting sqref="V635">
    <cfRule type="duplicateValues" dxfId="1582" priority="1622"/>
  </conditionalFormatting>
  <conditionalFormatting sqref="V635">
    <cfRule type="duplicateValues" dxfId="1581" priority="1623"/>
  </conditionalFormatting>
  <conditionalFormatting sqref="V635">
    <cfRule type="duplicateValues" dxfId="1580" priority="1624"/>
  </conditionalFormatting>
  <conditionalFormatting sqref="V636">
    <cfRule type="duplicateValues" dxfId="1579" priority="1617"/>
  </conditionalFormatting>
  <conditionalFormatting sqref="V636">
    <cfRule type="duplicateValues" dxfId="1578" priority="1618"/>
  </conditionalFormatting>
  <conditionalFormatting sqref="V636">
    <cfRule type="duplicateValues" dxfId="1577" priority="1619"/>
  </conditionalFormatting>
  <conditionalFormatting sqref="V636">
    <cfRule type="duplicateValues" dxfId="1576" priority="1620"/>
  </conditionalFormatting>
  <conditionalFormatting sqref="V658">
    <cfRule type="duplicateValues" dxfId="1575" priority="1613"/>
  </conditionalFormatting>
  <conditionalFormatting sqref="V658">
    <cfRule type="duplicateValues" dxfId="1574" priority="1614"/>
  </conditionalFormatting>
  <conditionalFormatting sqref="V658">
    <cfRule type="duplicateValues" dxfId="1573" priority="1615"/>
  </conditionalFormatting>
  <conditionalFormatting sqref="V658">
    <cfRule type="duplicateValues" dxfId="1572" priority="1616"/>
  </conditionalFormatting>
  <conditionalFormatting sqref="V659">
    <cfRule type="duplicateValues" dxfId="1571" priority="1609"/>
  </conditionalFormatting>
  <conditionalFormatting sqref="V659">
    <cfRule type="duplicateValues" dxfId="1570" priority="1610"/>
  </conditionalFormatting>
  <conditionalFormatting sqref="V659">
    <cfRule type="duplicateValues" dxfId="1569" priority="1611"/>
  </conditionalFormatting>
  <conditionalFormatting sqref="V659">
    <cfRule type="duplicateValues" dxfId="1568" priority="1612"/>
  </conditionalFormatting>
  <conditionalFormatting sqref="V664">
    <cfRule type="duplicateValues" dxfId="1567" priority="1605"/>
  </conditionalFormatting>
  <conditionalFormatting sqref="V664">
    <cfRule type="duplicateValues" dxfId="1566" priority="1606"/>
  </conditionalFormatting>
  <conditionalFormatting sqref="V664">
    <cfRule type="duplicateValues" dxfId="1565" priority="1607"/>
  </conditionalFormatting>
  <conditionalFormatting sqref="V664">
    <cfRule type="duplicateValues" dxfId="1564" priority="1608"/>
  </conditionalFormatting>
  <conditionalFormatting sqref="V665">
    <cfRule type="duplicateValues" dxfId="1563" priority="1601"/>
  </conditionalFormatting>
  <conditionalFormatting sqref="V665">
    <cfRule type="duplicateValues" dxfId="1562" priority="1602"/>
  </conditionalFormatting>
  <conditionalFormatting sqref="V665">
    <cfRule type="duplicateValues" dxfId="1561" priority="1603"/>
  </conditionalFormatting>
  <conditionalFormatting sqref="V665">
    <cfRule type="duplicateValues" dxfId="1560" priority="1604"/>
  </conditionalFormatting>
  <conditionalFormatting sqref="V666">
    <cfRule type="duplicateValues" dxfId="1559" priority="1597"/>
  </conditionalFormatting>
  <conditionalFormatting sqref="V666">
    <cfRule type="duplicateValues" dxfId="1558" priority="1598"/>
  </conditionalFormatting>
  <conditionalFormatting sqref="V666">
    <cfRule type="duplicateValues" dxfId="1557" priority="1599"/>
  </conditionalFormatting>
  <conditionalFormatting sqref="V666">
    <cfRule type="duplicateValues" dxfId="1556" priority="1600"/>
  </conditionalFormatting>
  <conditionalFormatting sqref="V667">
    <cfRule type="duplicateValues" dxfId="1555" priority="1593"/>
  </conditionalFormatting>
  <conditionalFormatting sqref="V667">
    <cfRule type="duplicateValues" dxfId="1554" priority="1594"/>
  </conditionalFormatting>
  <conditionalFormatting sqref="V667">
    <cfRule type="duplicateValues" dxfId="1553" priority="1595"/>
  </conditionalFormatting>
  <conditionalFormatting sqref="V667">
    <cfRule type="duplicateValues" dxfId="1552" priority="1596"/>
  </conditionalFormatting>
  <conditionalFormatting sqref="V660">
    <cfRule type="duplicateValues" dxfId="1551" priority="1589"/>
  </conditionalFormatting>
  <conditionalFormatting sqref="V660">
    <cfRule type="duplicateValues" dxfId="1550" priority="1590"/>
  </conditionalFormatting>
  <conditionalFormatting sqref="V660">
    <cfRule type="duplicateValues" dxfId="1549" priority="1591"/>
  </conditionalFormatting>
  <conditionalFormatting sqref="V660">
    <cfRule type="duplicateValues" dxfId="1548" priority="1592"/>
  </conditionalFormatting>
  <conditionalFormatting sqref="V661">
    <cfRule type="duplicateValues" dxfId="1547" priority="1585"/>
  </conditionalFormatting>
  <conditionalFormatting sqref="V661">
    <cfRule type="duplicateValues" dxfId="1546" priority="1586"/>
  </conditionalFormatting>
  <conditionalFormatting sqref="V661">
    <cfRule type="duplicateValues" dxfId="1545" priority="1587"/>
  </conditionalFormatting>
  <conditionalFormatting sqref="V661">
    <cfRule type="duplicateValues" dxfId="1544" priority="1588"/>
  </conditionalFormatting>
  <conditionalFormatting sqref="V662">
    <cfRule type="duplicateValues" dxfId="1543" priority="1581"/>
  </conditionalFormatting>
  <conditionalFormatting sqref="V662">
    <cfRule type="duplicateValues" dxfId="1542" priority="1582"/>
  </conditionalFormatting>
  <conditionalFormatting sqref="V662">
    <cfRule type="duplicateValues" dxfId="1541" priority="1583"/>
  </conditionalFormatting>
  <conditionalFormatting sqref="V662">
    <cfRule type="duplicateValues" dxfId="1540" priority="1584"/>
  </conditionalFormatting>
  <conditionalFormatting sqref="V663">
    <cfRule type="duplicateValues" dxfId="1539" priority="1577"/>
  </conditionalFormatting>
  <conditionalFormatting sqref="V663">
    <cfRule type="duplicateValues" dxfId="1538" priority="1578"/>
  </conditionalFormatting>
  <conditionalFormatting sqref="V663">
    <cfRule type="duplicateValues" dxfId="1537" priority="1579"/>
  </conditionalFormatting>
  <conditionalFormatting sqref="V663">
    <cfRule type="duplicateValues" dxfId="1536" priority="1580"/>
  </conditionalFormatting>
  <conditionalFormatting sqref="V672">
    <cfRule type="duplicateValues" dxfId="1535" priority="1573"/>
  </conditionalFormatting>
  <conditionalFormatting sqref="V672">
    <cfRule type="duplicateValues" dxfId="1534" priority="1574"/>
  </conditionalFormatting>
  <conditionalFormatting sqref="V672">
    <cfRule type="duplicateValues" dxfId="1533" priority="1575"/>
  </conditionalFormatting>
  <conditionalFormatting sqref="V672">
    <cfRule type="duplicateValues" dxfId="1532" priority="1576"/>
  </conditionalFormatting>
  <conditionalFormatting sqref="V673">
    <cfRule type="duplicateValues" dxfId="1531" priority="1569"/>
  </conditionalFormatting>
  <conditionalFormatting sqref="V673">
    <cfRule type="duplicateValues" dxfId="1530" priority="1570"/>
  </conditionalFormatting>
  <conditionalFormatting sqref="V673">
    <cfRule type="duplicateValues" dxfId="1529" priority="1571"/>
  </conditionalFormatting>
  <conditionalFormatting sqref="V673">
    <cfRule type="duplicateValues" dxfId="1528" priority="1572"/>
  </conditionalFormatting>
  <conditionalFormatting sqref="V674">
    <cfRule type="duplicateValues" dxfId="1527" priority="1565"/>
  </conditionalFormatting>
  <conditionalFormatting sqref="V674">
    <cfRule type="duplicateValues" dxfId="1526" priority="1566"/>
  </conditionalFormatting>
  <conditionalFormatting sqref="V674">
    <cfRule type="duplicateValues" dxfId="1525" priority="1567"/>
  </conditionalFormatting>
  <conditionalFormatting sqref="V674">
    <cfRule type="duplicateValues" dxfId="1524" priority="1568"/>
  </conditionalFormatting>
  <conditionalFormatting sqref="V675">
    <cfRule type="duplicateValues" dxfId="1523" priority="1561"/>
  </conditionalFormatting>
  <conditionalFormatting sqref="V675">
    <cfRule type="duplicateValues" dxfId="1522" priority="1562"/>
  </conditionalFormatting>
  <conditionalFormatting sqref="V675">
    <cfRule type="duplicateValues" dxfId="1521" priority="1563"/>
  </conditionalFormatting>
  <conditionalFormatting sqref="V675">
    <cfRule type="duplicateValues" dxfId="1520" priority="1564"/>
  </conditionalFormatting>
  <conditionalFormatting sqref="V668">
    <cfRule type="duplicateValues" dxfId="1519" priority="1557"/>
  </conditionalFormatting>
  <conditionalFormatting sqref="V668">
    <cfRule type="duplicateValues" dxfId="1518" priority="1558"/>
  </conditionalFormatting>
  <conditionalFormatting sqref="V668">
    <cfRule type="duplicateValues" dxfId="1517" priority="1559"/>
  </conditionalFormatting>
  <conditionalFormatting sqref="V668">
    <cfRule type="duplicateValues" dxfId="1516" priority="1560"/>
  </conditionalFormatting>
  <conditionalFormatting sqref="V669">
    <cfRule type="duplicateValues" dxfId="1515" priority="1553"/>
  </conditionalFormatting>
  <conditionalFormatting sqref="V669">
    <cfRule type="duplicateValues" dxfId="1514" priority="1554"/>
  </conditionalFormatting>
  <conditionalFormatting sqref="V669">
    <cfRule type="duplicateValues" dxfId="1513" priority="1555"/>
  </conditionalFormatting>
  <conditionalFormatting sqref="V669">
    <cfRule type="duplicateValues" dxfId="1512" priority="1556"/>
  </conditionalFormatting>
  <conditionalFormatting sqref="V670">
    <cfRule type="duplicateValues" dxfId="1511" priority="1549"/>
  </conditionalFormatting>
  <conditionalFormatting sqref="V670">
    <cfRule type="duplicateValues" dxfId="1510" priority="1550"/>
  </conditionalFormatting>
  <conditionalFormatting sqref="V670">
    <cfRule type="duplicateValues" dxfId="1509" priority="1551"/>
  </conditionalFormatting>
  <conditionalFormatting sqref="V670">
    <cfRule type="duplicateValues" dxfId="1508" priority="1552"/>
  </conditionalFormatting>
  <conditionalFormatting sqref="V671">
    <cfRule type="duplicateValues" dxfId="1507" priority="1545"/>
  </conditionalFormatting>
  <conditionalFormatting sqref="V671">
    <cfRule type="duplicateValues" dxfId="1506" priority="1546"/>
  </conditionalFormatting>
  <conditionalFormatting sqref="V671">
    <cfRule type="duplicateValues" dxfId="1505" priority="1547"/>
  </conditionalFormatting>
  <conditionalFormatting sqref="V671">
    <cfRule type="duplicateValues" dxfId="1504" priority="1548"/>
  </conditionalFormatting>
  <conditionalFormatting sqref="V687">
    <cfRule type="duplicateValues" dxfId="1503" priority="1541"/>
  </conditionalFormatting>
  <conditionalFormatting sqref="V687">
    <cfRule type="duplicateValues" dxfId="1502" priority="1542"/>
  </conditionalFormatting>
  <conditionalFormatting sqref="V687">
    <cfRule type="duplicateValues" dxfId="1501" priority="1543"/>
  </conditionalFormatting>
  <conditionalFormatting sqref="V687">
    <cfRule type="duplicateValues" dxfId="1500" priority="1544"/>
  </conditionalFormatting>
  <conditionalFormatting sqref="V688">
    <cfRule type="duplicateValues" dxfId="1499" priority="1537"/>
  </conditionalFormatting>
  <conditionalFormatting sqref="V688">
    <cfRule type="duplicateValues" dxfId="1498" priority="1538"/>
  </conditionalFormatting>
  <conditionalFormatting sqref="V688">
    <cfRule type="duplicateValues" dxfId="1497" priority="1539"/>
  </conditionalFormatting>
  <conditionalFormatting sqref="V688">
    <cfRule type="duplicateValues" dxfId="1496" priority="1540"/>
  </conditionalFormatting>
  <conditionalFormatting sqref="V693">
    <cfRule type="duplicateValues" dxfId="1495" priority="1533"/>
  </conditionalFormatting>
  <conditionalFormatting sqref="V693">
    <cfRule type="duplicateValues" dxfId="1494" priority="1534"/>
  </conditionalFormatting>
  <conditionalFormatting sqref="V693">
    <cfRule type="duplicateValues" dxfId="1493" priority="1535"/>
  </conditionalFormatting>
  <conditionalFormatting sqref="V693">
    <cfRule type="duplicateValues" dxfId="1492" priority="1536"/>
  </conditionalFormatting>
  <conditionalFormatting sqref="V694">
    <cfRule type="duplicateValues" dxfId="1491" priority="1529"/>
  </conditionalFormatting>
  <conditionalFormatting sqref="V694">
    <cfRule type="duplicateValues" dxfId="1490" priority="1530"/>
  </conditionalFormatting>
  <conditionalFormatting sqref="V694">
    <cfRule type="duplicateValues" dxfId="1489" priority="1531"/>
  </conditionalFormatting>
  <conditionalFormatting sqref="V694">
    <cfRule type="duplicateValues" dxfId="1488" priority="1532"/>
  </conditionalFormatting>
  <conditionalFormatting sqref="V695">
    <cfRule type="duplicateValues" dxfId="1487" priority="1525"/>
  </conditionalFormatting>
  <conditionalFormatting sqref="V695">
    <cfRule type="duplicateValues" dxfId="1486" priority="1526"/>
  </conditionalFormatting>
  <conditionalFormatting sqref="V695">
    <cfRule type="duplicateValues" dxfId="1485" priority="1527"/>
  </conditionalFormatting>
  <conditionalFormatting sqref="V695">
    <cfRule type="duplicateValues" dxfId="1484" priority="1528"/>
  </conditionalFormatting>
  <conditionalFormatting sqref="V696">
    <cfRule type="duplicateValues" dxfId="1483" priority="1521"/>
  </conditionalFormatting>
  <conditionalFormatting sqref="V696">
    <cfRule type="duplicateValues" dxfId="1482" priority="1522"/>
  </conditionalFormatting>
  <conditionalFormatting sqref="V696">
    <cfRule type="duplicateValues" dxfId="1481" priority="1523"/>
  </conditionalFormatting>
  <conditionalFormatting sqref="V696">
    <cfRule type="duplicateValues" dxfId="1480" priority="1524"/>
  </conditionalFormatting>
  <conditionalFormatting sqref="V689">
    <cfRule type="duplicateValues" dxfId="1479" priority="1517"/>
  </conditionalFormatting>
  <conditionalFormatting sqref="V689">
    <cfRule type="duplicateValues" dxfId="1478" priority="1518"/>
  </conditionalFormatting>
  <conditionalFormatting sqref="V689">
    <cfRule type="duplicateValues" dxfId="1477" priority="1519"/>
  </conditionalFormatting>
  <conditionalFormatting sqref="V689">
    <cfRule type="duplicateValues" dxfId="1476" priority="1520"/>
  </conditionalFormatting>
  <conditionalFormatting sqref="V690">
    <cfRule type="duplicateValues" dxfId="1475" priority="1513"/>
  </conditionalFormatting>
  <conditionalFormatting sqref="V690">
    <cfRule type="duplicateValues" dxfId="1474" priority="1514"/>
  </conditionalFormatting>
  <conditionalFormatting sqref="V690">
    <cfRule type="duplicateValues" dxfId="1473" priority="1515"/>
  </conditionalFormatting>
  <conditionalFormatting sqref="V690">
    <cfRule type="duplicateValues" dxfId="1472" priority="1516"/>
  </conditionalFormatting>
  <conditionalFormatting sqref="V691">
    <cfRule type="duplicateValues" dxfId="1471" priority="1509"/>
  </conditionalFormatting>
  <conditionalFormatting sqref="V691">
    <cfRule type="duplicateValues" dxfId="1470" priority="1510"/>
  </conditionalFormatting>
  <conditionalFormatting sqref="V691">
    <cfRule type="duplicateValues" dxfId="1469" priority="1511"/>
  </conditionalFormatting>
  <conditionalFormatting sqref="V691">
    <cfRule type="duplicateValues" dxfId="1468" priority="1512"/>
  </conditionalFormatting>
  <conditionalFormatting sqref="V692">
    <cfRule type="duplicateValues" dxfId="1467" priority="1505"/>
  </conditionalFormatting>
  <conditionalFormatting sqref="V692">
    <cfRule type="duplicateValues" dxfId="1466" priority="1506"/>
  </conditionalFormatting>
  <conditionalFormatting sqref="V692">
    <cfRule type="duplicateValues" dxfId="1465" priority="1507"/>
  </conditionalFormatting>
  <conditionalFormatting sqref="V692">
    <cfRule type="duplicateValues" dxfId="1464" priority="1508"/>
  </conditionalFormatting>
  <conditionalFormatting sqref="V701">
    <cfRule type="duplicateValues" dxfId="1463" priority="1501"/>
  </conditionalFormatting>
  <conditionalFormatting sqref="V701">
    <cfRule type="duplicateValues" dxfId="1462" priority="1502"/>
  </conditionalFormatting>
  <conditionalFormatting sqref="V701">
    <cfRule type="duplicateValues" dxfId="1461" priority="1503"/>
  </conditionalFormatting>
  <conditionalFormatting sqref="V701">
    <cfRule type="duplicateValues" dxfId="1460" priority="1504"/>
  </conditionalFormatting>
  <conditionalFormatting sqref="V702">
    <cfRule type="duplicateValues" dxfId="1459" priority="1497"/>
  </conditionalFormatting>
  <conditionalFormatting sqref="V702">
    <cfRule type="duplicateValues" dxfId="1458" priority="1498"/>
  </conditionalFormatting>
  <conditionalFormatting sqref="V702">
    <cfRule type="duplicateValues" dxfId="1457" priority="1499"/>
  </conditionalFormatting>
  <conditionalFormatting sqref="V702">
    <cfRule type="duplicateValues" dxfId="1456" priority="1500"/>
  </conditionalFormatting>
  <conditionalFormatting sqref="V703">
    <cfRule type="duplicateValues" dxfId="1455" priority="1493"/>
  </conditionalFormatting>
  <conditionalFormatting sqref="V703">
    <cfRule type="duplicateValues" dxfId="1454" priority="1494"/>
  </conditionalFormatting>
  <conditionalFormatting sqref="V703">
    <cfRule type="duplicateValues" dxfId="1453" priority="1495"/>
  </conditionalFormatting>
  <conditionalFormatting sqref="V703">
    <cfRule type="duplicateValues" dxfId="1452" priority="1496"/>
  </conditionalFormatting>
  <conditionalFormatting sqref="V704">
    <cfRule type="duplicateValues" dxfId="1451" priority="1489"/>
  </conditionalFormatting>
  <conditionalFormatting sqref="V704">
    <cfRule type="duplicateValues" dxfId="1450" priority="1490"/>
  </conditionalFormatting>
  <conditionalFormatting sqref="V704">
    <cfRule type="duplicateValues" dxfId="1449" priority="1491"/>
  </conditionalFormatting>
  <conditionalFormatting sqref="V704">
    <cfRule type="duplicateValues" dxfId="1448" priority="1492"/>
  </conditionalFormatting>
  <conditionalFormatting sqref="V697">
    <cfRule type="duplicateValues" dxfId="1447" priority="1485"/>
  </conditionalFormatting>
  <conditionalFormatting sqref="V697">
    <cfRule type="duplicateValues" dxfId="1446" priority="1486"/>
  </conditionalFormatting>
  <conditionalFormatting sqref="V697">
    <cfRule type="duplicateValues" dxfId="1445" priority="1487"/>
  </conditionalFormatting>
  <conditionalFormatting sqref="V697">
    <cfRule type="duplicateValues" dxfId="1444" priority="1488"/>
  </conditionalFormatting>
  <conditionalFormatting sqref="V698">
    <cfRule type="duplicateValues" dxfId="1443" priority="1481"/>
  </conditionalFormatting>
  <conditionalFormatting sqref="V698">
    <cfRule type="duplicateValues" dxfId="1442" priority="1482"/>
  </conditionalFormatting>
  <conditionalFormatting sqref="V698">
    <cfRule type="duplicateValues" dxfId="1441" priority="1483"/>
  </conditionalFormatting>
  <conditionalFormatting sqref="V698">
    <cfRule type="duplicateValues" dxfId="1440" priority="1484"/>
  </conditionalFormatting>
  <conditionalFormatting sqref="V699">
    <cfRule type="duplicateValues" dxfId="1439" priority="1477"/>
  </conditionalFormatting>
  <conditionalFormatting sqref="V699">
    <cfRule type="duplicateValues" dxfId="1438" priority="1478"/>
  </conditionalFormatting>
  <conditionalFormatting sqref="V699">
    <cfRule type="duplicateValues" dxfId="1437" priority="1479"/>
  </conditionalFormatting>
  <conditionalFormatting sqref="V699">
    <cfRule type="duplicateValues" dxfId="1436" priority="1480"/>
  </conditionalFormatting>
  <conditionalFormatting sqref="V700">
    <cfRule type="duplicateValues" dxfId="1435" priority="1473"/>
  </conditionalFormatting>
  <conditionalFormatting sqref="V700">
    <cfRule type="duplicateValues" dxfId="1434" priority="1474"/>
  </conditionalFormatting>
  <conditionalFormatting sqref="V700">
    <cfRule type="duplicateValues" dxfId="1433" priority="1475"/>
  </conditionalFormatting>
  <conditionalFormatting sqref="V700">
    <cfRule type="duplicateValues" dxfId="1432" priority="1476"/>
  </conditionalFormatting>
  <conditionalFormatting sqref="V828">
    <cfRule type="duplicateValues" dxfId="1431" priority="1469"/>
  </conditionalFormatting>
  <conditionalFormatting sqref="V828">
    <cfRule type="duplicateValues" dxfId="1430" priority="1470"/>
  </conditionalFormatting>
  <conditionalFormatting sqref="V828">
    <cfRule type="duplicateValues" dxfId="1429" priority="1471"/>
  </conditionalFormatting>
  <conditionalFormatting sqref="V828">
    <cfRule type="duplicateValues" dxfId="1428" priority="1472"/>
  </conditionalFormatting>
  <conditionalFormatting sqref="V829">
    <cfRule type="duplicateValues" dxfId="1427" priority="1465"/>
  </conditionalFormatting>
  <conditionalFormatting sqref="V829">
    <cfRule type="duplicateValues" dxfId="1426" priority="1466"/>
  </conditionalFormatting>
  <conditionalFormatting sqref="V829">
    <cfRule type="duplicateValues" dxfId="1425" priority="1467"/>
  </conditionalFormatting>
  <conditionalFormatting sqref="V829">
    <cfRule type="duplicateValues" dxfId="1424" priority="1468"/>
  </conditionalFormatting>
  <conditionalFormatting sqref="V834">
    <cfRule type="duplicateValues" dxfId="1423" priority="1461"/>
  </conditionalFormatting>
  <conditionalFormatting sqref="V834">
    <cfRule type="duplicateValues" dxfId="1422" priority="1462"/>
  </conditionalFormatting>
  <conditionalFormatting sqref="V834">
    <cfRule type="duplicateValues" dxfId="1421" priority="1463"/>
  </conditionalFormatting>
  <conditionalFormatting sqref="V834">
    <cfRule type="duplicateValues" dxfId="1420" priority="1464"/>
  </conditionalFormatting>
  <conditionalFormatting sqref="V835">
    <cfRule type="duplicateValues" dxfId="1419" priority="1457"/>
  </conditionalFormatting>
  <conditionalFormatting sqref="V835">
    <cfRule type="duplicateValues" dxfId="1418" priority="1458"/>
  </conditionalFormatting>
  <conditionalFormatting sqref="V835">
    <cfRule type="duplicateValues" dxfId="1417" priority="1459"/>
  </conditionalFormatting>
  <conditionalFormatting sqref="V835">
    <cfRule type="duplicateValues" dxfId="1416" priority="1460"/>
  </conditionalFormatting>
  <conditionalFormatting sqref="V836">
    <cfRule type="duplicateValues" dxfId="1415" priority="1453"/>
  </conditionalFormatting>
  <conditionalFormatting sqref="V836">
    <cfRule type="duplicateValues" dxfId="1414" priority="1454"/>
  </conditionalFormatting>
  <conditionalFormatting sqref="V836">
    <cfRule type="duplicateValues" dxfId="1413" priority="1455"/>
  </conditionalFormatting>
  <conditionalFormatting sqref="V836">
    <cfRule type="duplicateValues" dxfId="1412" priority="1456"/>
  </conditionalFormatting>
  <conditionalFormatting sqref="V837">
    <cfRule type="duplicateValues" dxfId="1411" priority="1449"/>
  </conditionalFormatting>
  <conditionalFormatting sqref="V837">
    <cfRule type="duplicateValues" dxfId="1410" priority="1450"/>
  </conditionalFormatting>
  <conditionalFormatting sqref="V837">
    <cfRule type="duplicateValues" dxfId="1409" priority="1451"/>
  </conditionalFormatting>
  <conditionalFormatting sqref="V837">
    <cfRule type="duplicateValues" dxfId="1408" priority="1452"/>
  </conditionalFormatting>
  <conditionalFormatting sqref="V830">
    <cfRule type="duplicateValues" dxfId="1407" priority="1445"/>
  </conditionalFormatting>
  <conditionalFormatting sqref="V830">
    <cfRule type="duplicateValues" dxfId="1406" priority="1446"/>
  </conditionalFormatting>
  <conditionalFormatting sqref="V830">
    <cfRule type="duplicateValues" dxfId="1405" priority="1447"/>
  </conditionalFormatting>
  <conditionalFormatting sqref="V830">
    <cfRule type="duplicateValues" dxfId="1404" priority="1448"/>
  </conditionalFormatting>
  <conditionalFormatting sqref="V831">
    <cfRule type="duplicateValues" dxfId="1403" priority="1441"/>
  </conditionalFormatting>
  <conditionalFormatting sqref="V831">
    <cfRule type="duplicateValues" dxfId="1402" priority="1442"/>
  </conditionalFormatting>
  <conditionalFormatting sqref="V831">
    <cfRule type="duplicateValues" dxfId="1401" priority="1443"/>
  </conditionalFormatting>
  <conditionalFormatting sqref="V831">
    <cfRule type="duplicateValues" dxfId="1400" priority="1444"/>
  </conditionalFormatting>
  <conditionalFormatting sqref="V832">
    <cfRule type="duplicateValues" dxfId="1399" priority="1437"/>
  </conditionalFormatting>
  <conditionalFormatting sqref="V832">
    <cfRule type="duplicateValues" dxfId="1398" priority="1438"/>
  </conditionalFormatting>
  <conditionalFormatting sqref="V832">
    <cfRule type="duplicateValues" dxfId="1397" priority="1439"/>
  </conditionalFormatting>
  <conditionalFormatting sqref="V832">
    <cfRule type="duplicateValues" dxfId="1396" priority="1440"/>
  </conditionalFormatting>
  <conditionalFormatting sqref="V833">
    <cfRule type="duplicateValues" dxfId="1395" priority="1433"/>
  </conditionalFormatting>
  <conditionalFormatting sqref="V833">
    <cfRule type="duplicateValues" dxfId="1394" priority="1434"/>
  </conditionalFormatting>
  <conditionalFormatting sqref="V833">
    <cfRule type="duplicateValues" dxfId="1393" priority="1435"/>
  </conditionalFormatting>
  <conditionalFormatting sqref="V833">
    <cfRule type="duplicateValues" dxfId="1392" priority="1436"/>
  </conditionalFormatting>
  <conditionalFormatting sqref="V842">
    <cfRule type="duplicateValues" dxfId="1391" priority="1429"/>
  </conditionalFormatting>
  <conditionalFormatting sqref="V842">
    <cfRule type="duplicateValues" dxfId="1390" priority="1430"/>
  </conditionalFormatting>
  <conditionalFormatting sqref="V842">
    <cfRule type="duplicateValues" dxfId="1389" priority="1431"/>
  </conditionalFormatting>
  <conditionalFormatting sqref="V842">
    <cfRule type="duplicateValues" dxfId="1388" priority="1432"/>
  </conditionalFormatting>
  <conditionalFormatting sqref="V843">
    <cfRule type="duplicateValues" dxfId="1387" priority="1425"/>
  </conditionalFormatting>
  <conditionalFormatting sqref="V843">
    <cfRule type="duplicateValues" dxfId="1386" priority="1426"/>
  </conditionalFormatting>
  <conditionalFormatting sqref="V843">
    <cfRule type="duplicateValues" dxfId="1385" priority="1427"/>
  </conditionalFormatting>
  <conditionalFormatting sqref="V843">
    <cfRule type="duplicateValues" dxfId="1384" priority="1428"/>
  </conditionalFormatting>
  <conditionalFormatting sqref="V844">
    <cfRule type="duplicateValues" dxfId="1383" priority="1421"/>
  </conditionalFormatting>
  <conditionalFormatting sqref="V844">
    <cfRule type="duplicateValues" dxfId="1382" priority="1422"/>
  </conditionalFormatting>
  <conditionalFormatting sqref="V844">
    <cfRule type="duplicateValues" dxfId="1381" priority="1423"/>
  </conditionalFormatting>
  <conditionalFormatting sqref="V844">
    <cfRule type="duplicateValues" dxfId="1380" priority="1424"/>
  </conditionalFormatting>
  <conditionalFormatting sqref="V845">
    <cfRule type="duplicateValues" dxfId="1379" priority="1417"/>
  </conditionalFormatting>
  <conditionalFormatting sqref="V845">
    <cfRule type="duplicateValues" dxfId="1378" priority="1418"/>
  </conditionalFormatting>
  <conditionalFormatting sqref="V845">
    <cfRule type="duplicateValues" dxfId="1377" priority="1419"/>
  </conditionalFormatting>
  <conditionalFormatting sqref="V845">
    <cfRule type="duplicateValues" dxfId="1376" priority="1420"/>
  </conditionalFormatting>
  <conditionalFormatting sqref="V838">
    <cfRule type="duplicateValues" dxfId="1375" priority="1413"/>
  </conditionalFormatting>
  <conditionalFormatting sqref="V838">
    <cfRule type="duplicateValues" dxfId="1374" priority="1414"/>
  </conditionalFormatting>
  <conditionalFormatting sqref="V838">
    <cfRule type="duplicateValues" dxfId="1373" priority="1415"/>
  </conditionalFormatting>
  <conditionalFormatting sqref="V838">
    <cfRule type="duplicateValues" dxfId="1372" priority="1416"/>
  </conditionalFormatting>
  <conditionalFormatting sqref="V839">
    <cfRule type="duplicateValues" dxfId="1371" priority="1409"/>
  </conditionalFormatting>
  <conditionalFormatting sqref="V839">
    <cfRule type="duplicateValues" dxfId="1370" priority="1410"/>
  </conditionalFormatting>
  <conditionalFormatting sqref="V839">
    <cfRule type="duplicateValues" dxfId="1369" priority="1411"/>
  </conditionalFormatting>
  <conditionalFormatting sqref="V839">
    <cfRule type="duplicateValues" dxfId="1368" priority="1412"/>
  </conditionalFormatting>
  <conditionalFormatting sqref="V840">
    <cfRule type="duplicateValues" dxfId="1367" priority="1405"/>
  </conditionalFormatting>
  <conditionalFormatting sqref="V840">
    <cfRule type="duplicateValues" dxfId="1366" priority="1406"/>
  </conditionalFormatting>
  <conditionalFormatting sqref="V840">
    <cfRule type="duplicateValues" dxfId="1365" priority="1407"/>
  </conditionalFormatting>
  <conditionalFormatting sqref="V840">
    <cfRule type="duplicateValues" dxfId="1364" priority="1408"/>
  </conditionalFormatting>
  <conditionalFormatting sqref="V841">
    <cfRule type="duplicateValues" dxfId="1363" priority="1401"/>
  </conditionalFormatting>
  <conditionalFormatting sqref="V841">
    <cfRule type="duplicateValues" dxfId="1362" priority="1402"/>
  </conditionalFormatting>
  <conditionalFormatting sqref="V841">
    <cfRule type="duplicateValues" dxfId="1361" priority="1403"/>
  </conditionalFormatting>
  <conditionalFormatting sqref="V841">
    <cfRule type="duplicateValues" dxfId="1360" priority="1404"/>
  </conditionalFormatting>
  <conditionalFormatting sqref="V857">
    <cfRule type="duplicateValues" dxfId="1359" priority="1397"/>
  </conditionalFormatting>
  <conditionalFormatting sqref="V857">
    <cfRule type="duplicateValues" dxfId="1358" priority="1398"/>
  </conditionalFormatting>
  <conditionalFormatting sqref="V857">
    <cfRule type="duplicateValues" dxfId="1357" priority="1399"/>
  </conditionalFormatting>
  <conditionalFormatting sqref="V857">
    <cfRule type="duplicateValues" dxfId="1356" priority="1400"/>
  </conditionalFormatting>
  <conditionalFormatting sqref="V858">
    <cfRule type="duplicateValues" dxfId="1355" priority="1393"/>
  </conditionalFormatting>
  <conditionalFormatting sqref="V858">
    <cfRule type="duplicateValues" dxfId="1354" priority="1394"/>
  </conditionalFormatting>
  <conditionalFormatting sqref="V858">
    <cfRule type="duplicateValues" dxfId="1353" priority="1395"/>
  </conditionalFormatting>
  <conditionalFormatting sqref="V858">
    <cfRule type="duplicateValues" dxfId="1352" priority="1396"/>
  </conditionalFormatting>
  <conditionalFormatting sqref="V863">
    <cfRule type="duplicateValues" dxfId="1351" priority="1389"/>
  </conditionalFormatting>
  <conditionalFormatting sqref="V863">
    <cfRule type="duplicateValues" dxfId="1350" priority="1390"/>
  </conditionalFormatting>
  <conditionalFormatting sqref="V863">
    <cfRule type="duplicateValues" dxfId="1349" priority="1391"/>
  </conditionalFormatting>
  <conditionalFormatting sqref="V863">
    <cfRule type="duplicateValues" dxfId="1348" priority="1392"/>
  </conditionalFormatting>
  <conditionalFormatting sqref="V864">
    <cfRule type="duplicateValues" dxfId="1347" priority="1385"/>
  </conditionalFormatting>
  <conditionalFormatting sqref="V864">
    <cfRule type="duplicateValues" dxfId="1346" priority="1386"/>
  </conditionalFormatting>
  <conditionalFormatting sqref="V864">
    <cfRule type="duplicateValues" dxfId="1345" priority="1387"/>
  </conditionalFormatting>
  <conditionalFormatting sqref="V864">
    <cfRule type="duplicateValues" dxfId="1344" priority="1388"/>
  </conditionalFormatting>
  <conditionalFormatting sqref="V865">
    <cfRule type="duplicateValues" dxfId="1343" priority="1381"/>
  </conditionalFormatting>
  <conditionalFormatting sqref="V865">
    <cfRule type="duplicateValues" dxfId="1342" priority="1382"/>
  </conditionalFormatting>
  <conditionalFormatting sqref="V865">
    <cfRule type="duplicateValues" dxfId="1341" priority="1383"/>
  </conditionalFormatting>
  <conditionalFormatting sqref="V865">
    <cfRule type="duplicateValues" dxfId="1340" priority="1384"/>
  </conditionalFormatting>
  <conditionalFormatting sqref="V866">
    <cfRule type="duplicateValues" dxfId="1339" priority="1377"/>
  </conditionalFormatting>
  <conditionalFormatting sqref="V866">
    <cfRule type="duplicateValues" dxfId="1338" priority="1378"/>
  </conditionalFormatting>
  <conditionalFormatting sqref="V866">
    <cfRule type="duplicateValues" dxfId="1337" priority="1379"/>
  </conditionalFormatting>
  <conditionalFormatting sqref="V866">
    <cfRule type="duplicateValues" dxfId="1336" priority="1380"/>
  </conditionalFormatting>
  <conditionalFormatting sqref="V859">
    <cfRule type="duplicateValues" dxfId="1335" priority="1373"/>
  </conditionalFormatting>
  <conditionalFormatting sqref="V859">
    <cfRule type="duplicateValues" dxfId="1334" priority="1374"/>
  </conditionalFormatting>
  <conditionalFormatting sqref="V859">
    <cfRule type="duplicateValues" dxfId="1333" priority="1375"/>
  </conditionalFormatting>
  <conditionalFormatting sqref="V859">
    <cfRule type="duplicateValues" dxfId="1332" priority="1376"/>
  </conditionalFormatting>
  <conditionalFormatting sqref="V860">
    <cfRule type="duplicateValues" dxfId="1331" priority="1369"/>
  </conditionalFormatting>
  <conditionalFormatting sqref="V860">
    <cfRule type="duplicateValues" dxfId="1330" priority="1370"/>
  </conditionalFormatting>
  <conditionalFormatting sqref="V860">
    <cfRule type="duplicateValues" dxfId="1329" priority="1371"/>
  </conditionalFormatting>
  <conditionalFormatting sqref="V860">
    <cfRule type="duplicateValues" dxfId="1328" priority="1372"/>
  </conditionalFormatting>
  <conditionalFormatting sqref="V861">
    <cfRule type="duplicateValues" dxfId="1327" priority="1365"/>
  </conditionalFormatting>
  <conditionalFormatting sqref="V861">
    <cfRule type="duplicateValues" dxfId="1326" priority="1366"/>
  </conditionalFormatting>
  <conditionalFormatting sqref="V861">
    <cfRule type="duplicateValues" dxfId="1325" priority="1367"/>
  </conditionalFormatting>
  <conditionalFormatting sqref="V861">
    <cfRule type="duplicateValues" dxfId="1324" priority="1368"/>
  </conditionalFormatting>
  <conditionalFormatting sqref="V862">
    <cfRule type="duplicateValues" dxfId="1323" priority="1361"/>
  </conditionalFormatting>
  <conditionalFormatting sqref="V862">
    <cfRule type="duplicateValues" dxfId="1322" priority="1362"/>
  </conditionalFormatting>
  <conditionalFormatting sqref="V862">
    <cfRule type="duplicateValues" dxfId="1321" priority="1363"/>
  </conditionalFormatting>
  <conditionalFormatting sqref="V862">
    <cfRule type="duplicateValues" dxfId="1320" priority="1364"/>
  </conditionalFormatting>
  <conditionalFormatting sqref="V871">
    <cfRule type="duplicateValues" dxfId="1319" priority="1357"/>
  </conditionalFormatting>
  <conditionalFormatting sqref="V871">
    <cfRule type="duplicateValues" dxfId="1318" priority="1358"/>
  </conditionalFormatting>
  <conditionalFormatting sqref="V871">
    <cfRule type="duplicateValues" dxfId="1317" priority="1359"/>
  </conditionalFormatting>
  <conditionalFormatting sqref="V871">
    <cfRule type="duplicateValues" dxfId="1316" priority="1360"/>
  </conditionalFormatting>
  <conditionalFormatting sqref="V872">
    <cfRule type="duplicateValues" dxfId="1315" priority="1353"/>
  </conditionalFormatting>
  <conditionalFormatting sqref="V872">
    <cfRule type="duplicateValues" dxfId="1314" priority="1354"/>
  </conditionalFormatting>
  <conditionalFormatting sqref="V872">
    <cfRule type="duplicateValues" dxfId="1313" priority="1355"/>
  </conditionalFormatting>
  <conditionalFormatting sqref="V872">
    <cfRule type="duplicateValues" dxfId="1312" priority="1356"/>
  </conditionalFormatting>
  <conditionalFormatting sqref="V873">
    <cfRule type="duplicateValues" dxfId="1311" priority="1349"/>
  </conditionalFormatting>
  <conditionalFormatting sqref="V873">
    <cfRule type="duplicateValues" dxfId="1310" priority="1350"/>
  </conditionalFormatting>
  <conditionalFormatting sqref="V873">
    <cfRule type="duplicateValues" dxfId="1309" priority="1351"/>
  </conditionalFormatting>
  <conditionalFormatting sqref="V873">
    <cfRule type="duplicateValues" dxfId="1308" priority="1352"/>
  </conditionalFormatting>
  <conditionalFormatting sqref="V874">
    <cfRule type="duplicateValues" dxfId="1307" priority="1345"/>
  </conditionalFormatting>
  <conditionalFormatting sqref="V874">
    <cfRule type="duplicateValues" dxfId="1306" priority="1346"/>
  </conditionalFormatting>
  <conditionalFormatting sqref="V874">
    <cfRule type="duplicateValues" dxfId="1305" priority="1347"/>
  </conditionalFormatting>
  <conditionalFormatting sqref="V874">
    <cfRule type="duplicateValues" dxfId="1304" priority="1348"/>
  </conditionalFormatting>
  <conditionalFormatting sqref="V867">
    <cfRule type="duplicateValues" dxfId="1303" priority="1341"/>
  </conditionalFormatting>
  <conditionalFormatting sqref="V867">
    <cfRule type="duplicateValues" dxfId="1302" priority="1342"/>
  </conditionalFormatting>
  <conditionalFormatting sqref="V867">
    <cfRule type="duplicateValues" dxfId="1301" priority="1343"/>
  </conditionalFormatting>
  <conditionalFormatting sqref="V867">
    <cfRule type="duplicateValues" dxfId="1300" priority="1344"/>
  </conditionalFormatting>
  <conditionalFormatting sqref="V868">
    <cfRule type="duplicateValues" dxfId="1299" priority="1337"/>
  </conditionalFormatting>
  <conditionalFormatting sqref="V868">
    <cfRule type="duplicateValues" dxfId="1298" priority="1338"/>
  </conditionalFormatting>
  <conditionalFormatting sqref="V868">
    <cfRule type="duplicateValues" dxfId="1297" priority="1339"/>
  </conditionalFormatting>
  <conditionalFormatting sqref="V868">
    <cfRule type="duplicateValues" dxfId="1296" priority="1340"/>
  </conditionalFormatting>
  <conditionalFormatting sqref="V869">
    <cfRule type="duplicateValues" dxfId="1295" priority="1333"/>
  </conditionalFormatting>
  <conditionalFormatting sqref="V869">
    <cfRule type="duplicateValues" dxfId="1294" priority="1334"/>
  </conditionalFormatting>
  <conditionalFormatting sqref="V869">
    <cfRule type="duplicateValues" dxfId="1293" priority="1335"/>
  </conditionalFormatting>
  <conditionalFormatting sqref="V869">
    <cfRule type="duplicateValues" dxfId="1292" priority="1336"/>
  </conditionalFormatting>
  <conditionalFormatting sqref="V870">
    <cfRule type="duplicateValues" dxfId="1291" priority="1329"/>
  </conditionalFormatting>
  <conditionalFormatting sqref="V870">
    <cfRule type="duplicateValues" dxfId="1290" priority="1330"/>
  </conditionalFormatting>
  <conditionalFormatting sqref="V870">
    <cfRule type="duplicateValues" dxfId="1289" priority="1331"/>
  </conditionalFormatting>
  <conditionalFormatting sqref="V870">
    <cfRule type="duplicateValues" dxfId="1288" priority="1332"/>
  </conditionalFormatting>
  <conditionalFormatting sqref="V998">
    <cfRule type="duplicateValues" dxfId="1287" priority="1325"/>
  </conditionalFormatting>
  <conditionalFormatting sqref="V998">
    <cfRule type="duplicateValues" dxfId="1286" priority="1326"/>
  </conditionalFormatting>
  <conditionalFormatting sqref="V998">
    <cfRule type="duplicateValues" dxfId="1285" priority="1327"/>
  </conditionalFormatting>
  <conditionalFormatting sqref="V998">
    <cfRule type="duplicateValues" dxfId="1284" priority="1328"/>
  </conditionalFormatting>
  <conditionalFormatting sqref="V999">
    <cfRule type="duplicateValues" dxfId="1283" priority="1321"/>
  </conditionalFormatting>
  <conditionalFormatting sqref="V999">
    <cfRule type="duplicateValues" dxfId="1282" priority="1322"/>
  </conditionalFormatting>
  <conditionalFormatting sqref="V999">
    <cfRule type="duplicateValues" dxfId="1281" priority="1323"/>
  </conditionalFormatting>
  <conditionalFormatting sqref="V999">
    <cfRule type="duplicateValues" dxfId="1280" priority="1324"/>
  </conditionalFormatting>
  <conditionalFormatting sqref="V1004">
    <cfRule type="duplicateValues" dxfId="1279" priority="1317"/>
  </conditionalFormatting>
  <conditionalFormatting sqref="V1004">
    <cfRule type="duplicateValues" dxfId="1278" priority="1318"/>
  </conditionalFormatting>
  <conditionalFormatting sqref="V1004">
    <cfRule type="duplicateValues" dxfId="1277" priority="1319"/>
  </conditionalFormatting>
  <conditionalFormatting sqref="V1004">
    <cfRule type="duplicateValues" dxfId="1276" priority="1320"/>
  </conditionalFormatting>
  <conditionalFormatting sqref="V1005">
    <cfRule type="duplicateValues" dxfId="1275" priority="1313"/>
  </conditionalFormatting>
  <conditionalFormatting sqref="V1005">
    <cfRule type="duplicateValues" dxfId="1274" priority="1314"/>
  </conditionalFormatting>
  <conditionalFormatting sqref="V1005">
    <cfRule type="duplicateValues" dxfId="1273" priority="1315"/>
  </conditionalFormatting>
  <conditionalFormatting sqref="V1005">
    <cfRule type="duplicateValues" dxfId="1272" priority="1316"/>
  </conditionalFormatting>
  <conditionalFormatting sqref="V1006">
    <cfRule type="duplicateValues" dxfId="1271" priority="1309"/>
  </conditionalFormatting>
  <conditionalFormatting sqref="V1006">
    <cfRule type="duplicateValues" dxfId="1270" priority="1310"/>
  </conditionalFormatting>
  <conditionalFormatting sqref="V1006">
    <cfRule type="duplicateValues" dxfId="1269" priority="1311"/>
  </conditionalFormatting>
  <conditionalFormatting sqref="V1006">
    <cfRule type="duplicateValues" dxfId="1268" priority="1312"/>
  </conditionalFormatting>
  <conditionalFormatting sqref="V1007">
    <cfRule type="duplicateValues" dxfId="1267" priority="1305"/>
  </conditionalFormatting>
  <conditionalFormatting sqref="V1007">
    <cfRule type="duplicateValues" dxfId="1266" priority="1306"/>
  </conditionalFormatting>
  <conditionalFormatting sqref="V1007">
    <cfRule type="duplicateValues" dxfId="1265" priority="1307"/>
  </conditionalFormatting>
  <conditionalFormatting sqref="V1007">
    <cfRule type="duplicateValues" dxfId="1264" priority="1308"/>
  </conditionalFormatting>
  <conditionalFormatting sqref="V1000">
    <cfRule type="duplicateValues" dxfId="1263" priority="1301"/>
  </conditionalFormatting>
  <conditionalFormatting sqref="V1000">
    <cfRule type="duplicateValues" dxfId="1262" priority="1302"/>
  </conditionalFormatting>
  <conditionalFormatting sqref="V1000">
    <cfRule type="duplicateValues" dxfId="1261" priority="1303"/>
  </conditionalFormatting>
  <conditionalFormatting sqref="V1000">
    <cfRule type="duplicateValues" dxfId="1260" priority="1304"/>
  </conditionalFormatting>
  <conditionalFormatting sqref="V1001">
    <cfRule type="duplicateValues" dxfId="1259" priority="1297"/>
  </conditionalFormatting>
  <conditionalFormatting sqref="V1001">
    <cfRule type="duplicateValues" dxfId="1258" priority="1298"/>
  </conditionalFormatting>
  <conditionalFormatting sqref="V1001">
    <cfRule type="duplicateValues" dxfId="1257" priority="1299"/>
  </conditionalFormatting>
  <conditionalFormatting sqref="V1001">
    <cfRule type="duplicateValues" dxfId="1256" priority="1300"/>
  </conditionalFormatting>
  <conditionalFormatting sqref="V1002">
    <cfRule type="duplicateValues" dxfId="1255" priority="1293"/>
  </conditionalFormatting>
  <conditionalFormatting sqref="V1002">
    <cfRule type="duplicateValues" dxfId="1254" priority="1294"/>
  </conditionalFormatting>
  <conditionalFormatting sqref="V1002">
    <cfRule type="duplicateValues" dxfId="1253" priority="1295"/>
  </conditionalFormatting>
  <conditionalFormatting sqref="V1002">
    <cfRule type="duplicateValues" dxfId="1252" priority="1296"/>
  </conditionalFormatting>
  <conditionalFormatting sqref="V1003">
    <cfRule type="duplicateValues" dxfId="1251" priority="1289"/>
  </conditionalFormatting>
  <conditionalFormatting sqref="V1003">
    <cfRule type="duplicateValues" dxfId="1250" priority="1290"/>
  </conditionalFormatting>
  <conditionalFormatting sqref="V1003">
    <cfRule type="duplicateValues" dxfId="1249" priority="1291"/>
  </conditionalFormatting>
  <conditionalFormatting sqref="V1003">
    <cfRule type="duplicateValues" dxfId="1248" priority="1292"/>
  </conditionalFormatting>
  <conditionalFormatting sqref="V1012">
    <cfRule type="duplicateValues" dxfId="1247" priority="1285"/>
  </conditionalFormatting>
  <conditionalFormatting sqref="V1012">
    <cfRule type="duplicateValues" dxfId="1246" priority="1286"/>
  </conditionalFormatting>
  <conditionalFormatting sqref="V1012">
    <cfRule type="duplicateValues" dxfId="1245" priority="1287"/>
  </conditionalFormatting>
  <conditionalFormatting sqref="V1012">
    <cfRule type="duplicateValues" dxfId="1244" priority="1288"/>
  </conditionalFormatting>
  <conditionalFormatting sqref="V1013">
    <cfRule type="duplicateValues" dxfId="1243" priority="1281"/>
  </conditionalFormatting>
  <conditionalFormatting sqref="V1013">
    <cfRule type="duplicateValues" dxfId="1242" priority="1282"/>
  </conditionalFormatting>
  <conditionalFormatting sqref="V1013">
    <cfRule type="duplicateValues" dxfId="1241" priority="1283"/>
  </conditionalFormatting>
  <conditionalFormatting sqref="V1013">
    <cfRule type="duplicateValues" dxfId="1240" priority="1284"/>
  </conditionalFormatting>
  <conditionalFormatting sqref="V1014">
    <cfRule type="duplicateValues" dxfId="1239" priority="1277"/>
  </conditionalFormatting>
  <conditionalFormatting sqref="V1014">
    <cfRule type="duplicateValues" dxfId="1238" priority="1278"/>
  </conditionalFormatting>
  <conditionalFormatting sqref="V1014">
    <cfRule type="duplicateValues" dxfId="1237" priority="1279"/>
  </conditionalFormatting>
  <conditionalFormatting sqref="V1014">
    <cfRule type="duplicateValues" dxfId="1236" priority="1280"/>
  </conditionalFormatting>
  <conditionalFormatting sqref="V1015">
    <cfRule type="duplicateValues" dxfId="1235" priority="1273"/>
  </conditionalFormatting>
  <conditionalFormatting sqref="V1015">
    <cfRule type="duplicateValues" dxfId="1234" priority="1274"/>
  </conditionalFormatting>
  <conditionalFormatting sqref="V1015">
    <cfRule type="duplicateValues" dxfId="1233" priority="1275"/>
  </conditionalFormatting>
  <conditionalFormatting sqref="V1015">
    <cfRule type="duplicateValues" dxfId="1232" priority="1276"/>
  </conditionalFormatting>
  <conditionalFormatting sqref="V1008">
    <cfRule type="duplicateValues" dxfId="1231" priority="1269"/>
  </conditionalFormatting>
  <conditionalFormatting sqref="V1008">
    <cfRule type="duplicateValues" dxfId="1230" priority="1270"/>
  </conditionalFormatting>
  <conditionalFormatting sqref="V1008">
    <cfRule type="duplicateValues" dxfId="1229" priority="1271"/>
  </conditionalFormatting>
  <conditionalFormatting sqref="V1008">
    <cfRule type="duplicateValues" dxfId="1228" priority="1272"/>
  </conditionalFormatting>
  <conditionalFormatting sqref="V1009">
    <cfRule type="duplicateValues" dxfId="1227" priority="1265"/>
  </conditionalFormatting>
  <conditionalFormatting sqref="V1009">
    <cfRule type="duplicateValues" dxfId="1226" priority="1266"/>
  </conditionalFormatting>
  <conditionalFormatting sqref="V1009">
    <cfRule type="duplicateValues" dxfId="1225" priority="1267"/>
  </conditionalFormatting>
  <conditionalFormatting sqref="V1009">
    <cfRule type="duplicateValues" dxfId="1224" priority="1268"/>
  </conditionalFormatting>
  <conditionalFormatting sqref="V1010">
    <cfRule type="duplicateValues" dxfId="1223" priority="1261"/>
  </conditionalFormatting>
  <conditionalFormatting sqref="V1010">
    <cfRule type="duplicateValues" dxfId="1222" priority="1262"/>
  </conditionalFormatting>
  <conditionalFormatting sqref="V1010">
    <cfRule type="duplicateValues" dxfId="1221" priority="1263"/>
  </conditionalFormatting>
  <conditionalFormatting sqref="V1010">
    <cfRule type="duplicateValues" dxfId="1220" priority="1264"/>
  </conditionalFormatting>
  <conditionalFormatting sqref="V1011">
    <cfRule type="duplicateValues" dxfId="1219" priority="1257"/>
  </conditionalFormatting>
  <conditionalFormatting sqref="V1011">
    <cfRule type="duplicateValues" dxfId="1218" priority="1258"/>
  </conditionalFormatting>
  <conditionalFormatting sqref="V1011">
    <cfRule type="duplicateValues" dxfId="1217" priority="1259"/>
  </conditionalFormatting>
  <conditionalFormatting sqref="V1011">
    <cfRule type="duplicateValues" dxfId="1216" priority="1260"/>
  </conditionalFormatting>
  <conditionalFormatting sqref="V1027">
    <cfRule type="duplicateValues" dxfId="1215" priority="1253"/>
  </conditionalFormatting>
  <conditionalFormatting sqref="V1027">
    <cfRule type="duplicateValues" dxfId="1214" priority="1254"/>
  </conditionalFormatting>
  <conditionalFormatting sqref="V1027">
    <cfRule type="duplicateValues" dxfId="1213" priority="1255"/>
  </conditionalFormatting>
  <conditionalFormatting sqref="V1027">
    <cfRule type="duplicateValues" dxfId="1212" priority="1256"/>
  </conditionalFormatting>
  <conditionalFormatting sqref="V1028">
    <cfRule type="duplicateValues" dxfId="1211" priority="1249"/>
  </conditionalFormatting>
  <conditionalFormatting sqref="V1028">
    <cfRule type="duplicateValues" dxfId="1210" priority="1250"/>
  </conditionalFormatting>
  <conditionalFormatting sqref="V1028">
    <cfRule type="duplicateValues" dxfId="1209" priority="1251"/>
  </conditionalFormatting>
  <conditionalFormatting sqref="V1028">
    <cfRule type="duplicateValues" dxfId="1208" priority="1252"/>
  </conditionalFormatting>
  <conditionalFormatting sqref="V1033">
    <cfRule type="duplicateValues" dxfId="1207" priority="1245"/>
  </conditionalFormatting>
  <conditionalFormatting sqref="V1033">
    <cfRule type="duplicateValues" dxfId="1206" priority="1246"/>
  </conditionalFormatting>
  <conditionalFormatting sqref="V1033">
    <cfRule type="duplicateValues" dxfId="1205" priority="1247"/>
  </conditionalFormatting>
  <conditionalFormatting sqref="V1033">
    <cfRule type="duplicateValues" dxfId="1204" priority="1248"/>
  </conditionalFormatting>
  <conditionalFormatting sqref="V1034">
    <cfRule type="duplicateValues" dxfId="1203" priority="1241"/>
  </conditionalFormatting>
  <conditionalFormatting sqref="V1034">
    <cfRule type="duplicateValues" dxfId="1202" priority="1242"/>
  </conditionalFormatting>
  <conditionalFormatting sqref="V1034">
    <cfRule type="duplicateValues" dxfId="1201" priority="1243"/>
  </conditionalFormatting>
  <conditionalFormatting sqref="V1034">
    <cfRule type="duplicateValues" dxfId="1200" priority="1244"/>
  </conditionalFormatting>
  <conditionalFormatting sqref="V1035">
    <cfRule type="duplicateValues" dxfId="1199" priority="1237"/>
  </conditionalFormatting>
  <conditionalFormatting sqref="V1035">
    <cfRule type="duplicateValues" dxfId="1198" priority="1238"/>
  </conditionalFormatting>
  <conditionalFormatting sqref="V1035">
    <cfRule type="duplicateValues" dxfId="1197" priority="1239"/>
  </conditionalFormatting>
  <conditionalFormatting sqref="V1035">
    <cfRule type="duplicateValues" dxfId="1196" priority="1240"/>
  </conditionalFormatting>
  <conditionalFormatting sqref="V1036">
    <cfRule type="duplicateValues" dxfId="1195" priority="1233"/>
  </conditionalFormatting>
  <conditionalFormatting sqref="V1036">
    <cfRule type="duplicateValues" dxfId="1194" priority="1234"/>
  </conditionalFormatting>
  <conditionalFormatting sqref="V1036">
    <cfRule type="duplicateValues" dxfId="1193" priority="1235"/>
  </conditionalFormatting>
  <conditionalFormatting sqref="V1036">
    <cfRule type="duplicateValues" dxfId="1192" priority="1236"/>
  </conditionalFormatting>
  <conditionalFormatting sqref="V1029">
    <cfRule type="duplicateValues" dxfId="1191" priority="1229"/>
  </conditionalFormatting>
  <conditionalFormatting sqref="V1029">
    <cfRule type="duplicateValues" dxfId="1190" priority="1230"/>
  </conditionalFormatting>
  <conditionalFormatting sqref="V1029">
    <cfRule type="duplicateValues" dxfId="1189" priority="1231"/>
  </conditionalFormatting>
  <conditionalFormatting sqref="V1029">
    <cfRule type="duplicateValues" dxfId="1188" priority="1232"/>
  </conditionalFormatting>
  <conditionalFormatting sqref="V1030">
    <cfRule type="duplicateValues" dxfId="1187" priority="1225"/>
  </conditionalFormatting>
  <conditionalFormatting sqref="V1030">
    <cfRule type="duplicateValues" dxfId="1186" priority="1226"/>
  </conditionalFormatting>
  <conditionalFormatting sqref="V1030">
    <cfRule type="duplicateValues" dxfId="1185" priority="1227"/>
  </conditionalFormatting>
  <conditionalFormatting sqref="V1030">
    <cfRule type="duplicateValues" dxfId="1184" priority="1228"/>
  </conditionalFormatting>
  <conditionalFormatting sqref="V1031">
    <cfRule type="duplicateValues" dxfId="1183" priority="1221"/>
  </conditionalFormatting>
  <conditionalFormatting sqref="V1031">
    <cfRule type="duplicateValues" dxfId="1182" priority="1222"/>
  </conditionalFormatting>
  <conditionalFormatting sqref="V1031">
    <cfRule type="duplicateValues" dxfId="1181" priority="1223"/>
  </conditionalFormatting>
  <conditionalFormatting sqref="V1031">
    <cfRule type="duplicateValues" dxfId="1180" priority="1224"/>
  </conditionalFormatting>
  <conditionalFormatting sqref="V1032">
    <cfRule type="duplicateValues" dxfId="1179" priority="1217"/>
  </conditionalFormatting>
  <conditionalFormatting sqref="V1032">
    <cfRule type="duplicateValues" dxfId="1178" priority="1218"/>
  </conditionalFormatting>
  <conditionalFormatting sqref="V1032">
    <cfRule type="duplicateValues" dxfId="1177" priority="1219"/>
  </conditionalFormatting>
  <conditionalFormatting sqref="V1032">
    <cfRule type="duplicateValues" dxfId="1176" priority="1220"/>
  </conditionalFormatting>
  <conditionalFormatting sqref="V1041">
    <cfRule type="duplicateValues" dxfId="1175" priority="1213"/>
  </conditionalFormatting>
  <conditionalFormatting sqref="V1041">
    <cfRule type="duplicateValues" dxfId="1174" priority="1214"/>
  </conditionalFormatting>
  <conditionalFormatting sqref="V1041">
    <cfRule type="duplicateValues" dxfId="1173" priority="1215"/>
  </conditionalFormatting>
  <conditionalFormatting sqref="V1041">
    <cfRule type="duplicateValues" dxfId="1172" priority="1216"/>
  </conditionalFormatting>
  <conditionalFormatting sqref="V1042">
    <cfRule type="duplicateValues" dxfId="1171" priority="1209"/>
  </conditionalFormatting>
  <conditionalFormatting sqref="V1042">
    <cfRule type="duplicateValues" dxfId="1170" priority="1210"/>
  </conditionalFormatting>
  <conditionalFormatting sqref="V1042">
    <cfRule type="duplicateValues" dxfId="1169" priority="1211"/>
  </conditionalFormatting>
  <conditionalFormatting sqref="V1042">
    <cfRule type="duplicateValues" dxfId="1168" priority="1212"/>
  </conditionalFormatting>
  <conditionalFormatting sqref="V1043">
    <cfRule type="duplicateValues" dxfId="1167" priority="1205"/>
  </conditionalFormatting>
  <conditionalFormatting sqref="V1043">
    <cfRule type="duplicateValues" dxfId="1166" priority="1206"/>
  </conditionalFormatting>
  <conditionalFormatting sqref="V1043">
    <cfRule type="duplicateValues" dxfId="1165" priority="1207"/>
  </conditionalFormatting>
  <conditionalFormatting sqref="V1043">
    <cfRule type="duplicateValues" dxfId="1164" priority="1208"/>
  </conditionalFormatting>
  <conditionalFormatting sqref="V1044">
    <cfRule type="duplicateValues" dxfId="1163" priority="1201"/>
  </conditionalFormatting>
  <conditionalFormatting sqref="V1044">
    <cfRule type="duplicateValues" dxfId="1162" priority="1202"/>
  </conditionalFormatting>
  <conditionalFormatting sqref="V1044">
    <cfRule type="duplicateValues" dxfId="1161" priority="1203"/>
  </conditionalFormatting>
  <conditionalFormatting sqref="V1044">
    <cfRule type="duplicateValues" dxfId="1160" priority="1204"/>
  </conditionalFormatting>
  <conditionalFormatting sqref="V1037">
    <cfRule type="duplicateValues" dxfId="1159" priority="1197"/>
  </conditionalFormatting>
  <conditionalFormatting sqref="V1037">
    <cfRule type="duplicateValues" dxfId="1158" priority="1198"/>
  </conditionalFormatting>
  <conditionalFormatting sqref="V1037">
    <cfRule type="duplicateValues" dxfId="1157" priority="1199"/>
  </conditionalFormatting>
  <conditionalFormatting sqref="V1037">
    <cfRule type="duplicateValues" dxfId="1156" priority="1200"/>
  </conditionalFormatting>
  <conditionalFormatting sqref="V1038">
    <cfRule type="duplicateValues" dxfId="1155" priority="1193"/>
  </conditionalFormatting>
  <conditionalFormatting sqref="V1038">
    <cfRule type="duplicateValues" dxfId="1154" priority="1194"/>
  </conditionalFormatting>
  <conditionalFormatting sqref="V1038">
    <cfRule type="duplicateValues" dxfId="1153" priority="1195"/>
  </conditionalFormatting>
  <conditionalFormatting sqref="V1038">
    <cfRule type="duplicateValues" dxfId="1152" priority="1196"/>
  </conditionalFormatting>
  <conditionalFormatting sqref="V1039">
    <cfRule type="duplicateValues" dxfId="1151" priority="1189"/>
  </conditionalFormatting>
  <conditionalFormatting sqref="V1039">
    <cfRule type="duplicateValues" dxfId="1150" priority="1190"/>
  </conditionalFormatting>
  <conditionalFormatting sqref="V1039">
    <cfRule type="duplicateValues" dxfId="1149" priority="1191"/>
  </conditionalFormatting>
  <conditionalFormatting sqref="V1039">
    <cfRule type="duplicateValues" dxfId="1148" priority="1192"/>
  </conditionalFormatting>
  <conditionalFormatting sqref="V1040">
    <cfRule type="duplicateValues" dxfId="1147" priority="1185"/>
  </conditionalFormatting>
  <conditionalFormatting sqref="V1040">
    <cfRule type="duplicateValues" dxfId="1146" priority="1186"/>
  </conditionalFormatting>
  <conditionalFormatting sqref="V1040">
    <cfRule type="duplicateValues" dxfId="1145" priority="1187"/>
  </conditionalFormatting>
  <conditionalFormatting sqref="V1040">
    <cfRule type="duplicateValues" dxfId="1144" priority="1188"/>
  </conditionalFormatting>
  <conditionalFormatting sqref="V1097">
    <cfRule type="duplicateValues" dxfId="1143" priority="1181"/>
  </conditionalFormatting>
  <conditionalFormatting sqref="V1097">
    <cfRule type="duplicateValues" dxfId="1142" priority="1182"/>
  </conditionalFormatting>
  <conditionalFormatting sqref="V1097">
    <cfRule type="duplicateValues" dxfId="1141" priority="1183"/>
  </conditionalFormatting>
  <conditionalFormatting sqref="V1097">
    <cfRule type="duplicateValues" dxfId="1140" priority="1184"/>
  </conditionalFormatting>
  <conditionalFormatting sqref="V1098">
    <cfRule type="duplicateValues" dxfId="1139" priority="1177"/>
  </conditionalFormatting>
  <conditionalFormatting sqref="V1098">
    <cfRule type="duplicateValues" dxfId="1138" priority="1178"/>
  </conditionalFormatting>
  <conditionalFormatting sqref="V1098">
    <cfRule type="duplicateValues" dxfId="1137" priority="1179"/>
  </conditionalFormatting>
  <conditionalFormatting sqref="V1098">
    <cfRule type="duplicateValues" dxfId="1136" priority="1180"/>
  </conditionalFormatting>
  <conditionalFormatting sqref="V1103">
    <cfRule type="duplicateValues" dxfId="1135" priority="1173"/>
  </conditionalFormatting>
  <conditionalFormatting sqref="V1103">
    <cfRule type="duplicateValues" dxfId="1134" priority="1174"/>
  </conditionalFormatting>
  <conditionalFormatting sqref="V1103">
    <cfRule type="duplicateValues" dxfId="1133" priority="1175"/>
  </conditionalFormatting>
  <conditionalFormatting sqref="V1103">
    <cfRule type="duplicateValues" dxfId="1132" priority="1176"/>
  </conditionalFormatting>
  <conditionalFormatting sqref="V1104">
    <cfRule type="duplicateValues" dxfId="1131" priority="1169"/>
  </conditionalFormatting>
  <conditionalFormatting sqref="V1104">
    <cfRule type="duplicateValues" dxfId="1130" priority="1170"/>
  </conditionalFormatting>
  <conditionalFormatting sqref="V1104">
    <cfRule type="duplicateValues" dxfId="1129" priority="1171"/>
  </conditionalFormatting>
  <conditionalFormatting sqref="V1104">
    <cfRule type="duplicateValues" dxfId="1128" priority="1172"/>
  </conditionalFormatting>
  <conditionalFormatting sqref="V1105">
    <cfRule type="duplicateValues" dxfId="1127" priority="1165"/>
  </conditionalFormatting>
  <conditionalFormatting sqref="V1105">
    <cfRule type="duplicateValues" dxfId="1126" priority="1166"/>
  </conditionalFormatting>
  <conditionalFormatting sqref="V1105">
    <cfRule type="duplicateValues" dxfId="1125" priority="1167"/>
  </conditionalFormatting>
  <conditionalFormatting sqref="V1105">
    <cfRule type="duplicateValues" dxfId="1124" priority="1168"/>
  </conditionalFormatting>
  <conditionalFormatting sqref="V1106">
    <cfRule type="duplicateValues" dxfId="1123" priority="1161"/>
  </conditionalFormatting>
  <conditionalFormatting sqref="V1106">
    <cfRule type="duplicateValues" dxfId="1122" priority="1162"/>
  </conditionalFormatting>
  <conditionalFormatting sqref="V1106">
    <cfRule type="duplicateValues" dxfId="1121" priority="1163"/>
  </conditionalFormatting>
  <conditionalFormatting sqref="V1106">
    <cfRule type="duplicateValues" dxfId="1120" priority="1164"/>
  </conditionalFormatting>
  <conditionalFormatting sqref="V1099">
    <cfRule type="duplicateValues" dxfId="1119" priority="1157"/>
  </conditionalFormatting>
  <conditionalFormatting sqref="V1099">
    <cfRule type="duplicateValues" dxfId="1118" priority="1158"/>
  </conditionalFormatting>
  <conditionalFormatting sqref="V1099">
    <cfRule type="duplicateValues" dxfId="1117" priority="1159"/>
  </conditionalFormatting>
  <conditionalFormatting sqref="V1099">
    <cfRule type="duplicateValues" dxfId="1116" priority="1160"/>
  </conditionalFormatting>
  <conditionalFormatting sqref="V1100">
    <cfRule type="duplicateValues" dxfId="1115" priority="1153"/>
  </conditionalFormatting>
  <conditionalFormatting sqref="V1100">
    <cfRule type="duplicateValues" dxfId="1114" priority="1154"/>
  </conditionalFormatting>
  <conditionalFormatting sqref="V1100">
    <cfRule type="duplicateValues" dxfId="1113" priority="1155"/>
  </conditionalFormatting>
  <conditionalFormatting sqref="V1100">
    <cfRule type="duplicateValues" dxfId="1112" priority="1156"/>
  </conditionalFormatting>
  <conditionalFormatting sqref="V1101">
    <cfRule type="duplicateValues" dxfId="1111" priority="1149"/>
  </conditionalFormatting>
  <conditionalFormatting sqref="V1101">
    <cfRule type="duplicateValues" dxfId="1110" priority="1150"/>
  </conditionalFormatting>
  <conditionalFormatting sqref="V1101">
    <cfRule type="duplicateValues" dxfId="1109" priority="1151"/>
  </conditionalFormatting>
  <conditionalFormatting sqref="V1101">
    <cfRule type="duplicateValues" dxfId="1108" priority="1152"/>
  </conditionalFormatting>
  <conditionalFormatting sqref="V1102">
    <cfRule type="duplicateValues" dxfId="1107" priority="1145"/>
  </conditionalFormatting>
  <conditionalFormatting sqref="V1102">
    <cfRule type="duplicateValues" dxfId="1106" priority="1146"/>
  </conditionalFormatting>
  <conditionalFormatting sqref="V1102">
    <cfRule type="duplicateValues" dxfId="1105" priority="1147"/>
  </conditionalFormatting>
  <conditionalFormatting sqref="V1102">
    <cfRule type="duplicateValues" dxfId="1104" priority="1148"/>
  </conditionalFormatting>
  <conditionalFormatting sqref="V1111">
    <cfRule type="duplicateValues" dxfId="1103" priority="1141"/>
  </conditionalFormatting>
  <conditionalFormatting sqref="V1111">
    <cfRule type="duplicateValues" dxfId="1102" priority="1142"/>
  </conditionalFormatting>
  <conditionalFormatting sqref="V1111">
    <cfRule type="duplicateValues" dxfId="1101" priority="1143"/>
  </conditionalFormatting>
  <conditionalFormatting sqref="V1111">
    <cfRule type="duplicateValues" dxfId="1100" priority="1144"/>
  </conditionalFormatting>
  <conditionalFormatting sqref="V1112">
    <cfRule type="duplicateValues" dxfId="1099" priority="1137"/>
  </conditionalFormatting>
  <conditionalFormatting sqref="V1112">
    <cfRule type="duplicateValues" dxfId="1098" priority="1138"/>
  </conditionalFormatting>
  <conditionalFormatting sqref="V1112">
    <cfRule type="duplicateValues" dxfId="1097" priority="1139"/>
  </conditionalFormatting>
  <conditionalFormatting sqref="V1112">
    <cfRule type="duplicateValues" dxfId="1096" priority="1140"/>
  </conditionalFormatting>
  <conditionalFormatting sqref="V1113">
    <cfRule type="duplicateValues" dxfId="1095" priority="1133"/>
  </conditionalFormatting>
  <conditionalFormatting sqref="V1113">
    <cfRule type="duplicateValues" dxfId="1094" priority="1134"/>
  </conditionalFormatting>
  <conditionalFormatting sqref="V1113">
    <cfRule type="duplicateValues" dxfId="1093" priority="1135"/>
  </conditionalFormatting>
  <conditionalFormatting sqref="V1113">
    <cfRule type="duplicateValues" dxfId="1092" priority="1136"/>
  </conditionalFormatting>
  <conditionalFormatting sqref="V1114">
    <cfRule type="duplicateValues" dxfId="1091" priority="1129"/>
  </conditionalFormatting>
  <conditionalFormatting sqref="V1114">
    <cfRule type="duplicateValues" dxfId="1090" priority="1130"/>
  </conditionalFormatting>
  <conditionalFormatting sqref="V1114">
    <cfRule type="duplicateValues" dxfId="1089" priority="1131"/>
  </conditionalFormatting>
  <conditionalFormatting sqref="V1114">
    <cfRule type="duplicateValues" dxfId="1088" priority="1132"/>
  </conditionalFormatting>
  <conditionalFormatting sqref="V1107">
    <cfRule type="duplicateValues" dxfId="1087" priority="1125"/>
  </conditionalFormatting>
  <conditionalFormatting sqref="V1107">
    <cfRule type="duplicateValues" dxfId="1086" priority="1126"/>
  </conditionalFormatting>
  <conditionalFormatting sqref="V1107">
    <cfRule type="duplicateValues" dxfId="1085" priority="1127"/>
  </conditionalFormatting>
  <conditionalFormatting sqref="V1107">
    <cfRule type="duplicateValues" dxfId="1084" priority="1128"/>
  </conditionalFormatting>
  <conditionalFormatting sqref="V1108">
    <cfRule type="duplicateValues" dxfId="1083" priority="1121"/>
  </conditionalFormatting>
  <conditionalFormatting sqref="V1108">
    <cfRule type="duplicateValues" dxfId="1082" priority="1122"/>
  </conditionalFormatting>
  <conditionalFormatting sqref="V1108">
    <cfRule type="duplicateValues" dxfId="1081" priority="1123"/>
  </conditionalFormatting>
  <conditionalFormatting sqref="V1108">
    <cfRule type="duplicateValues" dxfId="1080" priority="1124"/>
  </conditionalFormatting>
  <conditionalFormatting sqref="V1109">
    <cfRule type="duplicateValues" dxfId="1079" priority="1117"/>
  </conditionalFormatting>
  <conditionalFormatting sqref="V1109">
    <cfRule type="duplicateValues" dxfId="1078" priority="1118"/>
  </conditionalFormatting>
  <conditionalFormatting sqref="V1109">
    <cfRule type="duplicateValues" dxfId="1077" priority="1119"/>
  </conditionalFormatting>
  <conditionalFormatting sqref="V1109">
    <cfRule type="duplicateValues" dxfId="1076" priority="1120"/>
  </conditionalFormatting>
  <conditionalFormatting sqref="V1110">
    <cfRule type="duplicateValues" dxfId="1075" priority="1113"/>
  </conditionalFormatting>
  <conditionalFormatting sqref="V1110">
    <cfRule type="duplicateValues" dxfId="1074" priority="1114"/>
  </conditionalFormatting>
  <conditionalFormatting sqref="V1110">
    <cfRule type="duplicateValues" dxfId="1073" priority="1115"/>
  </conditionalFormatting>
  <conditionalFormatting sqref="V1110">
    <cfRule type="duplicateValues" dxfId="1072" priority="1116"/>
  </conditionalFormatting>
  <conditionalFormatting sqref="V1126">
    <cfRule type="duplicateValues" dxfId="1071" priority="1109"/>
  </conditionalFormatting>
  <conditionalFormatting sqref="V1126">
    <cfRule type="duplicateValues" dxfId="1070" priority="1110"/>
  </conditionalFormatting>
  <conditionalFormatting sqref="V1126">
    <cfRule type="duplicateValues" dxfId="1069" priority="1111"/>
  </conditionalFormatting>
  <conditionalFormatting sqref="V1126">
    <cfRule type="duplicateValues" dxfId="1068" priority="1112"/>
  </conditionalFormatting>
  <conditionalFormatting sqref="V1127">
    <cfRule type="duplicateValues" dxfId="1067" priority="1105"/>
  </conditionalFormatting>
  <conditionalFormatting sqref="V1127">
    <cfRule type="duplicateValues" dxfId="1066" priority="1106"/>
  </conditionalFormatting>
  <conditionalFormatting sqref="V1127">
    <cfRule type="duplicateValues" dxfId="1065" priority="1107"/>
  </conditionalFormatting>
  <conditionalFormatting sqref="V1127">
    <cfRule type="duplicateValues" dxfId="1064" priority="1108"/>
  </conditionalFormatting>
  <conditionalFormatting sqref="V1132">
    <cfRule type="duplicateValues" dxfId="1063" priority="1101"/>
  </conditionalFormatting>
  <conditionalFormatting sqref="V1132">
    <cfRule type="duplicateValues" dxfId="1062" priority="1102"/>
  </conditionalFormatting>
  <conditionalFormatting sqref="V1132">
    <cfRule type="duplicateValues" dxfId="1061" priority="1103"/>
  </conditionalFormatting>
  <conditionalFormatting sqref="V1132">
    <cfRule type="duplicateValues" dxfId="1060" priority="1104"/>
  </conditionalFormatting>
  <conditionalFormatting sqref="V1133">
    <cfRule type="duplicateValues" dxfId="1059" priority="1097"/>
  </conditionalFormatting>
  <conditionalFormatting sqref="V1133">
    <cfRule type="duplicateValues" dxfId="1058" priority="1098"/>
  </conditionalFormatting>
  <conditionalFormatting sqref="V1133">
    <cfRule type="duplicateValues" dxfId="1057" priority="1099"/>
  </conditionalFormatting>
  <conditionalFormatting sqref="V1133">
    <cfRule type="duplicateValues" dxfId="1056" priority="1100"/>
  </conditionalFormatting>
  <conditionalFormatting sqref="V1134">
    <cfRule type="duplicateValues" dxfId="1055" priority="1093"/>
  </conditionalFormatting>
  <conditionalFormatting sqref="V1134">
    <cfRule type="duplicateValues" dxfId="1054" priority="1094"/>
  </conditionalFormatting>
  <conditionalFormatting sqref="V1134">
    <cfRule type="duplicateValues" dxfId="1053" priority="1095"/>
  </conditionalFormatting>
  <conditionalFormatting sqref="V1134">
    <cfRule type="duplicateValues" dxfId="1052" priority="1096"/>
  </conditionalFormatting>
  <conditionalFormatting sqref="V1135">
    <cfRule type="duplicateValues" dxfId="1051" priority="1089"/>
  </conditionalFormatting>
  <conditionalFormatting sqref="V1135">
    <cfRule type="duplicateValues" dxfId="1050" priority="1090"/>
  </conditionalFormatting>
  <conditionalFormatting sqref="V1135">
    <cfRule type="duplicateValues" dxfId="1049" priority="1091"/>
  </conditionalFormatting>
  <conditionalFormatting sqref="V1135">
    <cfRule type="duplicateValues" dxfId="1048" priority="1092"/>
  </conditionalFormatting>
  <conditionalFormatting sqref="V1128">
    <cfRule type="duplicateValues" dxfId="1047" priority="1085"/>
  </conditionalFormatting>
  <conditionalFormatting sqref="V1128">
    <cfRule type="duplicateValues" dxfId="1046" priority="1086"/>
  </conditionalFormatting>
  <conditionalFormatting sqref="V1128">
    <cfRule type="duplicateValues" dxfId="1045" priority="1087"/>
  </conditionalFormatting>
  <conditionalFormatting sqref="V1128">
    <cfRule type="duplicateValues" dxfId="1044" priority="1088"/>
  </conditionalFormatting>
  <conditionalFormatting sqref="V1129">
    <cfRule type="duplicateValues" dxfId="1043" priority="1081"/>
  </conditionalFormatting>
  <conditionalFormatting sqref="V1129">
    <cfRule type="duplicateValues" dxfId="1042" priority="1082"/>
  </conditionalFormatting>
  <conditionalFormatting sqref="V1129">
    <cfRule type="duplicateValues" dxfId="1041" priority="1083"/>
  </conditionalFormatting>
  <conditionalFormatting sqref="V1129">
    <cfRule type="duplicateValues" dxfId="1040" priority="1084"/>
  </conditionalFormatting>
  <conditionalFormatting sqref="V1130">
    <cfRule type="duplicateValues" dxfId="1039" priority="1077"/>
  </conditionalFormatting>
  <conditionalFormatting sqref="V1130">
    <cfRule type="duplicateValues" dxfId="1038" priority="1078"/>
  </conditionalFormatting>
  <conditionalFormatting sqref="V1130">
    <cfRule type="duplicateValues" dxfId="1037" priority="1079"/>
  </conditionalFormatting>
  <conditionalFormatting sqref="V1130">
    <cfRule type="duplicateValues" dxfId="1036" priority="1080"/>
  </conditionalFormatting>
  <conditionalFormatting sqref="V1131">
    <cfRule type="duplicateValues" dxfId="1035" priority="1073"/>
  </conditionalFormatting>
  <conditionalFormatting sqref="V1131">
    <cfRule type="duplicateValues" dxfId="1034" priority="1074"/>
  </conditionalFormatting>
  <conditionalFormatting sqref="V1131">
    <cfRule type="duplicateValues" dxfId="1033" priority="1075"/>
  </conditionalFormatting>
  <conditionalFormatting sqref="V1131">
    <cfRule type="duplicateValues" dxfId="1032" priority="1076"/>
  </conditionalFormatting>
  <conditionalFormatting sqref="V1140">
    <cfRule type="duplicateValues" dxfId="1031" priority="1069"/>
  </conditionalFormatting>
  <conditionalFormatting sqref="V1140">
    <cfRule type="duplicateValues" dxfId="1030" priority="1070"/>
  </conditionalFormatting>
  <conditionalFormatting sqref="V1140">
    <cfRule type="duplicateValues" dxfId="1029" priority="1071"/>
  </conditionalFormatting>
  <conditionalFormatting sqref="V1140">
    <cfRule type="duplicateValues" dxfId="1028" priority="1072"/>
  </conditionalFormatting>
  <conditionalFormatting sqref="V1141">
    <cfRule type="duplicateValues" dxfId="1027" priority="1065"/>
  </conditionalFormatting>
  <conditionalFormatting sqref="V1141">
    <cfRule type="duplicateValues" dxfId="1026" priority="1066"/>
  </conditionalFormatting>
  <conditionalFormatting sqref="V1141">
    <cfRule type="duplicateValues" dxfId="1025" priority="1067"/>
  </conditionalFormatting>
  <conditionalFormatting sqref="V1141">
    <cfRule type="duplicateValues" dxfId="1024" priority="1068"/>
  </conditionalFormatting>
  <conditionalFormatting sqref="V1142">
    <cfRule type="duplicateValues" dxfId="1023" priority="1061"/>
  </conditionalFormatting>
  <conditionalFormatting sqref="V1142">
    <cfRule type="duplicateValues" dxfId="1022" priority="1062"/>
  </conditionalFormatting>
  <conditionalFormatting sqref="V1142">
    <cfRule type="duplicateValues" dxfId="1021" priority="1063"/>
  </conditionalFormatting>
  <conditionalFormatting sqref="V1142">
    <cfRule type="duplicateValues" dxfId="1020" priority="1064"/>
  </conditionalFormatting>
  <conditionalFormatting sqref="V1143">
    <cfRule type="duplicateValues" dxfId="1019" priority="1057"/>
  </conditionalFormatting>
  <conditionalFormatting sqref="V1143">
    <cfRule type="duplicateValues" dxfId="1018" priority="1058"/>
  </conditionalFormatting>
  <conditionalFormatting sqref="V1143">
    <cfRule type="duplicateValues" dxfId="1017" priority="1059"/>
  </conditionalFormatting>
  <conditionalFormatting sqref="V1143">
    <cfRule type="duplicateValues" dxfId="1016" priority="1060"/>
  </conditionalFormatting>
  <conditionalFormatting sqref="V1136">
    <cfRule type="duplicateValues" dxfId="1015" priority="1053"/>
  </conditionalFormatting>
  <conditionalFormatting sqref="V1136">
    <cfRule type="duplicateValues" dxfId="1014" priority="1054"/>
  </conditionalFormatting>
  <conditionalFormatting sqref="V1136">
    <cfRule type="duplicateValues" dxfId="1013" priority="1055"/>
  </conditionalFormatting>
  <conditionalFormatting sqref="V1136">
    <cfRule type="duplicateValues" dxfId="1012" priority="1056"/>
  </conditionalFormatting>
  <conditionalFormatting sqref="V1137">
    <cfRule type="duplicateValues" dxfId="1011" priority="1049"/>
  </conditionalFormatting>
  <conditionalFormatting sqref="V1137">
    <cfRule type="duplicateValues" dxfId="1010" priority="1050"/>
  </conditionalFormatting>
  <conditionalFormatting sqref="V1137">
    <cfRule type="duplicateValues" dxfId="1009" priority="1051"/>
  </conditionalFormatting>
  <conditionalFormatting sqref="V1137">
    <cfRule type="duplicateValues" dxfId="1008" priority="1052"/>
  </conditionalFormatting>
  <conditionalFormatting sqref="V1138">
    <cfRule type="duplicateValues" dxfId="1007" priority="1045"/>
  </conditionalFormatting>
  <conditionalFormatting sqref="V1138">
    <cfRule type="duplicateValues" dxfId="1006" priority="1046"/>
  </conditionalFormatting>
  <conditionalFormatting sqref="V1138">
    <cfRule type="duplicateValues" dxfId="1005" priority="1047"/>
  </conditionalFormatting>
  <conditionalFormatting sqref="V1138">
    <cfRule type="duplicateValues" dxfId="1004" priority="1048"/>
  </conditionalFormatting>
  <conditionalFormatting sqref="V1139">
    <cfRule type="duplicateValues" dxfId="1003" priority="1041"/>
  </conditionalFormatting>
  <conditionalFormatting sqref="V1139">
    <cfRule type="duplicateValues" dxfId="1002" priority="1042"/>
  </conditionalFormatting>
  <conditionalFormatting sqref="V1139">
    <cfRule type="duplicateValues" dxfId="1001" priority="1043"/>
  </conditionalFormatting>
  <conditionalFormatting sqref="V1139">
    <cfRule type="duplicateValues" dxfId="1000" priority="1044"/>
  </conditionalFormatting>
  <conditionalFormatting sqref="V1155">
    <cfRule type="duplicateValues" dxfId="999" priority="1037"/>
  </conditionalFormatting>
  <conditionalFormatting sqref="V1155">
    <cfRule type="duplicateValues" dxfId="998" priority="1038"/>
  </conditionalFormatting>
  <conditionalFormatting sqref="V1155">
    <cfRule type="duplicateValues" dxfId="997" priority="1039"/>
  </conditionalFormatting>
  <conditionalFormatting sqref="V1155">
    <cfRule type="duplicateValues" dxfId="996" priority="1040"/>
  </conditionalFormatting>
  <conditionalFormatting sqref="V1156">
    <cfRule type="duplicateValues" dxfId="995" priority="1033"/>
  </conditionalFormatting>
  <conditionalFormatting sqref="V1156">
    <cfRule type="duplicateValues" dxfId="994" priority="1034"/>
  </conditionalFormatting>
  <conditionalFormatting sqref="V1156">
    <cfRule type="duplicateValues" dxfId="993" priority="1035"/>
  </conditionalFormatting>
  <conditionalFormatting sqref="V1156">
    <cfRule type="duplicateValues" dxfId="992" priority="1036"/>
  </conditionalFormatting>
  <conditionalFormatting sqref="V1161">
    <cfRule type="duplicateValues" dxfId="991" priority="1029"/>
  </conditionalFormatting>
  <conditionalFormatting sqref="V1161">
    <cfRule type="duplicateValues" dxfId="990" priority="1030"/>
  </conditionalFormatting>
  <conditionalFormatting sqref="V1161">
    <cfRule type="duplicateValues" dxfId="989" priority="1031"/>
  </conditionalFormatting>
  <conditionalFormatting sqref="V1161">
    <cfRule type="duplicateValues" dxfId="988" priority="1032"/>
  </conditionalFormatting>
  <conditionalFormatting sqref="V1162">
    <cfRule type="duplicateValues" dxfId="987" priority="1025"/>
  </conditionalFormatting>
  <conditionalFormatting sqref="V1162">
    <cfRule type="duplicateValues" dxfId="986" priority="1026"/>
  </conditionalFormatting>
  <conditionalFormatting sqref="V1162">
    <cfRule type="duplicateValues" dxfId="985" priority="1027"/>
  </conditionalFormatting>
  <conditionalFormatting sqref="V1162">
    <cfRule type="duplicateValues" dxfId="984" priority="1028"/>
  </conditionalFormatting>
  <conditionalFormatting sqref="V1163">
    <cfRule type="duplicateValues" dxfId="983" priority="1021"/>
  </conditionalFormatting>
  <conditionalFormatting sqref="V1163">
    <cfRule type="duplicateValues" dxfId="982" priority="1022"/>
  </conditionalFormatting>
  <conditionalFormatting sqref="V1163">
    <cfRule type="duplicateValues" dxfId="981" priority="1023"/>
  </conditionalFormatting>
  <conditionalFormatting sqref="V1163">
    <cfRule type="duplicateValues" dxfId="980" priority="1024"/>
  </conditionalFormatting>
  <conditionalFormatting sqref="V1164">
    <cfRule type="duplicateValues" dxfId="979" priority="1017"/>
  </conditionalFormatting>
  <conditionalFormatting sqref="V1164">
    <cfRule type="duplicateValues" dxfId="978" priority="1018"/>
  </conditionalFormatting>
  <conditionalFormatting sqref="V1164">
    <cfRule type="duplicateValues" dxfId="977" priority="1019"/>
  </conditionalFormatting>
  <conditionalFormatting sqref="V1164">
    <cfRule type="duplicateValues" dxfId="976" priority="1020"/>
  </conditionalFormatting>
  <conditionalFormatting sqref="V1157">
    <cfRule type="duplicateValues" dxfId="975" priority="1013"/>
  </conditionalFormatting>
  <conditionalFormatting sqref="V1157">
    <cfRule type="duplicateValues" dxfId="974" priority="1014"/>
  </conditionalFormatting>
  <conditionalFormatting sqref="V1157">
    <cfRule type="duplicateValues" dxfId="973" priority="1015"/>
  </conditionalFormatting>
  <conditionalFormatting sqref="V1157">
    <cfRule type="duplicateValues" dxfId="972" priority="1016"/>
  </conditionalFormatting>
  <conditionalFormatting sqref="V1158">
    <cfRule type="duplicateValues" dxfId="971" priority="1009"/>
  </conditionalFormatting>
  <conditionalFormatting sqref="V1158">
    <cfRule type="duplicateValues" dxfId="970" priority="1010"/>
  </conditionalFormatting>
  <conditionalFormatting sqref="V1158">
    <cfRule type="duplicateValues" dxfId="969" priority="1011"/>
  </conditionalFormatting>
  <conditionalFormatting sqref="V1158">
    <cfRule type="duplicateValues" dxfId="968" priority="1012"/>
  </conditionalFormatting>
  <conditionalFormatting sqref="V1159">
    <cfRule type="duplicateValues" dxfId="967" priority="1005"/>
  </conditionalFormatting>
  <conditionalFormatting sqref="V1159">
    <cfRule type="duplicateValues" dxfId="966" priority="1006"/>
  </conditionalFormatting>
  <conditionalFormatting sqref="V1159">
    <cfRule type="duplicateValues" dxfId="965" priority="1007"/>
  </conditionalFormatting>
  <conditionalFormatting sqref="V1159">
    <cfRule type="duplicateValues" dxfId="964" priority="1008"/>
  </conditionalFormatting>
  <conditionalFormatting sqref="V1160">
    <cfRule type="duplicateValues" dxfId="963" priority="1001"/>
  </conditionalFormatting>
  <conditionalFormatting sqref="V1160">
    <cfRule type="duplicateValues" dxfId="962" priority="1002"/>
  </conditionalFormatting>
  <conditionalFormatting sqref="V1160">
    <cfRule type="duplicateValues" dxfId="961" priority="1003"/>
  </conditionalFormatting>
  <conditionalFormatting sqref="V1160">
    <cfRule type="duplicateValues" dxfId="960" priority="1004"/>
  </conditionalFormatting>
  <conditionalFormatting sqref="V1169">
    <cfRule type="duplicateValues" dxfId="959" priority="997"/>
  </conditionalFormatting>
  <conditionalFormatting sqref="V1169">
    <cfRule type="duplicateValues" dxfId="958" priority="998"/>
  </conditionalFormatting>
  <conditionalFormatting sqref="V1169">
    <cfRule type="duplicateValues" dxfId="957" priority="999"/>
  </conditionalFormatting>
  <conditionalFormatting sqref="V1169">
    <cfRule type="duplicateValues" dxfId="956" priority="1000"/>
  </conditionalFormatting>
  <conditionalFormatting sqref="V1170">
    <cfRule type="duplicateValues" dxfId="955" priority="993"/>
  </conditionalFormatting>
  <conditionalFormatting sqref="V1170">
    <cfRule type="duplicateValues" dxfId="954" priority="994"/>
  </conditionalFormatting>
  <conditionalFormatting sqref="V1170">
    <cfRule type="duplicateValues" dxfId="953" priority="995"/>
  </conditionalFormatting>
  <conditionalFormatting sqref="V1170">
    <cfRule type="duplicateValues" dxfId="952" priority="996"/>
  </conditionalFormatting>
  <conditionalFormatting sqref="V1171">
    <cfRule type="duplicateValues" dxfId="951" priority="989"/>
  </conditionalFormatting>
  <conditionalFormatting sqref="V1171">
    <cfRule type="duplicateValues" dxfId="950" priority="990"/>
  </conditionalFormatting>
  <conditionalFormatting sqref="V1171">
    <cfRule type="duplicateValues" dxfId="949" priority="991"/>
  </conditionalFormatting>
  <conditionalFormatting sqref="V1171">
    <cfRule type="duplicateValues" dxfId="948" priority="992"/>
  </conditionalFormatting>
  <conditionalFormatting sqref="V1172">
    <cfRule type="duplicateValues" dxfId="947" priority="985"/>
  </conditionalFormatting>
  <conditionalFormatting sqref="V1172">
    <cfRule type="duplicateValues" dxfId="946" priority="986"/>
  </conditionalFormatting>
  <conditionalFormatting sqref="V1172">
    <cfRule type="duplicateValues" dxfId="945" priority="987"/>
  </conditionalFormatting>
  <conditionalFormatting sqref="V1172">
    <cfRule type="duplicateValues" dxfId="944" priority="988"/>
  </conditionalFormatting>
  <conditionalFormatting sqref="V1165">
    <cfRule type="duplicateValues" dxfId="943" priority="981"/>
  </conditionalFormatting>
  <conditionalFormatting sqref="V1165">
    <cfRule type="duplicateValues" dxfId="942" priority="982"/>
  </conditionalFormatting>
  <conditionalFormatting sqref="V1165">
    <cfRule type="duplicateValues" dxfId="941" priority="983"/>
  </conditionalFormatting>
  <conditionalFormatting sqref="V1165">
    <cfRule type="duplicateValues" dxfId="940" priority="984"/>
  </conditionalFormatting>
  <conditionalFormatting sqref="V1166">
    <cfRule type="duplicateValues" dxfId="939" priority="977"/>
  </conditionalFormatting>
  <conditionalFormatting sqref="V1166">
    <cfRule type="duplicateValues" dxfId="938" priority="978"/>
  </conditionalFormatting>
  <conditionalFormatting sqref="V1166">
    <cfRule type="duplicateValues" dxfId="937" priority="979"/>
  </conditionalFormatting>
  <conditionalFormatting sqref="V1166">
    <cfRule type="duplicateValues" dxfId="936" priority="980"/>
  </conditionalFormatting>
  <conditionalFormatting sqref="V1167">
    <cfRule type="duplicateValues" dxfId="935" priority="973"/>
  </conditionalFormatting>
  <conditionalFormatting sqref="V1167">
    <cfRule type="duplicateValues" dxfId="934" priority="974"/>
  </conditionalFormatting>
  <conditionalFormatting sqref="V1167">
    <cfRule type="duplicateValues" dxfId="933" priority="975"/>
  </conditionalFormatting>
  <conditionalFormatting sqref="V1167">
    <cfRule type="duplicateValues" dxfId="932" priority="976"/>
  </conditionalFormatting>
  <conditionalFormatting sqref="V1168">
    <cfRule type="duplicateValues" dxfId="931" priority="969"/>
  </conditionalFormatting>
  <conditionalFormatting sqref="V1168">
    <cfRule type="duplicateValues" dxfId="930" priority="970"/>
  </conditionalFormatting>
  <conditionalFormatting sqref="V1168">
    <cfRule type="duplicateValues" dxfId="929" priority="971"/>
  </conditionalFormatting>
  <conditionalFormatting sqref="V1168">
    <cfRule type="duplicateValues" dxfId="928" priority="972"/>
  </conditionalFormatting>
  <conditionalFormatting sqref="V1277">
    <cfRule type="duplicateValues" dxfId="927" priority="965"/>
  </conditionalFormatting>
  <conditionalFormatting sqref="V1277">
    <cfRule type="duplicateValues" dxfId="926" priority="966"/>
  </conditionalFormatting>
  <conditionalFormatting sqref="V1277">
    <cfRule type="duplicateValues" dxfId="925" priority="967"/>
  </conditionalFormatting>
  <conditionalFormatting sqref="V1277">
    <cfRule type="duplicateValues" dxfId="924" priority="968"/>
  </conditionalFormatting>
  <conditionalFormatting sqref="V1278">
    <cfRule type="duplicateValues" dxfId="923" priority="961"/>
  </conditionalFormatting>
  <conditionalFormatting sqref="V1278">
    <cfRule type="duplicateValues" dxfId="922" priority="962"/>
  </conditionalFormatting>
  <conditionalFormatting sqref="V1278">
    <cfRule type="duplicateValues" dxfId="921" priority="963"/>
  </conditionalFormatting>
  <conditionalFormatting sqref="V1278">
    <cfRule type="duplicateValues" dxfId="920" priority="964"/>
  </conditionalFormatting>
  <conditionalFormatting sqref="V1283">
    <cfRule type="duplicateValues" dxfId="919" priority="957"/>
  </conditionalFormatting>
  <conditionalFormatting sqref="V1283">
    <cfRule type="duplicateValues" dxfId="918" priority="958"/>
  </conditionalFormatting>
  <conditionalFormatting sqref="V1283">
    <cfRule type="duplicateValues" dxfId="917" priority="959"/>
  </conditionalFormatting>
  <conditionalFormatting sqref="V1283">
    <cfRule type="duplicateValues" dxfId="916" priority="960"/>
  </conditionalFormatting>
  <conditionalFormatting sqref="V1284">
    <cfRule type="duplicateValues" dxfId="915" priority="953"/>
  </conditionalFormatting>
  <conditionalFormatting sqref="V1284">
    <cfRule type="duplicateValues" dxfId="914" priority="954"/>
  </conditionalFormatting>
  <conditionalFormatting sqref="V1284">
    <cfRule type="duplicateValues" dxfId="913" priority="955"/>
  </conditionalFormatting>
  <conditionalFormatting sqref="V1284">
    <cfRule type="duplicateValues" dxfId="912" priority="956"/>
  </conditionalFormatting>
  <conditionalFormatting sqref="V1285">
    <cfRule type="duplicateValues" dxfId="911" priority="949"/>
  </conditionalFormatting>
  <conditionalFormatting sqref="V1285">
    <cfRule type="duplicateValues" dxfId="910" priority="950"/>
  </conditionalFormatting>
  <conditionalFormatting sqref="V1285">
    <cfRule type="duplicateValues" dxfId="909" priority="951"/>
  </conditionalFormatting>
  <conditionalFormatting sqref="V1285">
    <cfRule type="duplicateValues" dxfId="908" priority="952"/>
  </conditionalFormatting>
  <conditionalFormatting sqref="V1286">
    <cfRule type="duplicateValues" dxfId="907" priority="945"/>
  </conditionalFormatting>
  <conditionalFormatting sqref="V1286">
    <cfRule type="duplicateValues" dxfId="906" priority="946"/>
  </conditionalFormatting>
  <conditionalFormatting sqref="V1286">
    <cfRule type="duplicateValues" dxfId="905" priority="947"/>
  </conditionalFormatting>
  <conditionalFormatting sqref="V1286">
    <cfRule type="duplicateValues" dxfId="904" priority="948"/>
  </conditionalFormatting>
  <conditionalFormatting sqref="V1279">
    <cfRule type="duplicateValues" dxfId="903" priority="941"/>
  </conditionalFormatting>
  <conditionalFormatting sqref="V1279">
    <cfRule type="duplicateValues" dxfId="902" priority="942"/>
  </conditionalFormatting>
  <conditionalFormatting sqref="V1279">
    <cfRule type="duplicateValues" dxfId="901" priority="943"/>
  </conditionalFormatting>
  <conditionalFormatting sqref="V1279">
    <cfRule type="duplicateValues" dxfId="900" priority="944"/>
  </conditionalFormatting>
  <conditionalFormatting sqref="V1280">
    <cfRule type="duplicateValues" dxfId="899" priority="937"/>
  </conditionalFormatting>
  <conditionalFormatting sqref="V1280">
    <cfRule type="duplicateValues" dxfId="898" priority="938"/>
  </conditionalFormatting>
  <conditionalFormatting sqref="V1280">
    <cfRule type="duplicateValues" dxfId="897" priority="939"/>
  </conditionalFormatting>
  <conditionalFormatting sqref="V1280">
    <cfRule type="duplicateValues" dxfId="896" priority="940"/>
  </conditionalFormatting>
  <conditionalFormatting sqref="V1281">
    <cfRule type="duplicateValues" dxfId="895" priority="933"/>
  </conditionalFormatting>
  <conditionalFormatting sqref="V1281">
    <cfRule type="duplicateValues" dxfId="894" priority="934"/>
  </conditionalFormatting>
  <conditionalFormatting sqref="V1281">
    <cfRule type="duplicateValues" dxfId="893" priority="935"/>
  </conditionalFormatting>
  <conditionalFormatting sqref="V1281">
    <cfRule type="duplicateValues" dxfId="892" priority="936"/>
  </conditionalFormatting>
  <conditionalFormatting sqref="V1282">
    <cfRule type="duplicateValues" dxfId="891" priority="929"/>
  </conditionalFormatting>
  <conditionalFormatting sqref="V1282">
    <cfRule type="duplicateValues" dxfId="890" priority="930"/>
  </conditionalFormatting>
  <conditionalFormatting sqref="V1282">
    <cfRule type="duplicateValues" dxfId="889" priority="931"/>
  </conditionalFormatting>
  <conditionalFormatting sqref="V1282">
    <cfRule type="duplicateValues" dxfId="888" priority="932"/>
  </conditionalFormatting>
  <conditionalFormatting sqref="V1291">
    <cfRule type="duplicateValues" dxfId="887" priority="925"/>
  </conditionalFormatting>
  <conditionalFormatting sqref="V1291">
    <cfRule type="duplicateValues" dxfId="886" priority="926"/>
  </conditionalFormatting>
  <conditionalFormatting sqref="V1291">
    <cfRule type="duplicateValues" dxfId="885" priority="927"/>
  </conditionalFormatting>
  <conditionalFormatting sqref="V1291">
    <cfRule type="duplicateValues" dxfId="884" priority="928"/>
  </conditionalFormatting>
  <conditionalFormatting sqref="V1292">
    <cfRule type="duplicateValues" dxfId="883" priority="921"/>
  </conditionalFormatting>
  <conditionalFormatting sqref="V1292">
    <cfRule type="duplicateValues" dxfId="882" priority="922"/>
  </conditionalFormatting>
  <conditionalFormatting sqref="V1292">
    <cfRule type="duplicateValues" dxfId="881" priority="923"/>
  </conditionalFormatting>
  <conditionalFormatting sqref="V1292">
    <cfRule type="duplicateValues" dxfId="880" priority="924"/>
  </conditionalFormatting>
  <conditionalFormatting sqref="V1293">
    <cfRule type="duplicateValues" dxfId="879" priority="917"/>
  </conditionalFormatting>
  <conditionalFormatting sqref="V1293">
    <cfRule type="duplicateValues" dxfId="878" priority="918"/>
  </conditionalFormatting>
  <conditionalFormatting sqref="V1293">
    <cfRule type="duplicateValues" dxfId="877" priority="919"/>
  </conditionalFormatting>
  <conditionalFormatting sqref="V1293">
    <cfRule type="duplicateValues" dxfId="876" priority="920"/>
  </conditionalFormatting>
  <conditionalFormatting sqref="V1294">
    <cfRule type="duplicateValues" dxfId="875" priority="913"/>
  </conditionalFormatting>
  <conditionalFormatting sqref="V1294">
    <cfRule type="duplicateValues" dxfId="874" priority="914"/>
  </conditionalFormatting>
  <conditionalFormatting sqref="V1294">
    <cfRule type="duplicateValues" dxfId="873" priority="915"/>
  </conditionalFormatting>
  <conditionalFormatting sqref="V1294">
    <cfRule type="duplicateValues" dxfId="872" priority="916"/>
  </conditionalFormatting>
  <conditionalFormatting sqref="V1287">
    <cfRule type="duplicateValues" dxfId="871" priority="909"/>
  </conditionalFormatting>
  <conditionalFormatting sqref="V1287">
    <cfRule type="duplicateValues" dxfId="870" priority="910"/>
  </conditionalFormatting>
  <conditionalFormatting sqref="V1287">
    <cfRule type="duplicateValues" dxfId="869" priority="911"/>
  </conditionalFormatting>
  <conditionalFormatting sqref="V1287">
    <cfRule type="duplicateValues" dxfId="868" priority="912"/>
  </conditionalFormatting>
  <conditionalFormatting sqref="V1288">
    <cfRule type="duplicateValues" dxfId="867" priority="905"/>
  </conditionalFormatting>
  <conditionalFormatting sqref="V1288">
    <cfRule type="duplicateValues" dxfId="866" priority="906"/>
  </conditionalFormatting>
  <conditionalFormatting sqref="V1288">
    <cfRule type="duplicateValues" dxfId="865" priority="907"/>
  </conditionalFormatting>
  <conditionalFormatting sqref="V1288">
    <cfRule type="duplicateValues" dxfId="864" priority="908"/>
  </conditionalFormatting>
  <conditionalFormatting sqref="V1289">
    <cfRule type="duplicateValues" dxfId="863" priority="901"/>
  </conditionalFormatting>
  <conditionalFormatting sqref="V1289">
    <cfRule type="duplicateValues" dxfId="862" priority="902"/>
  </conditionalFormatting>
  <conditionalFormatting sqref="V1289">
    <cfRule type="duplicateValues" dxfId="861" priority="903"/>
  </conditionalFormatting>
  <conditionalFormatting sqref="V1289">
    <cfRule type="duplicateValues" dxfId="860" priority="904"/>
  </conditionalFormatting>
  <conditionalFormatting sqref="V1290">
    <cfRule type="duplicateValues" dxfId="859" priority="897"/>
  </conditionalFormatting>
  <conditionalFormatting sqref="V1290">
    <cfRule type="duplicateValues" dxfId="858" priority="898"/>
  </conditionalFormatting>
  <conditionalFormatting sqref="V1290">
    <cfRule type="duplicateValues" dxfId="857" priority="899"/>
  </conditionalFormatting>
  <conditionalFormatting sqref="V1290">
    <cfRule type="duplicateValues" dxfId="856" priority="900"/>
  </conditionalFormatting>
  <conditionalFormatting sqref="V1306">
    <cfRule type="duplicateValues" dxfId="855" priority="893"/>
  </conditionalFormatting>
  <conditionalFormatting sqref="V1306">
    <cfRule type="duplicateValues" dxfId="854" priority="894"/>
  </conditionalFormatting>
  <conditionalFormatting sqref="V1306">
    <cfRule type="duplicateValues" dxfId="853" priority="895"/>
  </conditionalFormatting>
  <conditionalFormatting sqref="V1306">
    <cfRule type="duplicateValues" dxfId="852" priority="896"/>
  </conditionalFormatting>
  <conditionalFormatting sqref="V1307">
    <cfRule type="duplicateValues" dxfId="851" priority="889"/>
  </conditionalFormatting>
  <conditionalFormatting sqref="V1307">
    <cfRule type="duplicateValues" dxfId="850" priority="890"/>
  </conditionalFormatting>
  <conditionalFormatting sqref="V1307">
    <cfRule type="duplicateValues" dxfId="849" priority="891"/>
  </conditionalFormatting>
  <conditionalFormatting sqref="V1307">
    <cfRule type="duplicateValues" dxfId="848" priority="892"/>
  </conditionalFormatting>
  <conditionalFormatting sqref="V1312">
    <cfRule type="duplicateValues" dxfId="847" priority="885"/>
  </conditionalFormatting>
  <conditionalFormatting sqref="V1312">
    <cfRule type="duplicateValues" dxfId="846" priority="886"/>
  </conditionalFormatting>
  <conditionalFormatting sqref="V1312">
    <cfRule type="duplicateValues" dxfId="845" priority="887"/>
  </conditionalFormatting>
  <conditionalFormatting sqref="V1312">
    <cfRule type="duplicateValues" dxfId="844" priority="888"/>
  </conditionalFormatting>
  <conditionalFormatting sqref="V1313">
    <cfRule type="duplicateValues" dxfId="843" priority="881"/>
  </conditionalFormatting>
  <conditionalFormatting sqref="V1313">
    <cfRule type="duplicateValues" dxfId="842" priority="882"/>
  </conditionalFormatting>
  <conditionalFormatting sqref="V1313">
    <cfRule type="duplicateValues" dxfId="841" priority="883"/>
  </conditionalFormatting>
  <conditionalFormatting sqref="V1313">
    <cfRule type="duplicateValues" dxfId="840" priority="884"/>
  </conditionalFormatting>
  <conditionalFormatting sqref="V1314">
    <cfRule type="duplicateValues" dxfId="839" priority="877"/>
  </conditionalFormatting>
  <conditionalFormatting sqref="V1314">
    <cfRule type="duplicateValues" dxfId="838" priority="878"/>
  </conditionalFormatting>
  <conditionalFormatting sqref="V1314">
    <cfRule type="duplicateValues" dxfId="837" priority="879"/>
  </conditionalFormatting>
  <conditionalFormatting sqref="V1314">
    <cfRule type="duplicateValues" dxfId="836" priority="880"/>
  </conditionalFormatting>
  <conditionalFormatting sqref="V1315">
    <cfRule type="duplicateValues" dxfId="835" priority="873"/>
  </conditionalFormatting>
  <conditionalFormatting sqref="V1315">
    <cfRule type="duplicateValues" dxfId="834" priority="874"/>
  </conditionalFormatting>
  <conditionalFormatting sqref="V1315">
    <cfRule type="duplicateValues" dxfId="833" priority="875"/>
  </conditionalFormatting>
  <conditionalFormatting sqref="V1315">
    <cfRule type="duplicateValues" dxfId="832" priority="876"/>
  </conditionalFormatting>
  <conditionalFormatting sqref="V1308">
    <cfRule type="duplicateValues" dxfId="831" priority="869"/>
  </conditionalFormatting>
  <conditionalFormatting sqref="V1308">
    <cfRule type="duplicateValues" dxfId="830" priority="870"/>
  </conditionalFormatting>
  <conditionalFormatting sqref="V1308">
    <cfRule type="duplicateValues" dxfId="829" priority="871"/>
  </conditionalFormatting>
  <conditionalFormatting sqref="V1308">
    <cfRule type="duplicateValues" dxfId="828" priority="872"/>
  </conditionalFormatting>
  <conditionalFormatting sqref="V1309">
    <cfRule type="duplicateValues" dxfId="827" priority="865"/>
  </conditionalFormatting>
  <conditionalFormatting sqref="V1309">
    <cfRule type="duplicateValues" dxfId="826" priority="866"/>
  </conditionalFormatting>
  <conditionalFormatting sqref="V1309">
    <cfRule type="duplicateValues" dxfId="825" priority="867"/>
  </conditionalFormatting>
  <conditionalFormatting sqref="V1309">
    <cfRule type="duplicateValues" dxfId="824" priority="868"/>
  </conditionalFormatting>
  <conditionalFormatting sqref="V1310">
    <cfRule type="duplicateValues" dxfId="823" priority="861"/>
  </conditionalFormatting>
  <conditionalFormatting sqref="V1310">
    <cfRule type="duplicateValues" dxfId="822" priority="862"/>
  </conditionalFormatting>
  <conditionalFormatting sqref="V1310">
    <cfRule type="duplicateValues" dxfId="821" priority="863"/>
  </conditionalFormatting>
  <conditionalFormatting sqref="V1310">
    <cfRule type="duplicateValues" dxfId="820" priority="864"/>
  </conditionalFormatting>
  <conditionalFormatting sqref="V1311">
    <cfRule type="duplicateValues" dxfId="819" priority="857"/>
  </conditionalFormatting>
  <conditionalFormatting sqref="V1311">
    <cfRule type="duplicateValues" dxfId="818" priority="858"/>
  </conditionalFormatting>
  <conditionalFormatting sqref="V1311">
    <cfRule type="duplicateValues" dxfId="817" priority="859"/>
  </conditionalFormatting>
  <conditionalFormatting sqref="V1311">
    <cfRule type="duplicateValues" dxfId="816" priority="860"/>
  </conditionalFormatting>
  <conditionalFormatting sqref="V1320">
    <cfRule type="duplicateValues" dxfId="815" priority="853"/>
  </conditionalFormatting>
  <conditionalFormatting sqref="V1320">
    <cfRule type="duplicateValues" dxfId="814" priority="854"/>
  </conditionalFormatting>
  <conditionalFormatting sqref="V1320">
    <cfRule type="duplicateValues" dxfId="813" priority="855"/>
  </conditionalFormatting>
  <conditionalFormatting sqref="V1320">
    <cfRule type="duplicateValues" dxfId="812" priority="856"/>
  </conditionalFormatting>
  <conditionalFormatting sqref="V1321">
    <cfRule type="duplicateValues" dxfId="811" priority="849"/>
  </conditionalFormatting>
  <conditionalFormatting sqref="V1321">
    <cfRule type="duplicateValues" dxfId="810" priority="850"/>
  </conditionalFormatting>
  <conditionalFormatting sqref="V1321">
    <cfRule type="duplicateValues" dxfId="809" priority="851"/>
  </conditionalFormatting>
  <conditionalFormatting sqref="V1321">
    <cfRule type="duplicateValues" dxfId="808" priority="852"/>
  </conditionalFormatting>
  <conditionalFormatting sqref="V1322">
    <cfRule type="duplicateValues" dxfId="807" priority="845"/>
  </conditionalFormatting>
  <conditionalFormatting sqref="V1322">
    <cfRule type="duplicateValues" dxfId="806" priority="846"/>
  </conditionalFormatting>
  <conditionalFormatting sqref="V1322">
    <cfRule type="duplicateValues" dxfId="805" priority="847"/>
  </conditionalFormatting>
  <conditionalFormatting sqref="V1322">
    <cfRule type="duplicateValues" dxfId="804" priority="848"/>
  </conditionalFormatting>
  <conditionalFormatting sqref="V1323">
    <cfRule type="duplicateValues" dxfId="803" priority="841"/>
  </conditionalFormatting>
  <conditionalFormatting sqref="V1323">
    <cfRule type="duplicateValues" dxfId="802" priority="842"/>
  </conditionalFormatting>
  <conditionalFormatting sqref="V1323">
    <cfRule type="duplicateValues" dxfId="801" priority="843"/>
  </conditionalFormatting>
  <conditionalFormatting sqref="V1323">
    <cfRule type="duplicateValues" dxfId="800" priority="844"/>
  </conditionalFormatting>
  <conditionalFormatting sqref="V1316">
    <cfRule type="duplicateValues" dxfId="799" priority="837"/>
  </conditionalFormatting>
  <conditionalFormatting sqref="V1316">
    <cfRule type="duplicateValues" dxfId="798" priority="838"/>
  </conditionalFormatting>
  <conditionalFormatting sqref="V1316">
    <cfRule type="duplicateValues" dxfId="797" priority="839"/>
  </conditionalFormatting>
  <conditionalFormatting sqref="V1316">
    <cfRule type="duplicateValues" dxfId="796" priority="840"/>
  </conditionalFormatting>
  <conditionalFormatting sqref="V1317">
    <cfRule type="duplicateValues" dxfId="795" priority="833"/>
  </conditionalFormatting>
  <conditionalFormatting sqref="V1317">
    <cfRule type="duplicateValues" dxfId="794" priority="834"/>
  </conditionalFormatting>
  <conditionalFormatting sqref="V1317">
    <cfRule type="duplicateValues" dxfId="793" priority="835"/>
  </conditionalFormatting>
  <conditionalFormatting sqref="V1317">
    <cfRule type="duplicateValues" dxfId="792" priority="836"/>
  </conditionalFormatting>
  <conditionalFormatting sqref="V1318">
    <cfRule type="duplicateValues" dxfId="791" priority="829"/>
  </conditionalFormatting>
  <conditionalFormatting sqref="V1318">
    <cfRule type="duplicateValues" dxfId="790" priority="830"/>
  </conditionalFormatting>
  <conditionalFormatting sqref="V1318">
    <cfRule type="duplicateValues" dxfId="789" priority="831"/>
  </conditionalFormatting>
  <conditionalFormatting sqref="V1318">
    <cfRule type="duplicateValues" dxfId="788" priority="832"/>
  </conditionalFormatting>
  <conditionalFormatting sqref="V1319">
    <cfRule type="duplicateValues" dxfId="787" priority="825"/>
  </conditionalFormatting>
  <conditionalFormatting sqref="V1319">
    <cfRule type="duplicateValues" dxfId="786" priority="826"/>
  </conditionalFormatting>
  <conditionalFormatting sqref="V1319">
    <cfRule type="duplicateValues" dxfId="785" priority="827"/>
  </conditionalFormatting>
  <conditionalFormatting sqref="V1319">
    <cfRule type="duplicateValues" dxfId="784" priority="828"/>
  </conditionalFormatting>
  <conditionalFormatting sqref="V1447">
    <cfRule type="duplicateValues" dxfId="783" priority="821"/>
  </conditionalFormatting>
  <conditionalFormatting sqref="V1447">
    <cfRule type="duplicateValues" dxfId="782" priority="822"/>
  </conditionalFormatting>
  <conditionalFormatting sqref="V1447">
    <cfRule type="duplicateValues" dxfId="781" priority="823"/>
  </conditionalFormatting>
  <conditionalFormatting sqref="V1447">
    <cfRule type="duplicateValues" dxfId="780" priority="824"/>
  </conditionalFormatting>
  <conditionalFormatting sqref="V1448">
    <cfRule type="duplicateValues" dxfId="779" priority="817"/>
  </conditionalFormatting>
  <conditionalFormatting sqref="V1448">
    <cfRule type="duplicateValues" dxfId="778" priority="818"/>
  </conditionalFormatting>
  <conditionalFormatting sqref="V1448">
    <cfRule type="duplicateValues" dxfId="777" priority="819"/>
  </conditionalFormatting>
  <conditionalFormatting sqref="V1448">
    <cfRule type="duplicateValues" dxfId="776" priority="820"/>
  </conditionalFormatting>
  <conditionalFormatting sqref="V1453">
    <cfRule type="duplicateValues" dxfId="775" priority="813"/>
  </conditionalFormatting>
  <conditionalFormatting sqref="V1453">
    <cfRule type="duplicateValues" dxfId="774" priority="814"/>
  </conditionalFormatting>
  <conditionalFormatting sqref="V1453">
    <cfRule type="duplicateValues" dxfId="773" priority="815"/>
  </conditionalFormatting>
  <conditionalFormatting sqref="V1453">
    <cfRule type="duplicateValues" dxfId="772" priority="816"/>
  </conditionalFormatting>
  <conditionalFormatting sqref="V1454">
    <cfRule type="duplicateValues" dxfId="771" priority="809"/>
  </conditionalFormatting>
  <conditionalFormatting sqref="V1454">
    <cfRule type="duplicateValues" dxfId="770" priority="810"/>
  </conditionalFormatting>
  <conditionalFormatting sqref="V1454">
    <cfRule type="duplicateValues" dxfId="769" priority="811"/>
  </conditionalFormatting>
  <conditionalFormatting sqref="V1454">
    <cfRule type="duplicateValues" dxfId="768" priority="812"/>
  </conditionalFormatting>
  <conditionalFormatting sqref="V1455">
    <cfRule type="duplicateValues" dxfId="767" priority="805"/>
  </conditionalFormatting>
  <conditionalFormatting sqref="V1455">
    <cfRule type="duplicateValues" dxfId="766" priority="806"/>
  </conditionalFormatting>
  <conditionalFormatting sqref="V1455">
    <cfRule type="duplicateValues" dxfId="765" priority="807"/>
  </conditionalFormatting>
  <conditionalFormatting sqref="V1455">
    <cfRule type="duplicateValues" dxfId="764" priority="808"/>
  </conditionalFormatting>
  <conditionalFormatting sqref="V1456">
    <cfRule type="duplicateValues" dxfId="763" priority="801"/>
  </conditionalFormatting>
  <conditionalFormatting sqref="V1456">
    <cfRule type="duplicateValues" dxfId="762" priority="802"/>
  </conditionalFormatting>
  <conditionalFormatting sqref="V1456">
    <cfRule type="duplicateValues" dxfId="761" priority="803"/>
  </conditionalFormatting>
  <conditionalFormatting sqref="V1456">
    <cfRule type="duplicateValues" dxfId="760" priority="804"/>
  </conditionalFormatting>
  <conditionalFormatting sqref="V1449">
    <cfRule type="duplicateValues" dxfId="759" priority="797"/>
  </conditionalFormatting>
  <conditionalFormatting sqref="V1449">
    <cfRule type="duplicateValues" dxfId="758" priority="798"/>
  </conditionalFormatting>
  <conditionalFormatting sqref="V1449">
    <cfRule type="duplicateValues" dxfId="757" priority="799"/>
  </conditionalFormatting>
  <conditionalFormatting sqref="V1449">
    <cfRule type="duplicateValues" dxfId="756" priority="800"/>
  </conditionalFormatting>
  <conditionalFormatting sqref="V1450">
    <cfRule type="duplicateValues" dxfId="755" priority="793"/>
  </conditionalFormatting>
  <conditionalFormatting sqref="V1450">
    <cfRule type="duplicateValues" dxfId="754" priority="794"/>
  </conditionalFormatting>
  <conditionalFormatting sqref="V1450">
    <cfRule type="duplicateValues" dxfId="753" priority="795"/>
  </conditionalFormatting>
  <conditionalFormatting sqref="V1450">
    <cfRule type="duplicateValues" dxfId="752" priority="796"/>
  </conditionalFormatting>
  <conditionalFormatting sqref="V1451">
    <cfRule type="duplicateValues" dxfId="751" priority="789"/>
  </conditionalFormatting>
  <conditionalFormatting sqref="V1451">
    <cfRule type="duplicateValues" dxfId="750" priority="790"/>
  </conditionalFormatting>
  <conditionalFormatting sqref="V1451">
    <cfRule type="duplicateValues" dxfId="749" priority="791"/>
  </conditionalFormatting>
  <conditionalFormatting sqref="V1451">
    <cfRule type="duplicateValues" dxfId="748" priority="792"/>
  </conditionalFormatting>
  <conditionalFormatting sqref="V1452">
    <cfRule type="duplicateValues" dxfId="747" priority="785"/>
  </conditionalFormatting>
  <conditionalFormatting sqref="V1452">
    <cfRule type="duplicateValues" dxfId="746" priority="786"/>
  </conditionalFormatting>
  <conditionalFormatting sqref="V1452">
    <cfRule type="duplicateValues" dxfId="745" priority="787"/>
  </conditionalFormatting>
  <conditionalFormatting sqref="V1452">
    <cfRule type="duplicateValues" dxfId="744" priority="788"/>
  </conditionalFormatting>
  <conditionalFormatting sqref="V1461">
    <cfRule type="duplicateValues" dxfId="743" priority="781"/>
  </conditionalFormatting>
  <conditionalFormatting sqref="V1461">
    <cfRule type="duplicateValues" dxfId="742" priority="782"/>
  </conditionalFormatting>
  <conditionalFormatting sqref="V1461">
    <cfRule type="duplicateValues" dxfId="741" priority="783"/>
  </conditionalFormatting>
  <conditionalFormatting sqref="V1461">
    <cfRule type="duplicateValues" dxfId="740" priority="784"/>
  </conditionalFormatting>
  <conditionalFormatting sqref="V1462">
    <cfRule type="duplicateValues" dxfId="739" priority="777"/>
  </conditionalFormatting>
  <conditionalFormatting sqref="V1462">
    <cfRule type="duplicateValues" dxfId="738" priority="778"/>
  </conditionalFormatting>
  <conditionalFormatting sqref="V1462">
    <cfRule type="duplicateValues" dxfId="737" priority="779"/>
  </conditionalFormatting>
  <conditionalFormatting sqref="V1462">
    <cfRule type="duplicateValues" dxfId="736" priority="780"/>
  </conditionalFormatting>
  <conditionalFormatting sqref="V1463">
    <cfRule type="duplicateValues" dxfId="735" priority="773"/>
  </conditionalFormatting>
  <conditionalFormatting sqref="V1463">
    <cfRule type="duplicateValues" dxfId="734" priority="774"/>
  </conditionalFormatting>
  <conditionalFormatting sqref="V1463">
    <cfRule type="duplicateValues" dxfId="733" priority="775"/>
  </conditionalFormatting>
  <conditionalFormatting sqref="V1463">
    <cfRule type="duplicateValues" dxfId="732" priority="776"/>
  </conditionalFormatting>
  <conditionalFormatting sqref="V1464">
    <cfRule type="duplicateValues" dxfId="731" priority="769"/>
  </conditionalFormatting>
  <conditionalFormatting sqref="V1464">
    <cfRule type="duplicateValues" dxfId="730" priority="770"/>
  </conditionalFormatting>
  <conditionalFormatting sqref="V1464">
    <cfRule type="duplicateValues" dxfId="729" priority="771"/>
  </conditionalFormatting>
  <conditionalFormatting sqref="V1464">
    <cfRule type="duplicateValues" dxfId="728" priority="772"/>
  </conditionalFormatting>
  <conditionalFormatting sqref="V1457">
    <cfRule type="duplicateValues" dxfId="727" priority="765"/>
  </conditionalFormatting>
  <conditionalFormatting sqref="V1457">
    <cfRule type="duplicateValues" dxfId="726" priority="766"/>
  </conditionalFormatting>
  <conditionalFormatting sqref="V1457">
    <cfRule type="duplicateValues" dxfId="725" priority="767"/>
  </conditionalFormatting>
  <conditionalFormatting sqref="V1457">
    <cfRule type="duplicateValues" dxfId="724" priority="768"/>
  </conditionalFormatting>
  <conditionalFormatting sqref="V1458">
    <cfRule type="duplicateValues" dxfId="723" priority="761"/>
  </conditionalFormatting>
  <conditionalFormatting sqref="V1458">
    <cfRule type="duplicateValues" dxfId="722" priority="762"/>
  </conditionalFormatting>
  <conditionalFormatting sqref="V1458">
    <cfRule type="duplicateValues" dxfId="721" priority="763"/>
  </conditionalFormatting>
  <conditionalFormatting sqref="V1458">
    <cfRule type="duplicateValues" dxfId="720" priority="764"/>
  </conditionalFormatting>
  <conditionalFormatting sqref="V1459">
    <cfRule type="duplicateValues" dxfId="719" priority="757"/>
  </conditionalFormatting>
  <conditionalFormatting sqref="V1459">
    <cfRule type="duplicateValues" dxfId="718" priority="758"/>
  </conditionalFormatting>
  <conditionalFormatting sqref="V1459">
    <cfRule type="duplicateValues" dxfId="717" priority="759"/>
  </conditionalFormatting>
  <conditionalFormatting sqref="V1459">
    <cfRule type="duplicateValues" dxfId="716" priority="760"/>
  </conditionalFormatting>
  <conditionalFormatting sqref="V1460">
    <cfRule type="duplicateValues" dxfId="715" priority="753"/>
  </conditionalFormatting>
  <conditionalFormatting sqref="V1460">
    <cfRule type="duplicateValues" dxfId="714" priority="754"/>
  </conditionalFormatting>
  <conditionalFormatting sqref="V1460">
    <cfRule type="duplicateValues" dxfId="713" priority="755"/>
  </conditionalFormatting>
  <conditionalFormatting sqref="V1460">
    <cfRule type="duplicateValues" dxfId="712" priority="756"/>
  </conditionalFormatting>
  <conditionalFormatting sqref="V1476">
    <cfRule type="duplicateValues" dxfId="711" priority="749"/>
  </conditionalFormatting>
  <conditionalFormatting sqref="V1476">
    <cfRule type="duplicateValues" dxfId="710" priority="750"/>
  </conditionalFormatting>
  <conditionalFormatting sqref="V1476">
    <cfRule type="duplicateValues" dxfId="709" priority="751"/>
  </conditionalFormatting>
  <conditionalFormatting sqref="V1476">
    <cfRule type="duplicateValues" dxfId="708" priority="752"/>
  </conditionalFormatting>
  <conditionalFormatting sqref="V1477">
    <cfRule type="duplicateValues" dxfId="707" priority="745"/>
  </conditionalFormatting>
  <conditionalFormatting sqref="V1477">
    <cfRule type="duplicateValues" dxfId="706" priority="746"/>
  </conditionalFormatting>
  <conditionalFormatting sqref="V1477">
    <cfRule type="duplicateValues" dxfId="705" priority="747"/>
  </conditionalFormatting>
  <conditionalFormatting sqref="V1477">
    <cfRule type="duplicateValues" dxfId="704" priority="748"/>
  </conditionalFormatting>
  <conditionalFormatting sqref="V1482">
    <cfRule type="duplicateValues" dxfId="703" priority="741"/>
  </conditionalFormatting>
  <conditionalFormatting sqref="V1482">
    <cfRule type="duplicateValues" dxfId="702" priority="742"/>
  </conditionalFormatting>
  <conditionalFormatting sqref="V1482">
    <cfRule type="duplicateValues" dxfId="701" priority="743"/>
  </conditionalFormatting>
  <conditionalFormatting sqref="V1482">
    <cfRule type="duplicateValues" dxfId="700" priority="744"/>
  </conditionalFormatting>
  <conditionalFormatting sqref="V1483">
    <cfRule type="duplicateValues" dxfId="699" priority="737"/>
  </conditionalFormatting>
  <conditionalFormatting sqref="V1483">
    <cfRule type="duplicateValues" dxfId="698" priority="738"/>
  </conditionalFormatting>
  <conditionalFormatting sqref="V1483">
    <cfRule type="duplicateValues" dxfId="697" priority="739"/>
  </conditionalFormatting>
  <conditionalFormatting sqref="V1483">
    <cfRule type="duplicateValues" dxfId="696" priority="740"/>
  </conditionalFormatting>
  <conditionalFormatting sqref="V1484">
    <cfRule type="duplicateValues" dxfId="695" priority="733"/>
  </conditionalFormatting>
  <conditionalFormatting sqref="V1484">
    <cfRule type="duplicateValues" dxfId="694" priority="734"/>
  </conditionalFormatting>
  <conditionalFormatting sqref="V1484">
    <cfRule type="duplicateValues" dxfId="693" priority="735"/>
  </conditionalFormatting>
  <conditionalFormatting sqref="V1484">
    <cfRule type="duplicateValues" dxfId="692" priority="736"/>
  </conditionalFormatting>
  <conditionalFormatting sqref="V1485">
    <cfRule type="duplicateValues" dxfId="691" priority="729"/>
  </conditionalFormatting>
  <conditionalFormatting sqref="V1485">
    <cfRule type="duplicateValues" dxfId="690" priority="730"/>
  </conditionalFormatting>
  <conditionalFormatting sqref="V1485">
    <cfRule type="duplicateValues" dxfId="689" priority="731"/>
  </conditionalFormatting>
  <conditionalFormatting sqref="V1485">
    <cfRule type="duplicateValues" dxfId="688" priority="732"/>
  </conditionalFormatting>
  <conditionalFormatting sqref="V1478">
    <cfRule type="duplicateValues" dxfId="687" priority="725"/>
  </conditionalFormatting>
  <conditionalFormatting sqref="V1478">
    <cfRule type="duplicateValues" dxfId="686" priority="726"/>
  </conditionalFormatting>
  <conditionalFormatting sqref="V1478">
    <cfRule type="duplicateValues" dxfId="685" priority="727"/>
  </conditionalFormatting>
  <conditionalFormatting sqref="V1478">
    <cfRule type="duplicateValues" dxfId="684" priority="728"/>
  </conditionalFormatting>
  <conditionalFormatting sqref="V1479">
    <cfRule type="duplicateValues" dxfId="683" priority="721"/>
  </conditionalFormatting>
  <conditionalFormatting sqref="V1479">
    <cfRule type="duplicateValues" dxfId="682" priority="722"/>
  </conditionalFormatting>
  <conditionalFormatting sqref="V1479">
    <cfRule type="duplicateValues" dxfId="681" priority="723"/>
  </conditionalFormatting>
  <conditionalFormatting sqref="V1479">
    <cfRule type="duplicateValues" dxfId="680" priority="724"/>
  </conditionalFormatting>
  <conditionalFormatting sqref="V1480">
    <cfRule type="duplicateValues" dxfId="679" priority="717"/>
  </conditionalFormatting>
  <conditionalFormatting sqref="V1480">
    <cfRule type="duplicateValues" dxfId="678" priority="718"/>
  </conditionalFormatting>
  <conditionalFormatting sqref="V1480">
    <cfRule type="duplicateValues" dxfId="677" priority="719"/>
  </conditionalFormatting>
  <conditionalFormatting sqref="V1480">
    <cfRule type="duplicateValues" dxfId="676" priority="720"/>
  </conditionalFormatting>
  <conditionalFormatting sqref="V1481">
    <cfRule type="duplicateValues" dxfId="675" priority="713"/>
  </conditionalFormatting>
  <conditionalFormatting sqref="V1481">
    <cfRule type="duplicateValues" dxfId="674" priority="714"/>
  </conditionalFormatting>
  <conditionalFormatting sqref="V1481">
    <cfRule type="duplicateValues" dxfId="673" priority="715"/>
  </conditionalFormatting>
  <conditionalFormatting sqref="V1481">
    <cfRule type="duplicateValues" dxfId="672" priority="716"/>
  </conditionalFormatting>
  <conditionalFormatting sqref="V1490">
    <cfRule type="duplicateValues" dxfId="671" priority="709"/>
  </conditionalFormatting>
  <conditionalFormatting sqref="V1490">
    <cfRule type="duplicateValues" dxfId="670" priority="710"/>
  </conditionalFormatting>
  <conditionalFormatting sqref="V1490">
    <cfRule type="duplicateValues" dxfId="669" priority="711"/>
  </conditionalFormatting>
  <conditionalFormatting sqref="V1490">
    <cfRule type="duplicateValues" dxfId="668" priority="712"/>
  </conditionalFormatting>
  <conditionalFormatting sqref="V1491">
    <cfRule type="duplicateValues" dxfId="667" priority="705"/>
  </conditionalFormatting>
  <conditionalFormatting sqref="V1491">
    <cfRule type="duplicateValues" dxfId="666" priority="706"/>
  </conditionalFormatting>
  <conditionalFormatting sqref="V1491">
    <cfRule type="duplicateValues" dxfId="665" priority="707"/>
  </conditionalFormatting>
  <conditionalFormatting sqref="V1491">
    <cfRule type="duplicateValues" dxfId="664" priority="708"/>
  </conditionalFormatting>
  <conditionalFormatting sqref="V1492">
    <cfRule type="duplicateValues" dxfId="663" priority="701"/>
  </conditionalFormatting>
  <conditionalFormatting sqref="V1492">
    <cfRule type="duplicateValues" dxfId="662" priority="702"/>
  </conditionalFormatting>
  <conditionalFormatting sqref="V1492">
    <cfRule type="duplicateValues" dxfId="661" priority="703"/>
  </conditionalFormatting>
  <conditionalFormatting sqref="V1492">
    <cfRule type="duplicateValues" dxfId="660" priority="704"/>
  </conditionalFormatting>
  <conditionalFormatting sqref="V1493">
    <cfRule type="duplicateValues" dxfId="659" priority="697"/>
  </conditionalFormatting>
  <conditionalFormatting sqref="V1493">
    <cfRule type="duplicateValues" dxfId="658" priority="698"/>
  </conditionalFormatting>
  <conditionalFormatting sqref="V1493">
    <cfRule type="duplicateValues" dxfId="657" priority="699"/>
  </conditionalFormatting>
  <conditionalFormatting sqref="V1493">
    <cfRule type="duplicateValues" dxfId="656" priority="700"/>
  </conditionalFormatting>
  <conditionalFormatting sqref="V1486">
    <cfRule type="duplicateValues" dxfId="655" priority="693"/>
  </conditionalFormatting>
  <conditionalFormatting sqref="V1486">
    <cfRule type="duplicateValues" dxfId="654" priority="694"/>
  </conditionalFormatting>
  <conditionalFormatting sqref="V1486">
    <cfRule type="duplicateValues" dxfId="653" priority="695"/>
  </conditionalFormatting>
  <conditionalFormatting sqref="V1486">
    <cfRule type="duplicateValues" dxfId="652" priority="696"/>
  </conditionalFormatting>
  <conditionalFormatting sqref="V1487">
    <cfRule type="duplicateValues" dxfId="651" priority="689"/>
  </conditionalFormatting>
  <conditionalFormatting sqref="V1487">
    <cfRule type="duplicateValues" dxfId="650" priority="690"/>
  </conditionalFormatting>
  <conditionalFormatting sqref="V1487">
    <cfRule type="duplicateValues" dxfId="649" priority="691"/>
  </conditionalFormatting>
  <conditionalFormatting sqref="V1487">
    <cfRule type="duplicateValues" dxfId="648" priority="692"/>
  </conditionalFormatting>
  <conditionalFormatting sqref="V1488">
    <cfRule type="duplicateValues" dxfId="647" priority="685"/>
  </conditionalFormatting>
  <conditionalFormatting sqref="V1488">
    <cfRule type="duplicateValues" dxfId="646" priority="686"/>
  </conditionalFormatting>
  <conditionalFormatting sqref="V1488">
    <cfRule type="duplicateValues" dxfId="645" priority="687"/>
  </conditionalFormatting>
  <conditionalFormatting sqref="V1488">
    <cfRule type="duplicateValues" dxfId="644" priority="688"/>
  </conditionalFormatting>
  <conditionalFormatting sqref="V1489">
    <cfRule type="duplicateValues" dxfId="643" priority="681"/>
  </conditionalFormatting>
  <conditionalFormatting sqref="V1489">
    <cfRule type="duplicateValues" dxfId="642" priority="682"/>
  </conditionalFormatting>
  <conditionalFormatting sqref="V1489">
    <cfRule type="duplicateValues" dxfId="641" priority="683"/>
  </conditionalFormatting>
  <conditionalFormatting sqref="V1489">
    <cfRule type="duplicateValues" dxfId="640" priority="684"/>
  </conditionalFormatting>
  <conditionalFormatting sqref="V1617">
    <cfRule type="duplicateValues" dxfId="639" priority="677"/>
  </conditionalFormatting>
  <conditionalFormatting sqref="V1617">
    <cfRule type="duplicateValues" dxfId="638" priority="678"/>
  </conditionalFormatting>
  <conditionalFormatting sqref="V1617">
    <cfRule type="duplicateValues" dxfId="637" priority="679"/>
  </conditionalFormatting>
  <conditionalFormatting sqref="V1617">
    <cfRule type="duplicateValues" dxfId="636" priority="680"/>
  </conditionalFormatting>
  <conditionalFormatting sqref="V1618">
    <cfRule type="duplicateValues" dxfId="635" priority="673"/>
  </conditionalFormatting>
  <conditionalFormatting sqref="V1618">
    <cfRule type="duplicateValues" dxfId="634" priority="674"/>
  </conditionalFormatting>
  <conditionalFormatting sqref="V1618">
    <cfRule type="duplicateValues" dxfId="633" priority="675"/>
  </conditionalFormatting>
  <conditionalFormatting sqref="V1618">
    <cfRule type="duplicateValues" dxfId="632" priority="676"/>
  </conditionalFormatting>
  <conditionalFormatting sqref="V1623">
    <cfRule type="duplicateValues" dxfId="631" priority="669"/>
  </conditionalFormatting>
  <conditionalFormatting sqref="V1623">
    <cfRule type="duplicateValues" dxfId="630" priority="670"/>
  </conditionalFormatting>
  <conditionalFormatting sqref="V1623">
    <cfRule type="duplicateValues" dxfId="629" priority="671"/>
  </conditionalFormatting>
  <conditionalFormatting sqref="V1623">
    <cfRule type="duplicateValues" dxfId="628" priority="672"/>
  </conditionalFormatting>
  <conditionalFormatting sqref="V1624">
    <cfRule type="duplicateValues" dxfId="627" priority="665"/>
  </conditionalFormatting>
  <conditionalFormatting sqref="V1624">
    <cfRule type="duplicateValues" dxfId="626" priority="666"/>
  </conditionalFormatting>
  <conditionalFormatting sqref="V1624">
    <cfRule type="duplicateValues" dxfId="625" priority="667"/>
  </conditionalFormatting>
  <conditionalFormatting sqref="V1624">
    <cfRule type="duplicateValues" dxfId="624" priority="668"/>
  </conditionalFormatting>
  <conditionalFormatting sqref="V1625">
    <cfRule type="duplicateValues" dxfId="623" priority="661"/>
  </conditionalFormatting>
  <conditionalFormatting sqref="V1625">
    <cfRule type="duplicateValues" dxfId="622" priority="662"/>
  </conditionalFormatting>
  <conditionalFormatting sqref="V1625">
    <cfRule type="duplicateValues" dxfId="621" priority="663"/>
  </conditionalFormatting>
  <conditionalFormatting sqref="V1625">
    <cfRule type="duplicateValues" dxfId="620" priority="664"/>
  </conditionalFormatting>
  <conditionalFormatting sqref="V1626">
    <cfRule type="duplicateValues" dxfId="619" priority="657"/>
  </conditionalFormatting>
  <conditionalFormatting sqref="V1626">
    <cfRule type="duplicateValues" dxfId="618" priority="658"/>
  </conditionalFormatting>
  <conditionalFormatting sqref="V1626">
    <cfRule type="duplicateValues" dxfId="617" priority="659"/>
  </conditionalFormatting>
  <conditionalFormatting sqref="V1626">
    <cfRule type="duplicateValues" dxfId="616" priority="660"/>
  </conditionalFormatting>
  <conditionalFormatting sqref="V1619">
    <cfRule type="duplicateValues" dxfId="615" priority="653"/>
  </conditionalFormatting>
  <conditionalFormatting sqref="V1619">
    <cfRule type="duplicateValues" dxfId="614" priority="654"/>
  </conditionalFormatting>
  <conditionalFormatting sqref="V1619">
    <cfRule type="duplicateValues" dxfId="613" priority="655"/>
  </conditionalFormatting>
  <conditionalFormatting sqref="V1619">
    <cfRule type="duplicateValues" dxfId="612" priority="656"/>
  </conditionalFormatting>
  <conditionalFormatting sqref="V1620">
    <cfRule type="duplicateValues" dxfId="611" priority="649"/>
  </conditionalFormatting>
  <conditionalFormatting sqref="V1620">
    <cfRule type="duplicateValues" dxfId="610" priority="650"/>
  </conditionalFormatting>
  <conditionalFormatting sqref="V1620">
    <cfRule type="duplicateValues" dxfId="609" priority="651"/>
  </conditionalFormatting>
  <conditionalFormatting sqref="V1620">
    <cfRule type="duplicateValues" dxfId="608" priority="652"/>
  </conditionalFormatting>
  <conditionalFormatting sqref="V1621">
    <cfRule type="duplicateValues" dxfId="607" priority="645"/>
  </conditionalFormatting>
  <conditionalFormatting sqref="V1621">
    <cfRule type="duplicateValues" dxfId="606" priority="646"/>
  </conditionalFormatting>
  <conditionalFormatting sqref="V1621">
    <cfRule type="duplicateValues" dxfId="605" priority="647"/>
  </conditionalFormatting>
  <conditionalFormatting sqref="V1621">
    <cfRule type="duplicateValues" dxfId="604" priority="648"/>
  </conditionalFormatting>
  <conditionalFormatting sqref="V1622">
    <cfRule type="duplicateValues" dxfId="603" priority="641"/>
  </conditionalFormatting>
  <conditionalFormatting sqref="V1622">
    <cfRule type="duplicateValues" dxfId="602" priority="642"/>
  </conditionalFormatting>
  <conditionalFormatting sqref="V1622">
    <cfRule type="duplicateValues" dxfId="601" priority="643"/>
  </conditionalFormatting>
  <conditionalFormatting sqref="V1622">
    <cfRule type="duplicateValues" dxfId="600" priority="644"/>
  </conditionalFormatting>
  <conditionalFormatting sqref="V1631">
    <cfRule type="duplicateValues" dxfId="599" priority="637"/>
  </conditionalFormatting>
  <conditionalFormatting sqref="V1631">
    <cfRule type="duplicateValues" dxfId="598" priority="638"/>
  </conditionalFormatting>
  <conditionalFormatting sqref="V1631">
    <cfRule type="duplicateValues" dxfId="597" priority="639"/>
  </conditionalFormatting>
  <conditionalFormatting sqref="V1631">
    <cfRule type="duplicateValues" dxfId="596" priority="640"/>
  </conditionalFormatting>
  <conditionalFormatting sqref="V1632">
    <cfRule type="duplicateValues" dxfId="595" priority="633"/>
  </conditionalFormatting>
  <conditionalFormatting sqref="V1632">
    <cfRule type="duplicateValues" dxfId="594" priority="634"/>
  </conditionalFormatting>
  <conditionalFormatting sqref="V1632">
    <cfRule type="duplicateValues" dxfId="593" priority="635"/>
  </conditionalFormatting>
  <conditionalFormatting sqref="V1632">
    <cfRule type="duplicateValues" dxfId="592" priority="636"/>
  </conditionalFormatting>
  <conditionalFormatting sqref="V1633">
    <cfRule type="duplicateValues" dxfId="591" priority="629"/>
  </conditionalFormatting>
  <conditionalFormatting sqref="V1633">
    <cfRule type="duplicateValues" dxfId="590" priority="630"/>
  </conditionalFormatting>
  <conditionalFormatting sqref="V1633">
    <cfRule type="duplicateValues" dxfId="589" priority="631"/>
  </conditionalFormatting>
  <conditionalFormatting sqref="V1633">
    <cfRule type="duplicateValues" dxfId="588" priority="632"/>
  </conditionalFormatting>
  <conditionalFormatting sqref="V1634">
    <cfRule type="duplicateValues" dxfId="587" priority="625"/>
  </conditionalFormatting>
  <conditionalFormatting sqref="V1634">
    <cfRule type="duplicateValues" dxfId="586" priority="626"/>
  </conditionalFormatting>
  <conditionalFormatting sqref="V1634">
    <cfRule type="duplicateValues" dxfId="585" priority="627"/>
  </conditionalFormatting>
  <conditionalFormatting sqref="V1634">
    <cfRule type="duplicateValues" dxfId="584" priority="628"/>
  </conditionalFormatting>
  <conditionalFormatting sqref="V1627">
    <cfRule type="duplicateValues" dxfId="583" priority="621"/>
  </conditionalFormatting>
  <conditionalFormatting sqref="V1627">
    <cfRule type="duplicateValues" dxfId="582" priority="622"/>
  </conditionalFormatting>
  <conditionalFormatting sqref="V1627">
    <cfRule type="duplicateValues" dxfId="581" priority="623"/>
  </conditionalFormatting>
  <conditionalFormatting sqref="V1627">
    <cfRule type="duplicateValues" dxfId="580" priority="624"/>
  </conditionalFormatting>
  <conditionalFormatting sqref="V1628">
    <cfRule type="duplicateValues" dxfId="579" priority="617"/>
  </conditionalFormatting>
  <conditionalFormatting sqref="V1628">
    <cfRule type="duplicateValues" dxfId="578" priority="618"/>
  </conditionalFormatting>
  <conditionalFormatting sqref="V1628">
    <cfRule type="duplicateValues" dxfId="577" priority="619"/>
  </conditionalFormatting>
  <conditionalFormatting sqref="V1628">
    <cfRule type="duplicateValues" dxfId="576" priority="620"/>
  </conditionalFormatting>
  <conditionalFormatting sqref="V1629">
    <cfRule type="duplicateValues" dxfId="575" priority="613"/>
  </conditionalFormatting>
  <conditionalFormatting sqref="V1629">
    <cfRule type="duplicateValues" dxfId="574" priority="614"/>
  </conditionalFormatting>
  <conditionalFormatting sqref="V1629">
    <cfRule type="duplicateValues" dxfId="573" priority="615"/>
  </conditionalFormatting>
  <conditionalFormatting sqref="V1629">
    <cfRule type="duplicateValues" dxfId="572" priority="616"/>
  </conditionalFormatting>
  <conditionalFormatting sqref="V1630">
    <cfRule type="duplicateValues" dxfId="571" priority="609"/>
  </conditionalFormatting>
  <conditionalFormatting sqref="V1630">
    <cfRule type="duplicateValues" dxfId="570" priority="610"/>
  </conditionalFormatting>
  <conditionalFormatting sqref="V1630">
    <cfRule type="duplicateValues" dxfId="569" priority="611"/>
  </conditionalFormatting>
  <conditionalFormatting sqref="V1630">
    <cfRule type="duplicateValues" dxfId="568" priority="612"/>
  </conditionalFormatting>
  <conditionalFormatting sqref="V1646">
    <cfRule type="duplicateValues" dxfId="567" priority="605"/>
  </conditionalFormatting>
  <conditionalFormatting sqref="V1646">
    <cfRule type="duplicateValues" dxfId="566" priority="606"/>
  </conditionalFormatting>
  <conditionalFormatting sqref="V1646">
    <cfRule type="duplicateValues" dxfId="565" priority="607"/>
  </conditionalFormatting>
  <conditionalFormatting sqref="V1646">
    <cfRule type="duplicateValues" dxfId="564" priority="608"/>
  </conditionalFormatting>
  <conditionalFormatting sqref="V1647">
    <cfRule type="duplicateValues" dxfId="563" priority="601"/>
  </conditionalFormatting>
  <conditionalFormatting sqref="V1647">
    <cfRule type="duplicateValues" dxfId="562" priority="602"/>
  </conditionalFormatting>
  <conditionalFormatting sqref="V1647">
    <cfRule type="duplicateValues" dxfId="561" priority="603"/>
  </conditionalFormatting>
  <conditionalFormatting sqref="V1647">
    <cfRule type="duplicateValues" dxfId="560" priority="604"/>
  </conditionalFormatting>
  <conditionalFormatting sqref="V1652">
    <cfRule type="duplicateValues" dxfId="559" priority="597"/>
  </conditionalFormatting>
  <conditionalFormatting sqref="V1652">
    <cfRule type="duplicateValues" dxfId="558" priority="598"/>
  </conditionalFormatting>
  <conditionalFormatting sqref="V1652">
    <cfRule type="duplicateValues" dxfId="557" priority="599"/>
  </conditionalFormatting>
  <conditionalFormatting sqref="V1652">
    <cfRule type="duplicateValues" dxfId="556" priority="600"/>
  </conditionalFormatting>
  <conditionalFormatting sqref="V1653">
    <cfRule type="duplicateValues" dxfId="555" priority="593"/>
  </conditionalFormatting>
  <conditionalFormatting sqref="V1653">
    <cfRule type="duplicateValues" dxfId="554" priority="594"/>
  </conditionalFormatting>
  <conditionalFormatting sqref="V1653">
    <cfRule type="duplicateValues" dxfId="553" priority="595"/>
  </conditionalFormatting>
  <conditionalFormatting sqref="V1653">
    <cfRule type="duplicateValues" dxfId="552" priority="596"/>
  </conditionalFormatting>
  <conditionalFormatting sqref="V1654">
    <cfRule type="duplicateValues" dxfId="551" priority="589"/>
  </conditionalFormatting>
  <conditionalFormatting sqref="V1654">
    <cfRule type="duplicateValues" dxfId="550" priority="590"/>
  </conditionalFormatting>
  <conditionalFormatting sqref="V1654">
    <cfRule type="duplicateValues" dxfId="549" priority="591"/>
  </conditionalFormatting>
  <conditionalFormatting sqref="V1654">
    <cfRule type="duplicateValues" dxfId="548" priority="592"/>
  </conditionalFormatting>
  <conditionalFormatting sqref="V1655">
    <cfRule type="duplicateValues" dxfId="547" priority="585"/>
  </conditionalFormatting>
  <conditionalFormatting sqref="V1655">
    <cfRule type="duplicateValues" dxfId="546" priority="586"/>
  </conditionalFormatting>
  <conditionalFormatting sqref="V1655">
    <cfRule type="duplicateValues" dxfId="545" priority="587"/>
  </conditionalFormatting>
  <conditionalFormatting sqref="V1655">
    <cfRule type="duplicateValues" dxfId="544" priority="588"/>
  </conditionalFormatting>
  <conditionalFormatting sqref="V1648">
    <cfRule type="duplicateValues" dxfId="543" priority="581"/>
  </conditionalFormatting>
  <conditionalFormatting sqref="V1648">
    <cfRule type="duplicateValues" dxfId="542" priority="582"/>
  </conditionalFormatting>
  <conditionalFormatting sqref="V1648">
    <cfRule type="duplicateValues" dxfId="541" priority="583"/>
  </conditionalFormatting>
  <conditionalFormatting sqref="V1648">
    <cfRule type="duplicateValues" dxfId="540" priority="584"/>
  </conditionalFormatting>
  <conditionalFormatting sqref="V1649">
    <cfRule type="duplicateValues" dxfId="539" priority="577"/>
  </conditionalFormatting>
  <conditionalFormatting sqref="V1649">
    <cfRule type="duplicateValues" dxfId="538" priority="578"/>
  </conditionalFormatting>
  <conditionalFormatting sqref="V1649">
    <cfRule type="duplicateValues" dxfId="537" priority="579"/>
  </conditionalFormatting>
  <conditionalFormatting sqref="V1649">
    <cfRule type="duplicateValues" dxfId="536" priority="580"/>
  </conditionalFormatting>
  <conditionalFormatting sqref="V1650">
    <cfRule type="duplicateValues" dxfId="535" priority="573"/>
  </conditionalFormatting>
  <conditionalFormatting sqref="V1650">
    <cfRule type="duplicateValues" dxfId="534" priority="574"/>
  </conditionalFormatting>
  <conditionalFormatting sqref="V1650">
    <cfRule type="duplicateValues" dxfId="533" priority="575"/>
  </conditionalFormatting>
  <conditionalFormatting sqref="V1650">
    <cfRule type="duplicateValues" dxfId="532" priority="576"/>
  </conditionalFormatting>
  <conditionalFormatting sqref="V1651">
    <cfRule type="duplicateValues" dxfId="531" priority="569"/>
  </conditionalFormatting>
  <conditionalFormatting sqref="V1651">
    <cfRule type="duplicateValues" dxfId="530" priority="570"/>
  </conditionalFormatting>
  <conditionalFormatting sqref="V1651">
    <cfRule type="duplicateValues" dxfId="529" priority="571"/>
  </conditionalFormatting>
  <conditionalFormatting sqref="V1651">
    <cfRule type="duplicateValues" dxfId="528" priority="572"/>
  </conditionalFormatting>
  <conditionalFormatting sqref="V1660">
    <cfRule type="duplicateValues" dxfId="527" priority="565"/>
  </conditionalFormatting>
  <conditionalFormatting sqref="V1660">
    <cfRule type="duplicateValues" dxfId="526" priority="566"/>
  </conditionalFormatting>
  <conditionalFormatting sqref="V1660">
    <cfRule type="duplicateValues" dxfId="525" priority="567"/>
  </conditionalFormatting>
  <conditionalFormatting sqref="V1660">
    <cfRule type="duplicateValues" dxfId="524" priority="568"/>
  </conditionalFormatting>
  <conditionalFormatting sqref="V1661">
    <cfRule type="duplicateValues" dxfId="523" priority="561"/>
  </conditionalFormatting>
  <conditionalFormatting sqref="V1661">
    <cfRule type="duplicateValues" dxfId="522" priority="562"/>
  </conditionalFormatting>
  <conditionalFormatting sqref="V1661">
    <cfRule type="duplicateValues" dxfId="521" priority="563"/>
  </conditionalFormatting>
  <conditionalFormatting sqref="V1661">
    <cfRule type="duplicateValues" dxfId="520" priority="564"/>
  </conditionalFormatting>
  <conditionalFormatting sqref="V1662">
    <cfRule type="duplicateValues" dxfId="519" priority="557"/>
  </conditionalFormatting>
  <conditionalFormatting sqref="V1662">
    <cfRule type="duplicateValues" dxfId="518" priority="558"/>
  </conditionalFormatting>
  <conditionalFormatting sqref="V1662">
    <cfRule type="duplicateValues" dxfId="517" priority="559"/>
  </conditionalFormatting>
  <conditionalFormatting sqref="V1662">
    <cfRule type="duplicateValues" dxfId="516" priority="560"/>
  </conditionalFormatting>
  <conditionalFormatting sqref="V1663">
    <cfRule type="duplicateValues" dxfId="515" priority="553"/>
  </conditionalFormatting>
  <conditionalFormatting sqref="V1663">
    <cfRule type="duplicateValues" dxfId="514" priority="554"/>
  </conditionalFormatting>
  <conditionalFormatting sqref="V1663">
    <cfRule type="duplicateValues" dxfId="513" priority="555"/>
  </conditionalFormatting>
  <conditionalFormatting sqref="V1663">
    <cfRule type="duplicateValues" dxfId="512" priority="556"/>
  </conditionalFormatting>
  <conditionalFormatting sqref="V1656">
    <cfRule type="duplicateValues" dxfId="511" priority="549"/>
  </conditionalFormatting>
  <conditionalFormatting sqref="V1656">
    <cfRule type="duplicateValues" dxfId="510" priority="550"/>
  </conditionalFormatting>
  <conditionalFormatting sqref="V1656">
    <cfRule type="duplicateValues" dxfId="509" priority="551"/>
  </conditionalFormatting>
  <conditionalFormatting sqref="V1656">
    <cfRule type="duplicateValues" dxfId="508" priority="552"/>
  </conditionalFormatting>
  <conditionalFormatting sqref="V1657">
    <cfRule type="duplicateValues" dxfId="507" priority="545"/>
  </conditionalFormatting>
  <conditionalFormatting sqref="V1657">
    <cfRule type="duplicateValues" dxfId="506" priority="546"/>
  </conditionalFormatting>
  <conditionalFormatting sqref="V1657">
    <cfRule type="duplicateValues" dxfId="505" priority="547"/>
  </conditionalFormatting>
  <conditionalFormatting sqref="V1657">
    <cfRule type="duplicateValues" dxfId="504" priority="548"/>
  </conditionalFormatting>
  <conditionalFormatting sqref="V1658">
    <cfRule type="duplicateValues" dxfId="503" priority="541"/>
  </conditionalFormatting>
  <conditionalFormatting sqref="V1658">
    <cfRule type="duplicateValues" dxfId="502" priority="542"/>
  </conditionalFormatting>
  <conditionalFormatting sqref="V1658">
    <cfRule type="duplicateValues" dxfId="501" priority="543"/>
  </conditionalFormatting>
  <conditionalFormatting sqref="V1658">
    <cfRule type="duplicateValues" dxfId="500" priority="544"/>
  </conditionalFormatting>
  <conditionalFormatting sqref="V1659">
    <cfRule type="duplicateValues" dxfId="499" priority="537"/>
  </conditionalFormatting>
  <conditionalFormatting sqref="V1659">
    <cfRule type="duplicateValues" dxfId="498" priority="538"/>
  </conditionalFormatting>
  <conditionalFormatting sqref="V1659">
    <cfRule type="duplicateValues" dxfId="497" priority="539"/>
  </conditionalFormatting>
  <conditionalFormatting sqref="V1659">
    <cfRule type="duplicateValues" dxfId="496" priority="540"/>
  </conditionalFormatting>
  <conditionalFormatting sqref="V1716">
    <cfRule type="duplicateValues" dxfId="495" priority="533"/>
  </conditionalFormatting>
  <conditionalFormatting sqref="V1716">
    <cfRule type="duplicateValues" dxfId="494" priority="534"/>
  </conditionalFormatting>
  <conditionalFormatting sqref="V1716">
    <cfRule type="duplicateValues" dxfId="493" priority="535"/>
  </conditionalFormatting>
  <conditionalFormatting sqref="V1716">
    <cfRule type="duplicateValues" dxfId="492" priority="536"/>
  </conditionalFormatting>
  <conditionalFormatting sqref="V1717">
    <cfRule type="duplicateValues" dxfId="491" priority="529"/>
  </conditionalFormatting>
  <conditionalFormatting sqref="V1717">
    <cfRule type="duplicateValues" dxfId="490" priority="530"/>
  </conditionalFormatting>
  <conditionalFormatting sqref="V1717">
    <cfRule type="duplicateValues" dxfId="489" priority="531"/>
  </conditionalFormatting>
  <conditionalFormatting sqref="V1717">
    <cfRule type="duplicateValues" dxfId="488" priority="532"/>
  </conditionalFormatting>
  <conditionalFormatting sqref="V1722">
    <cfRule type="duplicateValues" dxfId="487" priority="525"/>
  </conditionalFormatting>
  <conditionalFormatting sqref="V1722">
    <cfRule type="duplicateValues" dxfId="486" priority="526"/>
  </conditionalFormatting>
  <conditionalFormatting sqref="V1722">
    <cfRule type="duplicateValues" dxfId="485" priority="527"/>
  </conditionalFormatting>
  <conditionalFormatting sqref="V1722">
    <cfRule type="duplicateValues" dxfId="484" priority="528"/>
  </conditionalFormatting>
  <conditionalFormatting sqref="V1723">
    <cfRule type="duplicateValues" dxfId="483" priority="521"/>
  </conditionalFormatting>
  <conditionalFormatting sqref="V1723">
    <cfRule type="duplicateValues" dxfId="482" priority="522"/>
  </conditionalFormatting>
  <conditionalFormatting sqref="V1723">
    <cfRule type="duplicateValues" dxfId="481" priority="523"/>
  </conditionalFormatting>
  <conditionalFormatting sqref="V1723">
    <cfRule type="duplicateValues" dxfId="480" priority="524"/>
  </conditionalFormatting>
  <conditionalFormatting sqref="V1724">
    <cfRule type="duplicateValues" dxfId="479" priority="517"/>
  </conditionalFormatting>
  <conditionalFormatting sqref="V1724">
    <cfRule type="duplicateValues" dxfId="478" priority="518"/>
  </conditionalFormatting>
  <conditionalFormatting sqref="V1724">
    <cfRule type="duplicateValues" dxfId="477" priority="519"/>
  </conditionalFormatting>
  <conditionalFormatting sqref="V1724">
    <cfRule type="duplicateValues" dxfId="476" priority="520"/>
  </conditionalFormatting>
  <conditionalFormatting sqref="V1725">
    <cfRule type="duplicateValues" dxfId="475" priority="513"/>
  </conditionalFormatting>
  <conditionalFormatting sqref="V1725">
    <cfRule type="duplicateValues" dxfId="474" priority="514"/>
  </conditionalFormatting>
  <conditionalFormatting sqref="V1725">
    <cfRule type="duplicateValues" dxfId="473" priority="515"/>
  </conditionalFormatting>
  <conditionalFormatting sqref="V1725">
    <cfRule type="duplicateValues" dxfId="472" priority="516"/>
  </conditionalFormatting>
  <conditionalFormatting sqref="V1718">
    <cfRule type="duplicateValues" dxfId="471" priority="509"/>
  </conditionalFormatting>
  <conditionalFormatting sqref="V1718">
    <cfRule type="duplicateValues" dxfId="470" priority="510"/>
  </conditionalFormatting>
  <conditionalFormatting sqref="V1718">
    <cfRule type="duplicateValues" dxfId="469" priority="511"/>
  </conditionalFormatting>
  <conditionalFormatting sqref="V1718">
    <cfRule type="duplicateValues" dxfId="468" priority="512"/>
  </conditionalFormatting>
  <conditionalFormatting sqref="V1719">
    <cfRule type="duplicateValues" dxfId="467" priority="505"/>
  </conditionalFormatting>
  <conditionalFormatting sqref="V1719">
    <cfRule type="duplicateValues" dxfId="466" priority="506"/>
  </conditionalFormatting>
  <conditionalFormatting sqref="V1719">
    <cfRule type="duplicateValues" dxfId="465" priority="507"/>
  </conditionalFormatting>
  <conditionalFormatting sqref="V1719">
    <cfRule type="duplicateValues" dxfId="464" priority="508"/>
  </conditionalFormatting>
  <conditionalFormatting sqref="V1720">
    <cfRule type="duplicateValues" dxfId="463" priority="501"/>
  </conditionalFormatting>
  <conditionalFormatting sqref="V1720">
    <cfRule type="duplicateValues" dxfId="462" priority="502"/>
  </conditionalFormatting>
  <conditionalFormatting sqref="V1720">
    <cfRule type="duplicateValues" dxfId="461" priority="503"/>
  </conditionalFormatting>
  <conditionalFormatting sqref="V1720">
    <cfRule type="duplicateValues" dxfId="460" priority="504"/>
  </conditionalFormatting>
  <conditionalFormatting sqref="V1721">
    <cfRule type="duplicateValues" dxfId="459" priority="497"/>
  </conditionalFormatting>
  <conditionalFormatting sqref="V1721">
    <cfRule type="duplicateValues" dxfId="458" priority="498"/>
  </conditionalFormatting>
  <conditionalFormatting sqref="V1721">
    <cfRule type="duplicateValues" dxfId="457" priority="499"/>
  </conditionalFormatting>
  <conditionalFormatting sqref="V1721">
    <cfRule type="duplicateValues" dxfId="456" priority="500"/>
  </conditionalFormatting>
  <conditionalFormatting sqref="V1730">
    <cfRule type="duplicateValues" dxfId="455" priority="493"/>
  </conditionalFormatting>
  <conditionalFormatting sqref="V1730">
    <cfRule type="duplicateValues" dxfId="454" priority="494"/>
  </conditionalFormatting>
  <conditionalFormatting sqref="V1730">
    <cfRule type="duplicateValues" dxfId="453" priority="495"/>
  </conditionalFormatting>
  <conditionalFormatting sqref="V1730">
    <cfRule type="duplicateValues" dxfId="452" priority="496"/>
  </conditionalFormatting>
  <conditionalFormatting sqref="V1731">
    <cfRule type="duplicateValues" dxfId="451" priority="489"/>
  </conditionalFormatting>
  <conditionalFormatting sqref="V1731">
    <cfRule type="duplicateValues" dxfId="450" priority="490"/>
  </conditionalFormatting>
  <conditionalFormatting sqref="V1731">
    <cfRule type="duplicateValues" dxfId="449" priority="491"/>
  </conditionalFormatting>
  <conditionalFormatting sqref="V1731">
    <cfRule type="duplicateValues" dxfId="448" priority="492"/>
  </conditionalFormatting>
  <conditionalFormatting sqref="V1732">
    <cfRule type="duplicateValues" dxfId="447" priority="485"/>
  </conditionalFormatting>
  <conditionalFormatting sqref="V1732">
    <cfRule type="duplicateValues" dxfId="446" priority="486"/>
  </conditionalFormatting>
  <conditionalFormatting sqref="V1732">
    <cfRule type="duplicateValues" dxfId="445" priority="487"/>
  </conditionalFormatting>
  <conditionalFormatting sqref="V1732">
    <cfRule type="duplicateValues" dxfId="444" priority="488"/>
  </conditionalFormatting>
  <conditionalFormatting sqref="V1733">
    <cfRule type="duplicateValues" dxfId="443" priority="481"/>
  </conditionalFormatting>
  <conditionalFormatting sqref="V1733">
    <cfRule type="duplicateValues" dxfId="442" priority="482"/>
  </conditionalFormatting>
  <conditionalFormatting sqref="V1733">
    <cfRule type="duplicateValues" dxfId="441" priority="483"/>
  </conditionalFormatting>
  <conditionalFormatting sqref="V1733">
    <cfRule type="duplicateValues" dxfId="440" priority="484"/>
  </conditionalFormatting>
  <conditionalFormatting sqref="V1726">
    <cfRule type="duplicateValues" dxfId="439" priority="477"/>
  </conditionalFormatting>
  <conditionalFormatting sqref="V1726">
    <cfRule type="duplicateValues" dxfId="438" priority="478"/>
  </conditionalFormatting>
  <conditionalFormatting sqref="V1726">
    <cfRule type="duplicateValues" dxfId="437" priority="479"/>
  </conditionalFormatting>
  <conditionalFormatting sqref="V1726">
    <cfRule type="duplicateValues" dxfId="436" priority="480"/>
  </conditionalFormatting>
  <conditionalFormatting sqref="V1727">
    <cfRule type="duplicateValues" dxfId="435" priority="473"/>
  </conditionalFormatting>
  <conditionalFormatting sqref="V1727">
    <cfRule type="duplicateValues" dxfId="434" priority="474"/>
  </conditionalFormatting>
  <conditionalFormatting sqref="V1727">
    <cfRule type="duplicateValues" dxfId="433" priority="475"/>
  </conditionalFormatting>
  <conditionalFormatting sqref="V1727">
    <cfRule type="duplicateValues" dxfId="432" priority="476"/>
  </conditionalFormatting>
  <conditionalFormatting sqref="V1728">
    <cfRule type="duplicateValues" dxfId="431" priority="469"/>
  </conditionalFormatting>
  <conditionalFormatting sqref="V1728">
    <cfRule type="duplicateValues" dxfId="430" priority="470"/>
  </conditionalFormatting>
  <conditionalFormatting sqref="V1728">
    <cfRule type="duplicateValues" dxfId="429" priority="471"/>
  </conditionalFormatting>
  <conditionalFormatting sqref="V1728">
    <cfRule type="duplicateValues" dxfId="428" priority="472"/>
  </conditionalFormatting>
  <conditionalFormatting sqref="V1729">
    <cfRule type="duplicateValues" dxfId="427" priority="465"/>
  </conditionalFormatting>
  <conditionalFormatting sqref="V1729">
    <cfRule type="duplicateValues" dxfId="426" priority="466"/>
  </conditionalFormatting>
  <conditionalFormatting sqref="V1729">
    <cfRule type="duplicateValues" dxfId="425" priority="467"/>
  </conditionalFormatting>
  <conditionalFormatting sqref="V1729">
    <cfRule type="duplicateValues" dxfId="424" priority="468"/>
  </conditionalFormatting>
  <conditionalFormatting sqref="V1745">
    <cfRule type="duplicateValues" dxfId="423" priority="461"/>
  </conditionalFormatting>
  <conditionalFormatting sqref="V1745">
    <cfRule type="duplicateValues" dxfId="422" priority="462"/>
  </conditionalFormatting>
  <conditionalFormatting sqref="V1745">
    <cfRule type="duplicateValues" dxfId="421" priority="463"/>
  </conditionalFormatting>
  <conditionalFormatting sqref="V1745">
    <cfRule type="duplicateValues" dxfId="420" priority="464"/>
  </conditionalFormatting>
  <conditionalFormatting sqref="V1746">
    <cfRule type="duplicateValues" dxfId="419" priority="457"/>
  </conditionalFormatting>
  <conditionalFormatting sqref="V1746">
    <cfRule type="duplicateValues" dxfId="418" priority="458"/>
  </conditionalFormatting>
  <conditionalFormatting sqref="V1746">
    <cfRule type="duplicateValues" dxfId="417" priority="459"/>
  </conditionalFormatting>
  <conditionalFormatting sqref="V1746">
    <cfRule type="duplicateValues" dxfId="416" priority="460"/>
  </conditionalFormatting>
  <conditionalFormatting sqref="V1751">
    <cfRule type="duplicateValues" dxfId="415" priority="453"/>
  </conditionalFormatting>
  <conditionalFormatting sqref="V1751">
    <cfRule type="duplicateValues" dxfId="414" priority="454"/>
  </conditionalFormatting>
  <conditionalFormatting sqref="V1751">
    <cfRule type="duplicateValues" dxfId="413" priority="455"/>
  </conditionalFormatting>
  <conditionalFormatting sqref="V1751">
    <cfRule type="duplicateValues" dxfId="412" priority="456"/>
  </conditionalFormatting>
  <conditionalFormatting sqref="V1752">
    <cfRule type="duplicateValues" dxfId="411" priority="449"/>
  </conditionalFormatting>
  <conditionalFormatting sqref="V1752">
    <cfRule type="duplicateValues" dxfId="410" priority="450"/>
  </conditionalFormatting>
  <conditionalFormatting sqref="V1752">
    <cfRule type="duplicateValues" dxfId="409" priority="451"/>
  </conditionalFormatting>
  <conditionalFormatting sqref="V1752">
    <cfRule type="duplicateValues" dxfId="408" priority="452"/>
  </conditionalFormatting>
  <conditionalFormatting sqref="V1753">
    <cfRule type="duplicateValues" dxfId="407" priority="445"/>
  </conditionalFormatting>
  <conditionalFormatting sqref="V1753">
    <cfRule type="duplicateValues" dxfId="406" priority="446"/>
  </conditionalFormatting>
  <conditionalFormatting sqref="V1753">
    <cfRule type="duplicateValues" dxfId="405" priority="447"/>
  </conditionalFormatting>
  <conditionalFormatting sqref="V1753">
    <cfRule type="duplicateValues" dxfId="404" priority="448"/>
  </conditionalFormatting>
  <conditionalFormatting sqref="V1754">
    <cfRule type="duplicateValues" dxfId="403" priority="441"/>
  </conditionalFormatting>
  <conditionalFormatting sqref="V1754">
    <cfRule type="duplicateValues" dxfId="402" priority="442"/>
  </conditionalFormatting>
  <conditionalFormatting sqref="V1754">
    <cfRule type="duplicateValues" dxfId="401" priority="443"/>
  </conditionalFormatting>
  <conditionalFormatting sqref="V1754">
    <cfRule type="duplicateValues" dxfId="400" priority="444"/>
  </conditionalFormatting>
  <conditionalFormatting sqref="V1747">
    <cfRule type="duplicateValues" dxfId="399" priority="437"/>
  </conditionalFormatting>
  <conditionalFormatting sqref="V1747">
    <cfRule type="duplicateValues" dxfId="398" priority="438"/>
  </conditionalFormatting>
  <conditionalFormatting sqref="V1747">
    <cfRule type="duplicateValues" dxfId="397" priority="439"/>
  </conditionalFormatting>
  <conditionalFormatting sqref="V1747">
    <cfRule type="duplicateValues" dxfId="396" priority="440"/>
  </conditionalFormatting>
  <conditionalFormatting sqref="V1748">
    <cfRule type="duplicateValues" dxfId="395" priority="433"/>
  </conditionalFormatting>
  <conditionalFormatting sqref="V1748">
    <cfRule type="duplicateValues" dxfId="394" priority="434"/>
  </conditionalFormatting>
  <conditionalFormatting sqref="V1748">
    <cfRule type="duplicateValues" dxfId="393" priority="435"/>
  </conditionalFormatting>
  <conditionalFormatting sqref="V1748">
    <cfRule type="duplicateValues" dxfId="392" priority="436"/>
  </conditionalFormatting>
  <conditionalFormatting sqref="V1749">
    <cfRule type="duplicateValues" dxfId="391" priority="429"/>
  </conditionalFormatting>
  <conditionalFormatting sqref="V1749">
    <cfRule type="duplicateValues" dxfId="390" priority="430"/>
  </conditionalFormatting>
  <conditionalFormatting sqref="V1749">
    <cfRule type="duplicateValues" dxfId="389" priority="431"/>
  </conditionalFormatting>
  <conditionalFormatting sqref="V1749">
    <cfRule type="duplicateValues" dxfId="388" priority="432"/>
  </conditionalFormatting>
  <conditionalFormatting sqref="V1750">
    <cfRule type="duplicateValues" dxfId="387" priority="425"/>
  </conditionalFormatting>
  <conditionalFormatting sqref="V1750">
    <cfRule type="duplicateValues" dxfId="386" priority="426"/>
  </conditionalFormatting>
  <conditionalFormatting sqref="V1750">
    <cfRule type="duplicateValues" dxfId="385" priority="427"/>
  </conditionalFormatting>
  <conditionalFormatting sqref="V1750">
    <cfRule type="duplicateValues" dxfId="384" priority="428"/>
  </conditionalFormatting>
  <conditionalFormatting sqref="V1759">
    <cfRule type="duplicateValues" dxfId="383" priority="421"/>
  </conditionalFormatting>
  <conditionalFormatting sqref="V1759">
    <cfRule type="duplicateValues" dxfId="382" priority="422"/>
  </conditionalFormatting>
  <conditionalFormatting sqref="V1759">
    <cfRule type="duplicateValues" dxfId="381" priority="423"/>
  </conditionalFormatting>
  <conditionalFormatting sqref="V1759">
    <cfRule type="duplicateValues" dxfId="380" priority="424"/>
  </conditionalFormatting>
  <conditionalFormatting sqref="V1760">
    <cfRule type="duplicateValues" dxfId="379" priority="417"/>
  </conditionalFormatting>
  <conditionalFormatting sqref="V1760">
    <cfRule type="duplicateValues" dxfId="378" priority="418"/>
  </conditionalFormatting>
  <conditionalFormatting sqref="V1760">
    <cfRule type="duplicateValues" dxfId="377" priority="419"/>
  </conditionalFormatting>
  <conditionalFormatting sqref="V1760">
    <cfRule type="duplicateValues" dxfId="376" priority="420"/>
  </conditionalFormatting>
  <conditionalFormatting sqref="V1761">
    <cfRule type="duplicateValues" dxfId="375" priority="413"/>
  </conditionalFormatting>
  <conditionalFormatting sqref="V1761">
    <cfRule type="duplicateValues" dxfId="374" priority="414"/>
  </conditionalFormatting>
  <conditionalFormatting sqref="V1761">
    <cfRule type="duplicateValues" dxfId="373" priority="415"/>
  </conditionalFormatting>
  <conditionalFormatting sqref="V1761">
    <cfRule type="duplicateValues" dxfId="372" priority="416"/>
  </conditionalFormatting>
  <conditionalFormatting sqref="V1762">
    <cfRule type="duplicateValues" dxfId="371" priority="409"/>
  </conditionalFormatting>
  <conditionalFormatting sqref="V1762">
    <cfRule type="duplicateValues" dxfId="370" priority="410"/>
  </conditionalFormatting>
  <conditionalFormatting sqref="V1762">
    <cfRule type="duplicateValues" dxfId="369" priority="411"/>
  </conditionalFormatting>
  <conditionalFormatting sqref="V1762">
    <cfRule type="duplicateValues" dxfId="368" priority="412"/>
  </conditionalFormatting>
  <conditionalFormatting sqref="V1755">
    <cfRule type="duplicateValues" dxfId="367" priority="405"/>
  </conditionalFormatting>
  <conditionalFormatting sqref="V1755">
    <cfRule type="duplicateValues" dxfId="366" priority="406"/>
  </conditionalFormatting>
  <conditionalFormatting sqref="V1755">
    <cfRule type="duplicateValues" dxfId="365" priority="407"/>
  </conditionalFormatting>
  <conditionalFormatting sqref="V1755">
    <cfRule type="duplicateValues" dxfId="364" priority="408"/>
  </conditionalFormatting>
  <conditionalFormatting sqref="V1756">
    <cfRule type="duplicateValues" dxfId="363" priority="401"/>
  </conditionalFormatting>
  <conditionalFormatting sqref="V1756">
    <cfRule type="duplicateValues" dxfId="362" priority="402"/>
  </conditionalFormatting>
  <conditionalFormatting sqref="V1756">
    <cfRule type="duplicateValues" dxfId="361" priority="403"/>
  </conditionalFormatting>
  <conditionalFormatting sqref="V1756">
    <cfRule type="duplicateValues" dxfId="360" priority="404"/>
  </conditionalFormatting>
  <conditionalFormatting sqref="V1757">
    <cfRule type="duplicateValues" dxfId="359" priority="397"/>
  </conditionalFormatting>
  <conditionalFormatting sqref="V1757">
    <cfRule type="duplicateValues" dxfId="358" priority="398"/>
  </conditionalFormatting>
  <conditionalFormatting sqref="V1757">
    <cfRule type="duplicateValues" dxfId="357" priority="399"/>
  </conditionalFormatting>
  <conditionalFormatting sqref="V1757">
    <cfRule type="duplicateValues" dxfId="356" priority="400"/>
  </conditionalFormatting>
  <conditionalFormatting sqref="V1758">
    <cfRule type="duplicateValues" dxfId="355" priority="393"/>
  </conditionalFormatting>
  <conditionalFormatting sqref="V1758">
    <cfRule type="duplicateValues" dxfId="354" priority="394"/>
  </conditionalFormatting>
  <conditionalFormatting sqref="V1758">
    <cfRule type="duplicateValues" dxfId="353" priority="395"/>
  </conditionalFormatting>
  <conditionalFormatting sqref="V1758">
    <cfRule type="duplicateValues" dxfId="352" priority="396"/>
  </conditionalFormatting>
  <conditionalFormatting sqref="V1774">
    <cfRule type="duplicateValues" dxfId="351" priority="389"/>
  </conditionalFormatting>
  <conditionalFormatting sqref="V1774">
    <cfRule type="duplicateValues" dxfId="350" priority="390"/>
  </conditionalFormatting>
  <conditionalFormatting sqref="V1774">
    <cfRule type="duplicateValues" dxfId="349" priority="391"/>
  </conditionalFormatting>
  <conditionalFormatting sqref="V1774">
    <cfRule type="duplicateValues" dxfId="348" priority="392"/>
  </conditionalFormatting>
  <conditionalFormatting sqref="V1775">
    <cfRule type="duplicateValues" dxfId="347" priority="385"/>
  </conditionalFormatting>
  <conditionalFormatting sqref="V1775">
    <cfRule type="duplicateValues" dxfId="346" priority="386"/>
  </conditionalFormatting>
  <conditionalFormatting sqref="V1775">
    <cfRule type="duplicateValues" dxfId="345" priority="387"/>
  </conditionalFormatting>
  <conditionalFormatting sqref="V1775">
    <cfRule type="duplicateValues" dxfId="344" priority="388"/>
  </conditionalFormatting>
  <conditionalFormatting sqref="V1780">
    <cfRule type="duplicateValues" dxfId="343" priority="381"/>
  </conditionalFormatting>
  <conditionalFormatting sqref="V1780">
    <cfRule type="duplicateValues" dxfId="342" priority="382"/>
  </conditionalFormatting>
  <conditionalFormatting sqref="V1780">
    <cfRule type="duplicateValues" dxfId="341" priority="383"/>
  </conditionalFormatting>
  <conditionalFormatting sqref="V1780">
    <cfRule type="duplicateValues" dxfId="340" priority="384"/>
  </conditionalFormatting>
  <conditionalFormatting sqref="V1781">
    <cfRule type="duplicateValues" dxfId="339" priority="377"/>
  </conditionalFormatting>
  <conditionalFormatting sqref="V1781">
    <cfRule type="duplicateValues" dxfId="338" priority="378"/>
  </conditionalFormatting>
  <conditionalFormatting sqref="V1781">
    <cfRule type="duplicateValues" dxfId="337" priority="379"/>
  </conditionalFormatting>
  <conditionalFormatting sqref="V1781">
    <cfRule type="duplicateValues" dxfId="336" priority="380"/>
  </conditionalFormatting>
  <conditionalFormatting sqref="V1782">
    <cfRule type="duplicateValues" dxfId="335" priority="373"/>
  </conditionalFormatting>
  <conditionalFormatting sqref="V1782">
    <cfRule type="duplicateValues" dxfId="334" priority="374"/>
  </conditionalFormatting>
  <conditionalFormatting sqref="V1782">
    <cfRule type="duplicateValues" dxfId="333" priority="375"/>
  </conditionalFormatting>
  <conditionalFormatting sqref="V1782">
    <cfRule type="duplicateValues" dxfId="332" priority="376"/>
  </conditionalFormatting>
  <conditionalFormatting sqref="V1783">
    <cfRule type="duplicateValues" dxfId="331" priority="369"/>
  </conditionalFormatting>
  <conditionalFormatting sqref="V1783">
    <cfRule type="duplicateValues" dxfId="330" priority="370"/>
  </conditionalFormatting>
  <conditionalFormatting sqref="V1783">
    <cfRule type="duplicateValues" dxfId="329" priority="371"/>
  </conditionalFormatting>
  <conditionalFormatting sqref="V1783">
    <cfRule type="duplicateValues" dxfId="328" priority="372"/>
  </conditionalFormatting>
  <conditionalFormatting sqref="V1776">
    <cfRule type="duplicateValues" dxfId="327" priority="365"/>
  </conditionalFormatting>
  <conditionalFormatting sqref="V1776">
    <cfRule type="duplicateValues" dxfId="326" priority="366"/>
  </conditionalFormatting>
  <conditionalFormatting sqref="V1776">
    <cfRule type="duplicateValues" dxfId="325" priority="367"/>
  </conditionalFormatting>
  <conditionalFormatting sqref="V1776">
    <cfRule type="duplicateValues" dxfId="324" priority="368"/>
  </conditionalFormatting>
  <conditionalFormatting sqref="V1777">
    <cfRule type="duplicateValues" dxfId="323" priority="361"/>
  </conditionalFormatting>
  <conditionalFormatting sqref="V1777">
    <cfRule type="duplicateValues" dxfId="322" priority="362"/>
  </conditionalFormatting>
  <conditionalFormatting sqref="V1777">
    <cfRule type="duplicateValues" dxfId="321" priority="363"/>
  </conditionalFormatting>
  <conditionalFormatting sqref="V1777">
    <cfRule type="duplicateValues" dxfId="320" priority="364"/>
  </conditionalFormatting>
  <conditionalFormatting sqref="V1778">
    <cfRule type="duplicateValues" dxfId="319" priority="357"/>
  </conditionalFormatting>
  <conditionalFormatting sqref="V1778">
    <cfRule type="duplicateValues" dxfId="318" priority="358"/>
  </conditionalFormatting>
  <conditionalFormatting sqref="V1778">
    <cfRule type="duplicateValues" dxfId="317" priority="359"/>
  </conditionalFormatting>
  <conditionalFormatting sqref="V1778">
    <cfRule type="duplicateValues" dxfId="316" priority="360"/>
  </conditionalFormatting>
  <conditionalFormatting sqref="V1779">
    <cfRule type="duplicateValues" dxfId="315" priority="353"/>
  </conditionalFormatting>
  <conditionalFormatting sqref="V1779">
    <cfRule type="duplicateValues" dxfId="314" priority="354"/>
  </conditionalFormatting>
  <conditionalFormatting sqref="V1779">
    <cfRule type="duplicateValues" dxfId="313" priority="355"/>
  </conditionalFormatting>
  <conditionalFormatting sqref="V1779">
    <cfRule type="duplicateValues" dxfId="312" priority="356"/>
  </conditionalFormatting>
  <conditionalFormatting sqref="V1788">
    <cfRule type="duplicateValues" dxfId="311" priority="349"/>
  </conditionalFormatting>
  <conditionalFormatting sqref="V1788">
    <cfRule type="duplicateValues" dxfId="310" priority="350"/>
  </conditionalFormatting>
  <conditionalFormatting sqref="V1788">
    <cfRule type="duplicateValues" dxfId="309" priority="351"/>
  </conditionalFormatting>
  <conditionalFormatting sqref="V1788">
    <cfRule type="duplicateValues" dxfId="308" priority="352"/>
  </conditionalFormatting>
  <conditionalFormatting sqref="V1789">
    <cfRule type="duplicateValues" dxfId="307" priority="345"/>
  </conditionalFormatting>
  <conditionalFormatting sqref="V1789">
    <cfRule type="duplicateValues" dxfId="306" priority="346"/>
  </conditionalFormatting>
  <conditionalFormatting sqref="V1789">
    <cfRule type="duplicateValues" dxfId="305" priority="347"/>
  </conditionalFormatting>
  <conditionalFormatting sqref="V1789">
    <cfRule type="duplicateValues" dxfId="304" priority="348"/>
  </conditionalFormatting>
  <conditionalFormatting sqref="V1790">
    <cfRule type="duplicateValues" dxfId="303" priority="341"/>
  </conditionalFormatting>
  <conditionalFormatting sqref="V1790">
    <cfRule type="duplicateValues" dxfId="302" priority="342"/>
  </conditionalFormatting>
  <conditionalFormatting sqref="V1790">
    <cfRule type="duplicateValues" dxfId="301" priority="343"/>
  </conditionalFormatting>
  <conditionalFormatting sqref="V1790">
    <cfRule type="duplicateValues" dxfId="300" priority="344"/>
  </conditionalFormatting>
  <conditionalFormatting sqref="V1791">
    <cfRule type="duplicateValues" dxfId="299" priority="337"/>
  </conditionalFormatting>
  <conditionalFormatting sqref="V1791">
    <cfRule type="duplicateValues" dxfId="298" priority="338"/>
  </conditionalFormatting>
  <conditionalFormatting sqref="V1791">
    <cfRule type="duplicateValues" dxfId="297" priority="339"/>
  </conditionalFormatting>
  <conditionalFormatting sqref="V1791">
    <cfRule type="duplicateValues" dxfId="296" priority="340"/>
  </conditionalFormatting>
  <conditionalFormatting sqref="V1784">
    <cfRule type="duplicateValues" dxfId="295" priority="333"/>
  </conditionalFormatting>
  <conditionalFormatting sqref="V1784">
    <cfRule type="duplicateValues" dxfId="294" priority="334"/>
  </conditionalFormatting>
  <conditionalFormatting sqref="V1784">
    <cfRule type="duplicateValues" dxfId="293" priority="335"/>
  </conditionalFormatting>
  <conditionalFormatting sqref="V1784">
    <cfRule type="duplicateValues" dxfId="292" priority="336"/>
  </conditionalFormatting>
  <conditionalFormatting sqref="V1785">
    <cfRule type="duplicateValues" dxfId="291" priority="329"/>
  </conditionalFormatting>
  <conditionalFormatting sqref="V1785">
    <cfRule type="duplicateValues" dxfId="290" priority="330"/>
  </conditionalFormatting>
  <conditionalFormatting sqref="V1785">
    <cfRule type="duplicateValues" dxfId="289" priority="331"/>
  </conditionalFormatting>
  <conditionalFormatting sqref="V1785">
    <cfRule type="duplicateValues" dxfId="288" priority="332"/>
  </conditionalFormatting>
  <conditionalFormatting sqref="V1786">
    <cfRule type="duplicateValues" dxfId="287" priority="325"/>
  </conditionalFormatting>
  <conditionalFormatting sqref="V1786">
    <cfRule type="duplicateValues" dxfId="286" priority="326"/>
  </conditionalFormatting>
  <conditionalFormatting sqref="V1786">
    <cfRule type="duplicateValues" dxfId="285" priority="327"/>
  </conditionalFormatting>
  <conditionalFormatting sqref="V1786">
    <cfRule type="duplicateValues" dxfId="284" priority="328"/>
  </conditionalFormatting>
  <conditionalFormatting sqref="V1787">
    <cfRule type="duplicateValues" dxfId="283" priority="321"/>
  </conditionalFormatting>
  <conditionalFormatting sqref="V1787">
    <cfRule type="duplicateValues" dxfId="282" priority="322"/>
  </conditionalFormatting>
  <conditionalFormatting sqref="V1787">
    <cfRule type="duplicateValues" dxfId="281" priority="323"/>
  </conditionalFormatting>
  <conditionalFormatting sqref="V1787">
    <cfRule type="duplicateValues" dxfId="280" priority="324"/>
  </conditionalFormatting>
  <conditionalFormatting sqref="V1549">
    <cfRule type="duplicateValues" dxfId="279" priority="317"/>
  </conditionalFormatting>
  <conditionalFormatting sqref="V1549">
    <cfRule type="duplicateValues" dxfId="278" priority="318"/>
  </conditionalFormatting>
  <conditionalFormatting sqref="V1549">
    <cfRule type="duplicateValues" dxfId="277" priority="319"/>
  </conditionalFormatting>
  <conditionalFormatting sqref="V1549">
    <cfRule type="duplicateValues" dxfId="276" priority="320"/>
  </conditionalFormatting>
  <conditionalFormatting sqref="V1550">
    <cfRule type="duplicateValues" dxfId="275" priority="309"/>
  </conditionalFormatting>
  <conditionalFormatting sqref="V1550">
    <cfRule type="duplicateValues" dxfId="274" priority="310"/>
  </conditionalFormatting>
  <conditionalFormatting sqref="V1550">
    <cfRule type="duplicateValues" dxfId="273" priority="311"/>
  </conditionalFormatting>
  <conditionalFormatting sqref="V1550">
    <cfRule type="duplicateValues" dxfId="272" priority="312"/>
  </conditionalFormatting>
  <conditionalFormatting sqref="V1555">
    <cfRule type="duplicateValues" dxfId="271" priority="301"/>
  </conditionalFormatting>
  <conditionalFormatting sqref="V1555">
    <cfRule type="duplicateValues" dxfId="270" priority="302"/>
  </conditionalFormatting>
  <conditionalFormatting sqref="V1555">
    <cfRule type="duplicateValues" dxfId="269" priority="303"/>
  </conditionalFormatting>
  <conditionalFormatting sqref="V1555">
    <cfRule type="duplicateValues" dxfId="268" priority="304"/>
  </conditionalFormatting>
  <conditionalFormatting sqref="V1556">
    <cfRule type="duplicateValues" dxfId="267" priority="297"/>
  </conditionalFormatting>
  <conditionalFormatting sqref="V1556">
    <cfRule type="duplicateValues" dxfId="266" priority="298"/>
  </conditionalFormatting>
  <conditionalFormatting sqref="V1556">
    <cfRule type="duplicateValues" dxfId="265" priority="299"/>
  </conditionalFormatting>
  <conditionalFormatting sqref="V1556">
    <cfRule type="duplicateValues" dxfId="264" priority="300"/>
  </conditionalFormatting>
  <conditionalFormatting sqref="V1557">
    <cfRule type="duplicateValues" dxfId="263" priority="293"/>
  </conditionalFormatting>
  <conditionalFormatting sqref="V1557">
    <cfRule type="duplicateValues" dxfId="262" priority="294"/>
  </conditionalFormatting>
  <conditionalFormatting sqref="V1557">
    <cfRule type="duplicateValues" dxfId="261" priority="295"/>
  </conditionalFormatting>
  <conditionalFormatting sqref="V1557">
    <cfRule type="duplicateValues" dxfId="260" priority="296"/>
  </conditionalFormatting>
  <conditionalFormatting sqref="V1558">
    <cfRule type="duplicateValues" dxfId="259" priority="289"/>
  </conditionalFormatting>
  <conditionalFormatting sqref="V1558">
    <cfRule type="duplicateValues" dxfId="258" priority="290"/>
  </conditionalFormatting>
  <conditionalFormatting sqref="V1558">
    <cfRule type="duplicateValues" dxfId="257" priority="291"/>
  </conditionalFormatting>
  <conditionalFormatting sqref="V1558">
    <cfRule type="duplicateValues" dxfId="256" priority="292"/>
  </conditionalFormatting>
  <conditionalFormatting sqref="V1551">
    <cfRule type="duplicateValues" dxfId="255" priority="285"/>
  </conditionalFormatting>
  <conditionalFormatting sqref="V1551">
    <cfRule type="duplicateValues" dxfId="254" priority="286"/>
  </conditionalFormatting>
  <conditionalFormatting sqref="V1551">
    <cfRule type="duplicateValues" dxfId="253" priority="287"/>
  </conditionalFormatting>
  <conditionalFormatting sqref="V1551">
    <cfRule type="duplicateValues" dxfId="252" priority="288"/>
  </conditionalFormatting>
  <conditionalFormatting sqref="V1552">
    <cfRule type="duplicateValues" dxfId="251" priority="281"/>
  </conditionalFormatting>
  <conditionalFormatting sqref="V1552">
    <cfRule type="duplicateValues" dxfId="250" priority="282"/>
  </conditionalFormatting>
  <conditionalFormatting sqref="V1552">
    <cfRule type="duplicateValues" dxfId="249" priority="283"/>
  </conditionalFormatting>
  <conditionalFormatting sqref="V1552">
    <cfRule type="duplicateValues" dxfId="248" priority="284"/>
  </conditionalFormatting>
  <conditionalFormatting sqref="V1553">
    <cfRule type="duplicateValues" dxfId="247" priority="277"/>
  </conditionalFormatting>
  <conditionalFormatting sqref="V1553">
    <cfRule type="duplicateValues" dxfId="246" priority="278"/>
  </conditionalFormatting>
  <conditionalFormatting sqref="V1553">
    <cfRule type="duplicateValues" dxfId="245" priority="279"/>
  </conditionalFormatting>
  <conditionalFormatting sqref="V1553">
    <cfRule type="duplicateValues" dxfId="244" priority="280"/>
  </conditionalFormatting>
  <conditionalFormatting sqref="V1554">
    <cfRule type="duplicateValues" dxfId="243" priority="273"/>
  </conditionalFormatting>
  <conditionalFormatting sqref="V1554">
    <cfRule type="duplicateValues" dxfId="242" priority="274"/>
  </conditionalFormatting>
  <conditionalFormatting sqref="V1554">
    <cfRule type="duplicateValues" dxfId="241" priority="275"/>
  </conditionalFormatting>
  <conditionalFormatting sqref="V1554">
    <cfRule type="duplicateValues" dxfId="240" priority="276"/>
  </conditionalFormatting>
  <conditionalFormatting sqref="V1379">
    <cfRule type="duplicateValues" dxfId="239" priority="237"/>
  </conditionalFormatting>
  <conditionalFormatting sqref="V1379">
    <cfRule type="duplicateValues" dxfId="238" priority="238"/>
  </conditionalFormatting>
  <conditionalFormatting sqref="V1379">
    <cfRule type="duplicateValues" dxfId="237" priority="239"/>
  </conditionalFormatting>
  <conditionalFormatting sqref="V1379">
    <cfRule type="duplicateValues" dxfId="236" priority="240"/>
  </conditionalFormatting>
  <conditionalFormatting sqref="V1380">
    <cfRule type="duplicateValues" dxfId="235" priority="233"/>
  </conditionalFormatting>
  <conditionalFormatting sqref="V1380">
    <cfRule type="duplicateValues" dxfId="234" priority="234"/>
  </conditionalFormatting>
  <conditionalFormatting sqref="V1380">
    <cfRule type="duplicateValues" dxfId="233" priority="235"/>
  </conditionalFormatting>
  <conditionalFormatting sqref="V1380">
    <cfRule type="duplicateValues" dxfId="232" priority="236"/>
  </conditionalFormatting>
  <conditionalFormatting sqref="V1385">
    <cfRule type="duplicateValues" dxfId="231" priority="229"/>
  </conditionalFormatting>
  <conditionalFormatting sqref="V1385">
    <cfRule type="duplicateValues" dxfId="230" priority="230"/>
  </conditionalFormatting>
  <conditionalFormatting sqref="V1385">
    <cfRule type="duplicateValues" dxfId="229" priority="231"/>
  </conditionalFormatting>
  <conditionalFormatting sqref="V1385">
    <cfRule type="duplicateValues" dxfId="228" priority="232"/>
  </conditionalFormatting>
  <conditionalFormatting sqref="V1386">
    <cfRule type="duplicateValues" dxfId="227" priority="225"/>
  </conditionalFormatting>
  <conditionalFormatting sqref="V1386">
    <cfRule type="duplicateValues" dxfId="226" priority="226"/>
  </conditionalFormatting>
  <conditionalFormatting sqref="V1386">
    <cfRule type="duplicateValues" dxfId="225" priority="227"/>
  </conditionalFormatting>
  <conditionalFormatting sqref="V1386">
    <cfRule type="duplicateValues" dxfId="224" priority="228"/>
  </conditionalFormatting>
  <conditionalFormatting sqref="V1387">
    <cfRule type="duplicateValues" dxfId="223" priority="221"/>
  </conditionalFormatting>
  <conditionalFormatting sqref="V1387">
    <cfRule type="duplicateValues" dxfId="222" priority="222"/>
  </conditionalFormatting>
  <conditionalFormatting sqref="V1387">
    <cfRule type="duplicateValues" dxfId="221" priority="223"/>
  </conditionalFormatting>
  <conditionalFormatting sqref="V1387">
    <cfRule type="duplicateValues" dxfId="220" priority="224"/>
  </conditionalFormatting>
  <conditionalFormatting sqref="V1388">
    <cfRule type="duplicateValues" dxfId="219" priority="217"/>
  </conditionalFormatting>
  <conditionalFormatting sqref="V1388">
    <cfRule type="duplicateValues" dxfId="218" priority="218"/>
  </conditionalFormatting>
  <conditionalFormatting sqref="V1388">
    <cfRule type="duplicateValues" dxfId="217" priority="219"/>
  </conditionalFormatting>
  <conditionalFormatting sqref="V1388">
    <cfRule type="duplicateValues" dxfId="216" priority="220"/>
  </conditionalFormatting>
  <conditionalFormatting sqref="V1381">
    <cfRule type="duplicateValues" dxfId="215" priority="213"/>
  </conditionalFormatting>
  <conditionalFormatting sqref="V1381">
    <cfRule type="duplicateValues" dxfId="214" priority="214"/>
  </conditionalFormatting>
  <conditionalFormatting sqref="V1381">
    <cfRule type="duplicateValues" dxfId="213" priority="215"/>
  </conditionalFormatting>
  <conditionalFormatting sqref="V1381">
    <cfRule type="duplicateValues" dxfId="212" priority="216"/>
  </conditionalFormatting>
  <conditionalFormatting sqref="V1382">
    <cfRule type="duplicateValues" dxfId="211" priority="209"/>
  </conditionalFormatting>
  <conditionalFormatting sqref="V1382">
    <cfRule type="duplicateValues" dxfId="210" priority="210"/>
  </conditionalFormatting>
  <conditionalFormatting sqref="V1382">
    <cfRule type="duplicateValues" dxfId="209" priority="211"/>
  </conditionalFormatting>
  <conditionalFormatting sqref="V1382">
    <cfRule type="duplicateValues" dxfId="208" priority="212"/>
  </conditionalFormatting>
  <conditionalFormatting sqref="V1383">
    <cfRule type="duplicateValues" dxfId="207" priority="205"/>
  </conditionalFormatting>
  <conditionalFormatting sqref="V1383">
    <cfRule type="duplicateValues" dxfId="206" priority="206"/>
  </conditionalFormatting>
  <conditionalFormatting sqref="V1383">
    <cfRule type="duplicateValues" dxfId="205" priority="207"/>
  </conditionalFormatting>
  <conditionalFormatting sqref="V1383">
    <cfRule type="duplicateValues" dxfId="204" priority="208"/>
  </conditionalFormatting>
  <conditionalFormatting sqref="V1384">
    <cfRule type="duplicateValues" dxfId="203" priority="201"/>
  </conditionalFormatting>
  <conditionalFormatting sqref="V1384">
    <cfRule type="duplicateValues" dxfId="202" priority="202"/>
  </conditionalFormatting>
  <conditionalFormatting sqref="V1384">
    <cfRule type="duplicateValues" dxfId="201" priority="203"/>
  </conditionalFormatting>
  <conditionalFormatting sqref="V1384">
    <cfRule type="duplicateValues" dxfId="200" priority="204"/>
  </conditionalFormatting>
  <conditionalFormatting sqref="V1209">
    <cfRule type="duplicateValues" dxfId="199" priority="197"/>
  </conditionalFormatting>
  <conditionalFormatting sqref="V1209">
    <cfRule type="duplicateValues" dxfId="198" priority="198"/>
  </conditionalFormatting>
  <conditionalFormatting sqref="V1209">
    <cfRule type="duplicateValues" dxfId="197" priority="199"/>
  </conditionalFormatting>
  <conditionalFormatting sqref="V1209">
    <cfRule type="duplicateValues" dxfId="196" priority="200"/>
  </conditionalFormatting>
  <conditionalFormatting sqref="V1210">
    <cfRule type="duplicateValues" dxfId="195" priority="193"/>
  </conditionalFormatting>
  <conditionalFormatting sqref="V1210">
    <cfRule type="duplicateValues" dxfId="194" priority="194"/>
  </conditionalFormatting>
  <conditionalFormatting sqref="V1210">
    <cfRule type="duplicateValues" dxfId="193" priority="195"/>
  </conditionalFormatting>
  <conditionalFormatting sqref="V1210">
    <cfRule type="duplicateValues" dxfId="192" priority="196"/>
  </conditionalFormatting>
  <conditionalFormatting sqref="V1215">
    <cfRule type="duplicateValues" dxfId="191" priority="189"/>
  </conditionalFormatting>
  <conditionalFormatting sqref="V1215">
    <cfRule type="duplicateValues" dxfId="190" priority="190"/>
  </conditionalFormatting>
  <conditionalFormatting sqref="V1215">
    <cfRule type="duplicateValues" dxfId="189" priority="191"/>
  </conditionalFormatting>
  <conditionalFormatting sqref="V1215">
    <cfRule type="duplicateValues" dxfId="188" priority="192"/>
  </conditionalFormatting>
  <conditionalFormatting sqref="V1216">
    <cfRule type="duplicateValues" dxfId="187" priority="185"/>
  </conditionalFormatting>
  <conditionalFormatting sqref="V1216">
    <cfRule type="duplicateValues" dxfId="186" priority="186"/>
  </conditionalFormatting>
  <conditionalFormatting sqref="V1216">
    <cfRule type="duplicateValues" dxfId="185" priority="187"/>
  </conditionalFormatting>
  <conditionalFormatting sqref="V1216">
    <cfRule type="duplicateValues" dxfId="184" priority="188"/>
  </conditionalFormatting>
  <conditionalFormatting sqref="V1217">
    <cfRule type="duplicateValues" dxfId="183" priority="181"/>
  </conditionalFormatting>
  <conditionalFormatting sqref="V1217">
    <cfRule type="duplicateValues" dxfId="182" priority="182"/>
  </conditionalFormatting>
  <conditionalFormatting sqref="V1217">
    <cfRule type="duplicateValues" dxfId="181" priority="183"/>
  </conditionalFormatting>
  <conditionalFormatting sqref="V1217">
    <cfRule type="duplicateValues" dxfId="180" priority="184"/>
  </conditionalFormatting>
  <conditionalFormatting sqref="V1218">
    <cfRule type="duplicateValues" dxfId="179" priority="177"/>
  </conditionalFormatting>
  <conditionalFormatting sqref="V1218">
    <cfRule type="duplicateValues" dxfId="178" priority="178"/>
  </conditionalFormatting>
  <conditionalFormatting sqref="V1218">
    <cfRule type="duplicateValues" dxfId="177" priority="179"/>
  </conditionalFormatting>
  <conditionalFormatting sqref="V1218">
    <cfRule type="duplicateValues" dxfId="176" priority="180"/>
  </conditionalFormatting>
  <conditionalFormatting sqref="V1211">
    <cfRule type="duplicateValues" dxfId="175" priority="173"/>
  </conditionalFormatting>
  <conditionalFormatting sqref="V1211">
    <cfRule type="duplicateValues" dxfId="174" priority="174"/>
  </conditionalFormatting>
  <conditionalFormatting sqref="V1211">
    <cfRule type="duplicateValues" dxfId="173" priority="175"/>
  </conditionalFormatting>
  <conditionalFormatting sqref="V1211">
    <cfRule type="duplicateValues" dxfId="172" priority="176"/>
  </conditionalFormatting>
  <conditionalFormatting sqref="V1212">
    <cfRule type="duplicateValues" dxfId="171" priority="169"/>
  </conditionalFormatting>
  <conditionalFormatting sqref="V1212">
    <cfRule type="duplicateValues" dxfId="170" priority="170"/>
  </conditionalFormatting>
  <conditionalFormatting sqref="V1212">
    <cfRule type="duplicateValues" dxfId="169" priority="171"/>
  </conditionalFormatting>
  <conditionalFormatting sqref="V1212">
    <cfRule type="duplicateValues" dxfId="168" priority="172"/>
  </conditionalFormatting>
  <conditionalFormatting sqref="V1213">
    <cfRule type="duplicateValues" dxfId="167" priority="165"/>
  </conditionalFormatting>
  <conditionalFormatting sqref="V1213">
    <cfRule type="duplicateValues" dxfId="166" priority="166"/>
  </conditionalFormatting>
  <conditionalFormatting sqref="V1213">
    <cfRule type="duplicateValues" dxfId="165" priority="167"/>
  </conditionalFormatting>
  <conditionalFormatting sqref="V1213">
    <cfRule type="duplicateValues" dxfId="164" priority="168"/>
  </conditionalFormatting>
  <conditionalFormatting sqref="V1214">
    <cfRule type="duplicateValues" dxfId="163" priority="161"/>
  </conditionalFormatting>
  <conditionalFormatting sqref="V1214">
    <cfRule type="duplicateValues" dxfId="162" priority="162"/>
  </conditionalFormatting>
  <conditionalFormatting sqref="V1214">
    <cfRule type="duplicateValues" dxfId="161" priority="163"/>
  </conditionalFormatting>
  <conditionalFormatting sqref="V1214">
    <cfRule type="duplicateValues" dxfId="160" priority="164"/>
  </conditionalFormatting>
  <conditionalFormatting sqref="V930">
    <cfRule type="duplicateValues" dxfId="159" priority="157"/>
  </conditionalFormatting>
  <conditionalFormatting sqref="V930">
    <cfRule type="duplicateValues" dxfId="158" priority="158"/>
  </conditionalFormatting>
  <conditionalFormatting sqref="V930">
    <cfRule type="duplicateValues" dxfId="157" priority="159"/>
  </conditionalFormatting>
  <conditionalFormatting sqref="V930">
    <cfRule type="duplicateValues" dxfId="156" priority="160"/>
  </conditionalFormatting>
  <conditionalFormatting sqref="V931">
    <cfRule type="duplicateValues" dxfId="155" priority="153"/>
  </conditionalFormatting>
  <conditionalFormatting sqref="V931">
    <cfRule type="duplicateValues" dxfId="154" priority="154"/>
  </conditionalFormatting>
  <conditionalFormatting sqref="V931">
    <cfRule type="duplicateValues" dxfId="153" priority="155"/>
  </conditionalFormatting>
  <conditionalFormatting sqref="V931">
    <cfRule type="duplicateValues" dxfId="152" priority="156"/>
  </conditionalFormatting>
  <conditionalFormatting sqref="V936">
    <cfRule type="duplicateValues" dxfId="151" priority="149"/>
  </conditionalFormatting>
  <conditionalFormatting sqref="V936">
    <cfRule type="duplicateValues" dxfId="150" priority="150"/>
  </conditionalFormatting>
  <conditionalFormatting sqref="V936">
    <cfRule type="duplicateValues" dxfId="149" priority="151"/>
  </conditionalFormatting>
  <conditionalFormatting sqref="V936">
    <cfRule type="duplicateValues" dxfId="148" priority="152"/>
  </conditionalFormatting>
  <conditionalFormatting sqref="V937">
    <cfRule type="duplicateValues" dxfId="147" priority="145"/>
  </conditionalFormatting>
  <conditionalFormatting sqref="V937">
    <cfRule type="duplicateValues" dxfId="146" priority="146"/>
  </conditionalFormatting>
  <conditionalFormatting sqref="V937">
    <cfRule type="duplicateValues" dxfId="145" priority="147"/>
  </conditionalFormatting>
  <conditionalFormatting sqref="V937">
    <cfRule type="duplicateValues" dxfId="144" priority="148"/>
  </conditionalFormatting>
  <conditionalFormatting sqref="V938">
    <cfRule type="duplicateValues" dxfId="143" priority="141"/>
  </conditionalFormatting>
  <conditionalFormatting sqref="V938">
    <cfRule type="duplicateValues" dxfId="142" priority="142"/>
  </conditionalFormatting>
  <conditionalFormatting sqref="V938">
    <cfRule type="duplicateValues" dxfId="141" priority="143"/>
  </conditionalFormatting>
  <conditionalFormatting sqref="V938">
    <cfRule type="duplicateValues" dxfId="140" priority="144"/>
  </conditionalFormatting>
  <conditionalFormatting sqref="V939">
    <cfRule type="duplicateValues" dxfId="139" priority="137"/>
  </conditionalFormatting>
  <conditionalFormatting sqref="V939">
    <cfRule type="duplicateValues" dxfId="138" priority="138"/>
  </conditionalFormatting>
  <conditionalFormatting sqref="V939">
    <cfRule type="duplicateValues" dxfId="137" priority="139"/>
  </conditionalFormatting>
  <conditionalFormatting sqref="V939">
    <cfRule type="duplicateValues" dxfId="136" priority="140"/>
  </conditionalFormatting>
  <conditionalFormatting sqref="V932">
    <cfRule type="duplicateValues" dxfId="135" priority="133"/>
  </conditionalFormatting>
  <conditionalFormatting sqref="V932">
    <cfRule type="duplicateValues" dxfId="134" priority="134"/>
  </conditionalFormatting>
  <conditionalFormatting sqref="V932">
    <cfRule type="duplicateValues" dxfId="133" priority="135"/>
  </conditionalFormatting>
  <conditionalFormatting sqref="V932">
    <cfRule type="duplicateValues" dxfId="132" priority="136"/>
  </conditionalFormatting>
  <conditionalFormatting sqref="V933">
    <cfRule type="duplicateValues" dxfId="131" priority="129"/>
  </conditionalFormatting>
  <conditionalFormatting sqref="V933">
    <cfRule type="duplicateValues" dxfId="130" priority="130"/>
  </conditionalFormatting>
  <conditionalFormatting sqref="V933">
    <cfRule type="duplicateValues" dxfId="129" priority="131"/>
  </conditionalFormatting>
  <conditionalFormatting sqref="V933">
    <cfRule type="duplicateValues" dxfId="128" priority="132"/>
  </conditionalFormatting>
  <conditionalFormatting sqref="V934">
    <cfRule type="duplicateValues" dxfId="127" priority="125"/>
  </conditionalFormatting>
  <conditionalFormatting sqref="V934">
    <cfRule type="duplicateValues" dxfId="126" priority="126"/>
  </conditionalFormatting>
  <conditionalFormatting sqref="V934">
    <cfRule type="duplicateValues" dxfId="125" priority="127"/>
  </conditionalFormatting>
  <conditionalFormatting sqref="V934">
    <cfRule type="duplicateValues" dxfId="124" priority="128"/>
  </conditionalFormatting>
  <conditionalFormatting sqref="V935">
    <cfRule type="duplicateValues" dxfId="123" priority="121"/>
  </conditionalFormatting>
  <conditionalFormatting sqref="V935">
    <cfRule type="duplicateValues" dxfId="122" priority="122"/>
  </conditionalFormatting>
  <conditionalFormatting sqref="V935">
    <cfRule type="duplicateValues" dxfId="121" priority="123"/>
  </conditionalFormatting>
  <conditionalFormatting sqref="V935">
    <cfRule type="duplicateValues" dxfId="120" priority="124"/>
  </conditionalFormatting>
  <conditionalFormatting sqref="V760">
    <cfRule type="duplicateValues" dxfId="119" priority="117"/>
  </conditionalFormatting>
  <conditionalFormatting sqref="V760">
    <cfRule type="duplicateValues" dxfId="118" priority="118"/>
  </conditionalFormatting>
  <conditionalFormatting sqref="V760">
    <cfRule type="duplicateValues" dxfId="117" priority="119"/>
  </conditionalFormatting>
  <conditionalFormatting sqref="V760">
    <cfRule type="duplicateValues" dxfId="116" priority="120"/>
  </conditionalFormatting>
  <conditionalFormatting sqref="V761">
    <cfRule type="duplicateValues" dxfId="115" priority="113"/>
  </conditionalFormatting>
  <conditionalFormatting sqref="V761">
    <cfRule type="duplicateValues" dxfId="114" priority="114"/>
  </conditionalFormatting>
  <conditionalFormatting sqref="V761">
    <cfRule type="duplicateValues" dxfId="113" priority="115"/>
  </conditionalFormatting>
  <conditionalFormatting sqref="V761">
    <cfRule type="duplicateValues" dxfId="112" priority="116"/>
  </conditionalFormatting>
  <conditionalFormatting sqref="V766">
    <cfRule type="duplicateValues" dxfId="111" priority="109"/>
  </conditionalFormatting>
  <conditionalFormatting sqref="V766">
    <cfRule type="duplicateValues" dxfId="110" priority="110"/>
  </conditionalFormatting>
  <conditionalFormatting sqref="V766">
    <cfRule type="duplicateValues" dxfId="109" priority="111"/>
  </conditionalFormatting>
  <conditionalFormatting sqref="V766">
    <cfRule type="duplicateValues" dxfId="108" priority="112"/>
  </conditionalFormatting>
  <conditionalFormatting sqref="V767">
    <cfRule type="duplicateValues" dxfId="107" priority="105"/>
  </conditionalFormatting>
  <conditionalFormatting sqref="V767">
    <cfRule type="duplicateValues" dxfId="106" priority="106"/>
  </conditionalFormatting>
  <conditionalFormatting sqref="V767">
    <cfRule type="duplicateValues" dxfId="105" priority="107"/>
  </conditionalFormatting>
  <conditionalFormatting sqref="V767">
    <cfRule type="duplicateValues" dxfId="104" priority="108"/>
  </conditionalFormatting>
  <conditionalFormatting sqref="V768">
    <cfRule type="duplicateValues" dxfId="103" priority="101"/>
  </conditionalFormatting>
  <conditionalFormatting sqref="V768">
    <cfRule type="duplicateValues" dxfId="102" priority="102"/>
  </conditionalFormatting>
  <conditionalFormatting sqref="V768">
    <cfRule type="duplicateValues" dxfId="101" priority="103"/>
  </conditionalFormatting>
  <conditionalFormatting sqref="V768">
    <cfRule type="duplicateValues" dxfId="100" priority="104"/>
  </conditionalFormatting>
  <conditionalFormatting sqref="V769">
    <cfRule type="duplicateValues" dxfId="99" priority="97"/>
  </conditionalFormatting>
  <conditionalFormatting sqref="V769">
    <cfRule type="duplicateValues" dxfId="98" priority="98"/>
  </conditionalFormatting>
  <conditionalFormatting sqref="V769">
    <cfRule type="duplicateValues" dxfId="97" priority="99"/>
  </conditionalFormatting>
  <conditionalFormatting sqref="V769">
    <cfRule type="duplicateValues" dxfId="96" priority="100"/>
  </conditionalFormatting>
  <conditionalFormatting sqref="V762">
    <cfRule type="duplicateValues" dxfId="95" priority="93"/>
  </conditionalFormatting>
  <conditionalFormatting sqref="V762">
    <cfRule type="duplicateValues" dxfId="94" priority="94"/>
  </conditionalFormatting>
  <conditionalFormatting sqref="V762">
    <cfRule type="duplicateValues" dxfId="93" priority="95"/>
  </conditionalFormatting>
  <conditionalFormatting sqref="V762">
    <cfRule type="duplicateValues" dxfId="92" priority="96"/>
  </conditionalFormatting>
  <conditionalFormatting sqref="V763">
    <cfRule type="duplicateValues" dxfId="91" priority="89"/>
  </conditionalFormatting>
  <conditionalFormatting sqref="V763">
    <cfRule type="duplicateValues" dxfId="90" priority="90"/>
  </conditionalFormatting>
  <conditionalFormatting sqref="V763">
    <cfRule type="duplicateValues" dxfId="89" priority="91"/>
  </conditionalFormatting>
  <conditionalFormatting sqref="V763">
    <cfRule type="duplicateValues" dxfId="88" priority="92"/>
  </conditionalFormatting>
  <conditionalFormatting sqref="V764">
    <cfRule type="duplicateValues" dxfId="87" priority="85"/>
  </conditionalFormatting>
  <conditionalFormatting sqref="V764">
    <cfRule type="duplicateValues" dxfId="86" priority="86"/>
  </conditionalFormatting>
  <conditionalFormatting sqref="V764">
    <cfRule type="duplicateValues" dxfId="85" priority="87"/>
  </conditionalFormatting>
  <conditionalFormatting sqref="V764">
    <cfRule type="duplicateValues" dxfId="84" priority="88"/>
  </conditionalFormatting>
  <conditionalFormatting sqref="V765">
    <cfRule type="duplicateValues" dxfId="83" priority="81"/>
  </conditionalFormatting>
  <conditionalFormatting sqref="V765">
    <cfRule type="duplicateValues" dxfId="82" priority="82"/>
  </conditionalFormatting>
  <conditionalFormatting sqref="V765">
    <cfRule type="duplicateValues" dxfId="81" priority="83"/>
  </conditionalFormatting>
  <conditionalFormatting sqref="V765">
    <cfRule type="duplicateValues" dxfId="80" priority="84"/>
  </conditionalFormatting>
  <conditionalFormatting sqref="V554">
    <cfRule type="duplicateValues" dxfId="79" priority="77"/>
  </conditionalFormatting>
  <conditionalFormatting sqref="V554">
    <cfRule type="duplicateValues" dxfId="78" priority="78"/>
  </conditionalFormatting>
  <conditionalFormatting sqref="V554">
    <cfRule type="duplicateValues" dxfId="77" priority="79"/>
  </conditionalFormatting>
  <conditionalFormatting sqref="V554">
    <cfRule type="duplicateValues" dxfId="76" priority="80"/>
  </conditionalFormatting>
  <conditionalFormatting sqref="V555">
    <cfRule type="duplicateValues" dxfId="75" priority="73"/>
  </conditionalFormatting>
  <conditionalFormatting sqref="V555">
    <cfRule type="duplicateValues" dxfId="74" priority="74"/>
  </conditionalFormatting>
  <conditionalFormatting sqref="V555">
    <cfRule type="duplicateValues" dxfId="73" priority="75"/>
  </conditionalFormatting>
  <conditionalFormatting sqref="V555">
    <cfRule type="duplicateValues" dxfId="72" priority="76"/>
  </conditionalFormatting>
  <conditionalFormatting sqref="V560">
    <cfRule type="duplicateValues" dxfId="71" priority="69"/>
  </conditionalFormatting>
  <conditionalFormatting sqref="V560">
    <cfRule type="duplicateValues" dxfId="70" priority="70"/>
  </conditionalFormatting>
  <conditionalFormatting sqref="V560">
    <cfRule type="duplicateValues" dxfId="69" priority="71"/>
  </conditionalFormatting>
  <conditionalFormatting sqref="V560">
    <cfRule type="duplicateValues" dxfId="68" priority="72"/>
  </conditionalFormatting>
  <conditionalFormatting sqref="V561">
    <cfRule type="duplicateValues" dxfId="67" priority="65"/>
  </conditionalFormatting>
  <conditionalFormatting sqref="V561">
    <cfRule type="duplicateValues" dxfId="66" priority="66"/>
  </conditionalFormatting>
  <conditionalFormatting sqref="V561">
    <cfRule type="duplicateValues" dxfId="65" priority="67"/>
  </conditionalFormatting>
  <conditionalFormatting sqref="V561">
    <cfRule type="duplicateValues" dxfId="64" priority="68"/>
  </conditionalFormatting>
  <conditionalFormatting sqref="V562">
    <cfRule type="duplicateValues" dxfId="63" priority="61"/>
  </conditionalFormatting>
  <conditionalFormatting sqref="V562">
    <cfRule type="duplicateValues" dxfId="62" priority="62"/>
  </conditionalFormatting>
  <conditionalFormatting sqref="V562">
    <cfRule type="duplicateValues" dxfId="61" priority="63"/>
  </conditionalFormatting>
  <conditionalFormatting sqref="V562">
    <cfRule type="duplicateValues" dxfId="60" priority="64"/>
  </conditionalFormatting>
  <conditionalFormatting sqref="V563">
    <cfRule type="duplicateValues" dxfId="59" priority="57"/>
  </conditionalFormatting>
  <conditionalFormatting sqref="V563">
    <cfRule type="duplicateValues" dxfId="58" priority="58"/>
  </conditionalFormatting>
  <conditionalFormatting sqref="V563">
    <cfRule type="duplicateValues" dxfId="57" priority="59"/>
  </conditionalFormatting>
  <conditionalFormatting sqref="V563">
    <cfRule type="duplicateValues" dxfId="56" priority="60"/>
  </conditionalFormatting>
  <conditionalFormatting sqref="V556">
    <cfRule type="duplicateValues" dxfId="55" priority="53"/>
  </conditionalFormatting>
  <conditionalFormatting sqref="V556">
    <cfRule type="duplicateValues" dxfId="54" priority="54"/>
  </conditionalFormatting>
  <conditionalFormatting sqref="V556">
    <cfRule type="duplicateValues" dxfId="53" priority="55"/>
  </conditionalFormatting>
  <conditionalFormatting sqref="V556">
    <cfRule type="duplicateValues" dxfId="52" priority="56"/>
  </conditionalFormatting>
  <conditionalFormatting sqref="V557">
    <cfRule type="duplicateValues" dxfId="51" priority="49"/>
  </conditionalFormatting>
  <conditionalFormatting sqref="V557">
    <cfRule type="duplicateValues" dxfId="50" priority="50"/>
  </conditionalFormatting>
  <conditionalFormatting sqref="V557">
    <cfRule type="duplicateValues" dxfId="49" priority="51"/>
  </conditionalFormatting>
  <conditionalFormatting sqref="V557">
    <cfRule type="duplicateValues" dxfId="48" priority="52"/>
  </conditionalFormatting>
  <conditionalFormatting sqref="V558">
    <cfRule type="duplicateValues" dxfId="47" priority="45"/>
  </conditionalFormatting>
  <conditionalFormatting sqref="V558">
    <cfRule type="duplicateValues" dxfId="46" priority="46"/>
  </conditionalFormatting>
  <conditionalFormatting sqref="V558">
    <cfRule type="duplicateValues" dxfId="45" priority="47"/>
  </conditionalFormatting>
  <conditionalFormatting sqref="V558">
    <cfRule type="duplicateValues" dxfId="44" priority="48"/>
  </conditionalFormatting>
  <conditionalFormatting sqref="V559">
    <cfRule type="duplicateValues" dxfId="43" priority="41"/>
  </conditionalFormatting>
  <conditionalFormatting sqref="V559">
    <cfRule type="duplicateValues" dxfId="42" priority="42"/>
  </conditionalFormatting>
  <conditionalFormatting sqref="V559">
    <cfRule type="duplicateValues" dxfId="41" priority="43"/>
  </conditionalFormatting>
  <conditionalFormatting sqref="V559">
    <cfRule type="duplicateValues" dxfId="40" priority="44"/>
  </conditionalFormatting>
  <conditionalFormatting sqref="V82">
    <cfRule type="duplicateValues" dxfId="39" priority="37"/>
  </conditionalFormatting>
  <conditionalFormatting sqref="V82">
    <cfRule type="duplicateValues" dxfId="38" priority="38"/>
  </conditionalFormatting>
  <conditionalFormatting sqref="V82">
    <cfRule type="duplicateValues" dxfId="37" priority="39"/>
  </conditionalFormatting>
  <conditionalFormatting sqref="V82">
    <cfRule type="duplicateValues" dxfId="36" priority="40"/>
  </conditionalFormatting>
  <conditionalFormatting sqref="V122">
    <cfRule type="duplicateValues" dxfId="35" priority="33"/>
  </conditionalFormatting>
  <conditionalFormatting sqref="V122">
    <cfRule type="duplicateValues" dxfId="34" priority="34"/>
  </conditionalFormatting>
  <conditionalFormatting sqref="V122">
    <cfRule type="duplicateValues" dxfId="33" priority="35"/>
  </conditionalFormatting>
  <conditionalFormatting sqref="V122">
    <cfRule type="duplicateValues" dxfId="32" priority="36"/>
  </conditionalFormatting>
  <conditionalFormatting sqref="V243">
    <cfRule type="duplicateValues" dxfId="31" priority="29"/>
  </conditionalFormatting>
  <conditionalFormatting sqref="V243">
    <cfRule type="duplicateValues" dxfId="30" priority="30"/>
  </conditionalFormatting>
  <conditionalFormatting sqref="V243">
    <cfRule type="duplicateValues" dxfId="29" priority="31"/>
  </conditionalFormatting>
  <conditionalFormatting sqref="V243">
    <cfRule type="duplicateValues" dxfId="28" priority="32"/>
  </conditionalFormatting>
  <conditionalFormatting sqref="V1836">
    <cfRule type="duplicateValues" dxfId="27" priority="25"/>
  </conditionalFormatting>
  <conditionalFormatting sqref="V1836">
    <cfRule type="duplicateValues" dxfId="26" priority="26"/>
  </conditionalFormatting>
  <conditionalFormatting sqref="V1836">
    <cfRule type="duplicateValues" dxfId="25" priority="27"/>
  </conditionalFormatting>
  <conditionalFormatting sqref="V1836">
    <cfRule type="duplicateValues" dxfId="24" priority="28"/>
  </conditionalFormatting>
  <conditionalFormatting sqref="V564">
    <cfRule type="duplicateValues" dxfId="23" priority="21"/>
  </conditionalFormatting>
  <conditionalFormatting sqref="V564">
    <cfRule type="duplicateValues" dxfId="22" priority="22"/>
  </conditionalFormatting>
  <conditionalFormatting sqref="V564">
    <cfRule type="duplicateValues" dxfId="21" priority="23"/>
  </conditionalFormatting>
  <conditionalFormatting sqref="V564">
    <cfRule type="duplicateValues" dxfId="20" priority="24"/>
  </conditionalFormatting>
  <conditionalFormatting sqref="V770">
    <cfRule type="duplicateValues" dxfId="19" priority="17"/>
  </conditionalFormatting>
  <conditionalFormatting sqref="V770">
    <cfRule type="duplicateValues" dxfId="18" priority="18"/>
  </conditionalFormatting>
  <conditionalFormatting sqref="V770">
    <cfRule type="duplicateValues" dxfId="17" priority="19"/>
  </conditionalFormatting>
  <conditionalFormatting sqref="V770">
    <cfRule type="duplicateValues" dxfId="16" priority="20"/>
  </conditionalFormatting>
  <conditionalFormatting sqref="V940">
    <cfRule type="duplicateValues" dxfId="15" priority="13"/>
  </conditionalFormatting>
  <conditionalFormatting sqref="V940">
    <cfRule type="duplicateValues" dxfId="14" priority="14"/>
  </conditionalFormatting>
  <conditionalFormatting sqref="V940">
    <cfRule type="duplicateValues" dxfId="13" priority="15"/>
  </conditionalFormatting>
  <conditionalFormatting sqref="V940">
    <cfRule type="duplicateValues" dxfId="12" priority="16"/>
  </conditionalFormatting>
  <conditionalFormatting sqref="V1219">
    <cfRule type="duplicateValues" dxfId="11" priority="9"/>
  </conditionalFormatting>
  <conditionalFormatting sqref="V1219">
    <cfRule type="duplicateValues" dxfId="10" priority="10"/>
  </conditionalFormatting>
  <conditionalFormatting sqref="V1219">
    <cfRule type="duplicateValues" dxfId="9" priority="11"/>
  </conditionalFormatting>
  <conditionalFormatting sqref="V1219">
    <cfRule type="duplicateValues" dxfId="8" priority="12"/>
  </conditionalFormatting>
  <conditionalFormatting sqref="V1389">
    <cfRule type="duplicateValues" dxfId="7" priority="5"/>
  </conditionalFormatting>
  <conditionalFormatting sqref="V1389">
    <cfRule type="duplicateValues" dxfId="6" priority="6"/>
  </conditionalFormatting>
  <conditionalFormatting sqref="V1389">
    <cfRule type="duplicateValues" dxfId="5" priority="7"/>
  </conditionalFormatting>
  <conditionalFormatting sqref="V1389">
    <cfRule type="duplicateValues" dxfId="4" priority="8"/>
  </conditionalFormatting>
  <conditionalFormatting sqref="V1559">
    <cfRule type="duplicateValues" dxfId="3" priority="1"/>
  </conditionalFormatting>
  <conditionalFormatting sqref="V1559">
    <cfRule type="duplicateValues" dxfId="2" priority="2"/>
  </conditionalFormatting>
  <conditionalFormatting sqref="V1559">
    <cfRule type="duplicateValues" dxfId="1" priority="3"/>
  </conditionalFormatting>
  <conditionalFormatting sqref="V1559">
    <cfRule type="duplicateValues" dxfId="0" priority="4"/>
  </conditionalFormatting>
  <dataValidations count="1">
    <dataValidation type="list" allowBlank="1" showInputMessage="1" showErrorMessage="1" sqref="Y4">
      <formula1>$X$4:$X$5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Settings!$A$2:$A$19</xm:f>
          </x14:formula1>
          <xm:sqref>W2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46.28515625" bestFit="1" customWidth="1"/>
  </cols>
  <sheetData>
    <row r="1" spans="1:1" x14ac:dyDescent="0.25">
      <c r="A1" t="s">
        <v>372</v>
      </c>
    </row>
    <row r="2" spans="1:1" x14ac:dyDescent="0.25">
      <c r="A2" t="s">
        <v>374</v>
      </c>
    </row>
    <row r="3" spans="1:1" x14ac:dyDescent="0.25">
      <c r="A3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opcua1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2024-12-16T10:18:47Z</dcterms:created>
  <dcterms:modified xsi:type="dcterms:W3CDTF">2024-12-24T16:01:42Z</dcterms:modified>
</cp:coreProperties>
</file>