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dexDisk\schemes\pb_ex\"/>
    </mc:Choice>
  </mc:AlternateContent>
  <xr:revisionPtr revIDLastSave="0" documentId="13_ncr:1_{7C06F8F6-FDC1-4925-9C9C-EB765F4A7489}" xr6:coauthVersionLast="47" xr6:coauthVersionMax="47" xr10:uidLastSave="{00000000-0000-0000-0000-000000000000}"/>
  <bookViews>
    <workbookView xWindow="-110" yWindow="-110" windowWidth="19420" windowHeight="10420" xr2:uid="{3DDA2E89-D5C7-498C-90B3-7DF0640A97AB}"/>
  </bookViews>
  <sheets>
    <sheet name="240424кор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6" l="1"/>
  <c r="M20" i="6"/>
  <c r="M18" i="6"/>
  <c r="M15" i="6"/>
  <c r="M14" i="6"/>
  <c r="M13" i="6"/>
  <c r="M11" i="6"/>
  <c r="M10" i="6"/>
  <c r="M8" i="6"/>
  <c r="AD8" i="6"/>
  <c r="AC8" i="6"/>
  <c r="M7" i="6"/>
  <c r="M6" i="6" l="1"/>
  <c r="M5" i="6"/>
  <c r="M4" i="6"/>
  <c r="M3" i="6"/>
  <c r="AC3" i="6"/>
  <c r="AD3" i="6"/>
  <c r="AC4" i="6"/>
  <c r="AD4" i="6"/>
  <c r="AC5" i="6"/>
  <c r="AD5" i="6"/>
  <c r="AC6" i="6"/>
  <c r="AD6" i="6"/>
  <c r="AC7" i="6"/>
  <c r="AD7" i="6"/>
  <c r="AC9" i="6"/>
  <c r="AD9" i="6"/>
  <c r="AC10" i="6"/>
  <c r="AD10" i="6"/>
  <c r="AC11" i="6"/>
  <c r="AD11" i="6"/>
  <c r="AC12" i="6"/>
  <c r="AD12" i="6"/>
  <c r="AC13" i="6"/>
  <c r="AD13" i="6"/>
  <c r="AC14" i="6"/>
  <c r="AD14" i="6"/>
  <c r="AC15" i="6"/>
  <c r="AD15" i="6"/>
  <c r="AC16" i="6"/>
  <c r="AD16" i="6"/>
  <c r="AC17" i="6"/>
  <c r="AD17" i="6"/>
  <c r="AC18" i="6"/>
  <c r="AD18" i="6"/>
  <c r="AC19" i="6"/>
  <c r="AD19" i="6"/>
  <c r="AC20" i="6"/>
  <c r="AD20" i="6"/>
  <c r="AD2" i="6"/>
  <c r="AC2" i="6"/>
</calcChain>
</file>

<file path=xl/sharedStrings.xml><?xml version="1.0" encoding="utf-8"?>
<sst xmlns="http://schemas.openxmlformats.org/spreadsheetml/2006/main" count="657" uniqueCount="321">
  <si>
    <t>наименование</t>
  </si>
  <si>
    <t>производитель</t>
  </si>
  <si>
    <t>предел от</t>
  </si>
  <si>
    <t>предел до</t>
  </si>
  <si>
    <t>ед.изм</t>
  </si>
  <si>
    <t>цена без НДС</t>
  </si>
  <si>
    <t>дата цены</t>
  </si>
  <si>
    <t>Ду</t>
  </si>
  <si>
    <t>схема монт.</t>
  </si>
  <si>
    <t>30с 941нж</t>
  </si>
  <si>
    <t>Напоромер мембранный НМП-52-М2- 40кПа-1,5- У3</t>
  </si>
  <si>
    <t>Напоромер мембранный НМП-52-М2- 2,5кПа-1,5- У3</t>
  </si>
  <si>
    <t>Тягонапоромер мембранный ТНМП-100-М1- ±0,125кПа-1,5- У3</t>
  </si>
  <si>
    <t>кПа</t>
  </si>
  <si>
    <t>град.С</t>
  </si>
  <si>
    <t>Южноураларматура, Миасс</t>
  </si>
  <si>
    <t>Элемер, Зеленоград МО</t>
  </si>
  <si>
    <t>Манотомь, Томск</t>
  </si>
  <si>
    <t>Саранский приборострительный завод</t>
  </si>
  <si>
    <t>Температура газа перед котлом</t>
  </si>
  <si>
    <t>Температура воздуха в общем коробе</t>
  </si>
  <si>
    <t>СКБ СПА, Чебоксары</t>
  </si>
  <si>
    <t>НПП ПромАВ, Казань</t>
  </si>
  <si>
    <t>g1V2</t>
  </si>
  <si>
    <t>Термобрест, Брест РБ</t>
  </si>
  <si>
    <t>g1V3</t>
  </si>
  <si>
    <t>ЗР6-6 В ПР. ст.4..20</t>
  </si>
  <si>
    <t>g1sM4</t>
  </si>
  <si>
    <t>g1V5</t>
  </si>
  <si>
    <t>ВН6Н-1Пст</t>
  </si>
  <si>
    <t>ВН3/4Н-4Пст</t>
  </si>
  <si>
    <t>g1V6</t>
  </si>
  <si>
    <t>ВФ1Н-4Пст</t>
  </si>
  <si>
    <t>g1V7</t>
  </si>
  <si>
    <t>КШ.Ц.М.GAS.020.040.П/П.02</t>
  </si>
  <si>
    <t>LD, Челябинск</t>
  </si>
  <si>
    <t>g1dP1</t>
  </si>
  <si>
    <t>g1P3</t>
  </si>
  <si>
    <t>Давление газа перед ПЗК (датчик)</t>
  </si>
  <si>
    <t>Давление газа перед ПЗК (манометр)</t>
  </si>
  <si>
    <t>g1Н3</t>
  </si>
  <si>
    <t>Давление газа между ПЗК (датчик)</t>
  </si>
  <si>
    <t>Давление газа между ПЗК (манометр)</t>
  </si>
  <si>
    <t>g1P4</t>
  </si>
  <si>
    <t>g1Н4</t>
  </si>
  <si>
    <t>g1P5</t>
  </si>
  <si>
    <t>g1Н5</t>
  </si>
  <si>
    <t>Давление газа перед горелкой (датчик)</t>
  </si>
  <si>
    <t>Давление газа перед горелкой (манометр)</t>
  </si>
  <si>
    <t>g1Pi4</t>
  </si>
  <si>
    <t>g1Pi3</t>
  </si>
  <si>
    <t>g1Pi5</t>
  </si>
  <si>
    <t>g1Pi6</t>
  </si>
  <si>
    <t>g1Н6</t>
  </si>
  <si>
    <t>Давление газа перед задвижками (манометр)</t>
  </si>
  <si>
    <t>g1Pi7</t>
  </si>
  <si>
    <t>g1Н7</t>
  </si>
  <si>
    <t>Давление газа между задвижками (манометр)</t>
  </si>
  <si>
    <t>g1Н10</t>
  </si>
  <si>
    <t>g1Н11</t>
  </si>
  <si>
    <t>g1Н12</t>
  </si>
  <si>
    <t>g1Н13</t>
  </si>
  <si>
    <t>g1Н14</t>
  </si>
  <si>
    <t>КШ.Ц.Ф.GAS.050.040.Н/П.02</t>
  </si>
  <si>
    <t>g1Н15</t>
  </si>
  <si>
    <t>g1Н16</t>
  </si>
  <si>
    <t>g1Н17</t>
  </si>
  <si>
    <t>g1T2</t>
  </si>
  <si>
    <t>g1Н1</t>
  </si>
  <si>
    <t>ЗТПП, Москва</t>
  </si>
  <si>
    <r>
      <t>Саранский</t>
    </r>
    <r>
      <rPr>
        <sz val="10"/>
        <color theme="1"/>
        <rFont val="Arial Narrow"/>
        <family val="2"/>
        <charset val="204"/>
      </rPr>
      <t xml:space="preserve"> приборострительный завод</t>
    </r>
  </si>
  <si>
    <t>a1P1</t>
  </si>
  <si>
    <t>a1Pi1</t>
  </si>
  <si>
    <t>f1P1</t>
  </si>
  <si>
    <t>номинал</t>
  </si>
  <si>
    <t>a1T2</t>
  </si>
  <si>
    <t>a1fM1</t>
  </si>
  <si>
    <t>кВт</t>
  </si>
  <si>
    <t>Бийский котельный завод</t>
  </si>
  <si>
    <t>Нм</t>
  </si>
  <si>
    <t>Направляющий аппарат вентилятора</t>
  </si>
  <si>
    <t>a1sM1</t>
  </si>
  <si>
    <t>МЭО-100/25-0,25У-08 БСПТ</t>
  </si>
  <si>
    <t>Датчик пламени</t>
  </si>
  <si>
    <t>Защитно-сигнализирующее утройство</t>
  </si>
  <si>
    <t>Датчик пламени ЗСУ</t>
  </si>
  <si>
    <t>Источник высокого напряжения ЗСУ</t>
  </si>
  <si>
    <t>b1X4</t>
  </si>
  <si>
    <t>ЛУЧ-КЭ</t>
  </si>
  <si>
    <t>ИВН-ТР</t>
  </si>
  <si>
    <t>b1X2</t>
  </si>
  <si>
    <t>b1X3</t>
  </si>
  <si>
    <t>f1Pi1</t>
  </si>
  <si>
    <t>f1T2</t>
  </si>
  <si>
    <t>-40 .. +50</t>
  </si>
  <si>
    <t>f1T3</t>
  </si>
  <si>
    <t>f1fM1</t>
  </si>
  <si>
    <t>f1sM1</t>
  </si>
  <si>
    <t>Направляющий аппарат дымососа</t>
  </si>
  <si>
    <t>w1sM1</t>
  </si>
  <si>
    <t>Регулирующий кран питательной воды с МЭО</t>
  </si>
  <si>
    <t>Автоматика-инвест, Тула</t>
  </si>
  <si>
    <t>w1dP1</t>
  </si>
  <si>
    <t>Перепад давления газа на диафрагме (расход)</t>
  </si>
  <si>
    <t>w1Н1</t>
  </si>
  <si>
    <t>w1P2</t>
  </si>
  <si>
    <t>w1Pi2</t>
  </si>
  <si>
    <t>w1Н2</t>
  </si>
  <si>
    <t>w1P3</t>
  </si>
  <si>
    <t>w1Pi3</t>
  </si>
  <si>
    <t>w1Н3</t>
  </si>
  <si>
    <t>Манометр показывающий МП4-У У2; 0-2,5 МПа кл.1,0 160мм</t>
  </si>
  <si>
    <t>Давление газа перед регулятором (манометр)</t>
  </si>
  <si>
    <t>Кран группы измерения давления перед регулятором</t>
  </si>
  <si>
    <t>Давление газа после регулятора (манометр)</t>
  </si>
  <si>
    <t>Кран группы измерения давления после регулятора</t>
  </si>
  <si>
    <t>КШ.Ц.М.020.040.П/П.02</t>
  </si>
  <si>
    <t>w1T4</t>
  </si>
  <si>
    <t>s1M1</t>
  </si>
  <si>
    <t>30с 941нж с электроприводом ГЗ-Б.300/24, 380В, среда - пар 194 град.С</t>
  </si>
  <si>
    <t>s1Н1</t>
  </si>
  <si>
    <t>Манометр показывающий МП4-У У2; 0-4,0 МПа кл.1,0 160мм</t>
  </si>
  <si>
    <t>s1Н2</t>
  </si>
  <si>
    <t>s1P3</t>
  </si>
  <si>
    <t>s1Pi3</t>
  </si>
  <si>
    <t>s1Н3</t>
  </si>
  <si>
    <t>s1P1</t>
  </si>
  <si>
    <t>s1Pi1</t>
  </si>
  <si>
    <t>s1dP2</t>
  </si>
  <si>
    <t>Перепад давления питательной воды на диафрагме (расход)</t>
  </si>
  <si>
    <t>Давление в барабане котла (манометр)</t>
  </si>
  <si>
    <t>Перепад пара на диафрагме (расход)</t>
  </si>
  <si>
    <t>Задвижка на линии пара с электроприводом</t>
  </si>
  <si>
    <t>ПЗК газа НЗ №1 с датчиком положения</t>
  </si>
  <si>
    <t>ПЗК газа НЗ №2 с датчиком положения</t>
  </si>
  <si>
    <t>ПЗК газа НЗ опрессовки с датчиком положения</t>
  </si>
  <si>
    <t>ПЗК газа НО сбросной с датчиком положения</t>
  </si>
  <si>
    <t>ПЗК газа НЗ запальника с датчиком положения</t>
  </si>
  <si>
    <t>Камерная диафрагма газа с устройством подготовки потока</t>
  </si>
  <si>
    <t>Кран группы измерения давления газа перед ПЗК</t>
  </si>
  <si>
    <t>Кран группы измерения давления газа между ПЗК</t>
  </si>
  <si>
    <t>Кран группы измерения давления газа перед горелкой</t>
  </si>
  <si>
    <t>Кран группы измерения давления газа перед задвижками</t>
  </si>
  <si>
    <t>Кран группы измерения давления газа между задвижками</t>
  </si>
  <si>
    <t>Кран газовый продувочный перед первой задвижкой</t>
  </si>
  <si>
    <t>Задвижка газовая общекотловая с ручным приводом</t>
  </si>
  <si>
    <t>Заглушка газовая поворотная</t>
  </si>
  <si>
    <t>Кран газовый отбора проб продувки перед первой задвижкой</t>
  </si>
  <si>
    <t>Кран газовый отбора проб продувки перед второй задвижкой</t>
  </si>
  <si>
    <t>Кран газовый продувочный перед ПЗК</t>
  </si>
  <si>
    <t>Кран газовый отбора проб продувки перед ПЗК</t>
  </si>
  <si>
    <t>Камерная диафрагма пара с устройством подготовки потока</t>
  </si>
  <si>
    <t>Кран группы измерения давления в барабане</t>
  </si>
  <si>
    <t>Давление пара перед задвижкой (датчик)</t>
  </si>
  <si>
    <t>Давление в барабане котла (датчик)</t>
  </si>
  <si>
    <t>Давление питательной воды после регулятора  (датчик)</t>
  </si>
  <si>
    <t>Давление питательной воды перед регулятором (датчик)</t>
  </si>
  <si>
    <t>Температура питательной воды после экономайзера  (датчик)</t>
  </si>
  <si>
    <t>Температура дымовых газов до экономайзера  (датчик)</t>
  </si>
  <si>
    <t>Температура дымовых газов после экономайзера (датчик)</t>
  </si>
  <si>
    <t>Разрежение в топке котла (датчик)</t>
  </si>
  <si>
    <t>Разрежение в топке котла (показывающий)</t>
  </si>
  <si>
    <t>w1dP5</t>
  </si>
  <si>
    <t>Перепад давления на уровнемерной колонке (уровень)</t>
  </si>
  <si>
    <t>w1dP6</t>
  </si>
  <si>
    <t>Перепад давления на уровнемерной колонке (уровень дубль)</t>
  </si>
  <si>
    <t>мм</t>
  </si>
  <si>
    <t>w1Н5</t>
  </si>
  <si>
    <t>Уровнемерная колонка</t>
  </si>
  <si>
    <t>Уровнемерная колонка 630 мм с вентильными блоками</t>
  </si>
  <si>
    <t>Датчик контроля загазованности по метану</t>
  </si>
  <si>
    <t>ДАК-СН4-027</t>
  </si>
  <si>
    <t>Аналитприбор, Смоленск</t>
  </si>
  <si>
    <t>Датчик контроля загазованности по СО</t>
  </si>
  <si>
    <t>ДАХ-М-05-СО-200</t>
  </si>
  <si>
    <t>х1СО1</t>
  </si>
  <si>
    <t>х1СН1</t>
  </si>
  <si>
    <t>r1V1</t>
  </si>
  <si>
    <t>Клапан мазута</t>
  </si>
  <si>
    <t>ЗСК-32</t>
  </si>
  <si>
    <t>r1H1</t>
  </si>
  <si>
    <t>кран Ру40 и разделитеь сред</t>
  </si>
  <si>
    <t>r1Pi1</t>
  </si>
  <si>
    <t>Давление мазута перед горелкой (манометр)</t>
  </si>
  <si>
    <t>se0001</t>
  </si>
  <si>
    <t>не электр.</t>
  </si>
  <si>
    <t>Давление воздуха (датчик)</t>
  </si>
  <si>
    <t>id</t>
  </si>
  <si>
    <t>CP</t>
  </si>
  <si>
    <t>XTcp</t>
  </si>
  <si>
    <t>T1</t>
  </si>
  <si>
    <t>Tcp1</t>
  </si>
  <si>
    <t>Am</t>
  </si>
  <si>
    <t>Tm1</t>
  </si>
  <si>
    <t>Wcp1</t>
  </si>
  <si>
    <t>+</t>
  </si>
  <si>
    <t>-</t>
  </si>
  <si>
    <t>AI1-I</t>
  </si>
  <si>
    <t>AI1-G</t>
  </si>
  <si>
    <t>AI2-G</t>
  </si>
  <si>
    <t>AI3-I</t>
  </si>
  <si>
    <t>AI3-G</t>
  </si>
  <si>
    <t>AI2-I</t>
  </si>
  <si>
    <t>AI4-I</t>
  </si>
  <si>
    <t>AI5-I</t>
  </si>
  <si>
    <t>AI4-G</t>
  </si>
  <si>
    <t>AI5-G</t>
  </si>
  <si>
    <t>AI6-I</t>
  </si>
  <si>
    <t>AI6-G</t>
  </si>
  <si>
    <t>Давление пара после регулятора (манометр)</t>
  </si>
  <si>
    <t>Кран группы измерения давления пара после регулятора</t>
  </si>
  <si>
    <t>Заслонка газа перед горелкой с приводом Regada</t>
  </si>
  <si>
    <t>Преобразователь давления измерительный АИР-10/-/Н/ДД/1427/-/НГ06/М20/11N/t1050/В02/0…16
кПа/IP65/GSP/-/ИТЦ 420/М4-1 /-/-/-/-/СВН-МЭ-03/-/-/-/ГП/ТУ</t>
  </si>
  <si>
    <t>эн.потр Вт</t>
  </si>
  <si>
    <t>масса, кг</t>
  </si>
  <si>
    <t>Давление воздуха в общем коллекторе (показывающий)</t>
  </si>
  <si>
    <t>AI7-I</t>
  </si>
  <si>
    <t>AI7-G</t>
  </si>
  <si>
    <t>ТПУ-205/-/ТП-2088/1БГ/АГ-10/PGМ/t1070 С3/Pt100/0…400/500/10/0,25/ГП/ТУ/-, ГЗ-015 / - / 21 / М20х1,5 / М20х1,5 / 10/14 / 500 / Н10 / 6,3 / - / - / - / ТУ с медной прокладкой,  БП1 / М20х1,5 / 55 / Ст.20</t>
  </si>
  <si>
    <t>Преобразователь давления измерительный АИР-10/-/Н/ДИ/1160/-
/НГ06/М20/11N/t1050/А01/0…1900 кПа/IP65/GSP/-/ИТЦ 420/М4-1 /-/Т1Ф/Y(Е22)/-/КР1/-/-/-/ГП/ТУ; Блок клапанный ЭЛЕМЕР-БК/Е22/И/5Ф/0Ф/02/03/-/t4070 У3/-/-/ТУ</t>
  </si>
  <si>
    <t>Преобразователь давления измерительный АИР-10/-/Н/ДД/1417/-
/НГ06/М20/11N/t1050/В02/0…6,3 кПа/IP65/GSP/-/ИТЦ 420/М4-1 /-/-/-/-/СВН-МЭ-03/-/-/-/ГП/ТУ</t>
  </si>
  <si>
    <t xml:space="preserve">Преобразователь давления измерительный АИР-10/-/Н/ДИ/1160/-
/НГ06/М20/11N/t1050/А01/0…1300 кПа/IP65/GSP/-/ИТЦ 420/М4-1 /-/-/Y(Е22)/-/КР1/-/-/-/ГП/ТУ, Блок клапанный ЭЛЕМЕР-БК/Е22/И/5Ф/0Ф/02/03/-/t4070 У3/-/-/ТУ </t>
  </si>
  <si>
    <t>Преобразователь давления измерительный АИР-10/-/Н/ДД/1437/-/НГ06/М20/11N/t1050/В02/0…63
кПа/IP65/GSP/-/ИТЦ 420/М4-1 /-/-/-/-/СВН-МЭ-03/-/-/-/ГП/ТУ</t>
  </si>
  <si>
    <t>Кран группы измерения давления мазута</t>
  </si>
  <si>
    <t>ЗСУ-ПИ-60-350</t>
  </si>
  <si>
    <t>Кран газовый общекотловой с электроприводом МЭОФ</t>
  </si>
  <si>
    <t>g1sM1</t>
  </si>
  <si>
    <t>ТПУ-205/-/ТП-2088/1БГ/АГ-10/PGМ/t1070 С3/Pt100/-50…100/120/10/0,25/ГП/ТУ/-,  ГЗ-015 / - / 21 / М20х1,5 / М20х1,5 / 10/14 / 120/ Н10 / 6,3 / - / - / - / ТУ
с медной прокладкой , БП1 / М20х1,5 / 55 / Ст.20</t>
  </si>
  <si>
    <t>Преобразователь давления измерительный АИР-10/-/Н/ДИ/1120/-/НГ06/М20/11N/t1050/А01/0…40
кПа/IP65/GSP/-/ИТЦ 420/М4-1 /-/Т1Ф/Y(Е22)/-/КР1/-/-/-/ГП/ТУ, Блок клапанный ЭЛЕМЕР-БК/Е22/И/5Ф/0Ф/02/03/-/t4070 У3/-/-/ТУ</t>
  </si>
  <si>
    <t>Преобразователь давления измерительный АИР-10/-/Н/ДИ/1110/-
/НГ06/М20/11N/t1050/А01/0…4 кПа/IP65/GSP/-/ИТЦ 420/М4-1 /-/Т1Ф/Y(Е22)/-/КР1/-/-/-/ГП/ТУ, Блок клапанный ЭЛЕМЕР-БК/Е22/И/5Ф/0Ф/02/03/-/t4070 У3/-/-/ТУ</t>
  </si>
  <si>
    <t>Преобразователь давления измерительный АИР-20/М2/-/Н/-/ДИВ/310/-/-/М20/11N/А3И1/t1070
С3/В02/-0,125…0,125кПа/-/42/PGМ/-/IP65/-/-/КР2/Т1Ф/Y(Е22)/-/-/-/-/-/ГП/ТУ, Блок клапанный ЭЛЕМЕР-БК/Е22/И/5Ф/0Ф/02/03/-/t4070 У3/-/-/ТУ</t>
  </si>
  <si>
    <t>ТПУ-205/-/ТП-2088/1БГ/АГ-10/PGМ/t1070 С3/Pt100/-50…100/400/10/0,25/ГП/ТУ/- , ГЗ-015 / - / 21 / М20х1,5 / М20х1,5 / 10/14 / 400 / Н10 / 6,3 / - / - / - / ТУ с медной прокладкой,  БП1 / М20х1,5 / 55 / Ст.20</t>
  </si>
  <si>
    <t>Преобразователь давления измерительный АИР-10/-/Н/ДД/1447/-
/НГ06/М20/11N/t1050/В02/0…160 кПа/IP65/GSP/-/ИТЦ 420/М4-1 /-/-/-/-/СВН-МЭ-03/-/-/-/ГП/ТУ</t>
  </si>
  <si>
    <t>Диафрагма ДКС-0,6-150-А/Б-1-ГОСТ 26969—86, Фланцевое соединение КФ-0,6-150-А-П-ДКС-1 -2 шт, Устройство подготовки потока УПП-Д-300-А</t>
  </si>
  <si>
    <t>Диафрагма ДКС-10-50-А/Б-1-ГОСТ 26969—86, Фланцевое соединение КФ-10-50-А-П-ДКС-1 -2 шт, Устройство подготовки потока УПП-Д-50-А</t>
  </si>
  <si>
    <t>Камерная диафрагма питательной воды с устройством подготовки потока</t>
  </si>
  <si>
    <t>Диафрагма ДКС-10-200-А/Б-1-ГОСТ 26969—86, Фланцевое соединение КФ-10-200-А-П-ДКС-1 -2 шт, Устройство подготовки потока УПП-Д-200-А</t>
  </si>
  <si>
    <t>Астин, Екатерибург</t>
  </si>
  <si>
    <t>24v</t>
  </si>
  <si>
    <t>ТПУ-205/-/ТП-2088/1БГ/АГ-10/PGМ/t1070 С3/Pt100/0…200/80/10/0,5/ГП/ТУ/, ГЗ-015 / - / 21 / М20х1,5 / М20х1,5 / 10/14 / 80 / Н10 / 6,3 / - / - / - / ТУ с медной прокладкой, БП1 / М20х1,5 / 55 / Ст.20</t>
  </si>
  <si>
    <t>se0002</t>
  </si>
  <si>
    <t>КШТВ 25-50-Л  -  кран  шаровой регулирующий, с линейной расходной
характеристикой, из углеродистой стали, шаровая пробка из нержавеющей стали, присоединение фланцевое, PN 25 кг/см2, Траб. ср. до +150С
с КМЧ под МЭОФ-40 - устройство сопряжения под электропривод МЭОФ-40 с комплектом "Ограничитель", квадрат выходного вала - 17 мм
с  электроприводом  МЭОФ-40/25-0,25У-96 У2 (220В) с датчиком БД-10АМ и
блоком питания БП-20АМ</t>
  </si>
  <si>
    <t>КШТВГ 16-150 - кран шаровой запорный, из углеродистой стали, шаровая пробка из нержавеющей стали, присоединение фланцевое, PN 16 кг/см2, Траб. ср. до +150С с КМЧ под МЭОФ-250 - устройство сопряжения под электропривод МЭОФ-250 с комплектом "Ограничитель", квадрат выходного вала - 24 мм с электроприводом МЭОФ-250/25-0,25У-99 У2 (220В) с датчиком БД-10АМ и блоком питания БП-20АМ</t>
  </si>
  <si>
    <t>b1H1</t>
  </si>
  <si>
    <t>Дымосос сущ.с заменой пусковой ячейки на пусковую ячейку с частотным приводом и байпасом</t>
  </si>
  <si>
    <t>ДН-12,5 сущ, новый частотный привод Delta</t>
  </si>
  <si>
    <t>Бийский котельный завод, Delta</t>
  </si>
  <si>
    <t>Вентилятор .с заменой пусковой ячейки на пусковую ячейку с частотным приводом и байпасом</t>
  </si>
  <si>
    <t>ВДН-11,2 сущ, новый частотный привод Delta</t>
  </si>
  <si>
    <t>x1OS1</t>
  </si>
  <si>
    <t>Арм оператора</t>
  </si>
  <si>
    <t>Scada-система IntraSCADa</t>
  </si>
  <si>
    <t>Интра, Чебоксары</t>
  </si>
  <si>
    <t>x1CP1</t>
  </si>
  <si>
    <t>Шкаф управления</t>
  </si>
  <si>
    <t>Контроллеры и модули ввода-вывода Owen 210.x</t>
  </si>
  <si>
    <t>Овен, Москва</t>
  </si>
  <si>
    <t>x1PP1</t>
  </si>
  <si>
    <t>Шкаф питания (МЭО, Клапаны, Задвижка)</t>
  </si>
  <si>
    <t>x1PP2</t>
  </si>
  <si>
    <t>Шкаф питания (частотный привод дымососа и вентилятора)</t>
  </si>
  <si>
    <t>Дельта Электроникс, Тайвань</t>
  </si>
  <si>
    <t>Частотные приводы Delta</t>
  </si>
  <si>
    <t>Tm2</t>
  </si>
  <si>
    <t>XT2</t>
  </si>
  <si>
    <t>A2</t>
  </si>
  <si>
    <t>XT3</t>
  </si>
  <si>
    <t>XT4</t>
  </si>
  <si>
    <t>A3</t>
  </si>
  <si>
    <t>A4</t>
  </si>
  <si>
    <t>Tcp2</t>
  </si>
  <si>
    <t>Wcp2</t>
  </si>
  <si>
    <t>21g</t>
  </si>
  <si>
    <t>22g</t>
  </si>
  <si>
    <t>22i</t>
  </si>
  <si>
    <t>21i</t>
  </si>
  <si>
    <t>23g</t>
  </si>
  <si>
    <t>24g</t>
  </si>
  <si>
    <t>25g</t>
  </si>
  <si>
    <t>23i</t>
  </si>
  <si>
    <t>24i</t>
  </si>
  <si>
    <t>25i</t>
  </si>
  <si>
    <t>26g</t>
  </si>
  <si>
    <t>26i</t>
  </si>
  <si>
    <t>27g</t>
  </si>
  <si>
    <t>27i</t>
  </si>
  <si>
    <t>31i</t>
  </si>
  <si>
    <t>32i</t>
  </si>
  <si>
    <t>33i</t>
  </si>
  <si>
    <t>41i</t>
  </si>
  <si>
    <t>42i</t>
  </si>
  <si>
    <t>43i</t>
  </si>
  <si>
    <t>44i</t>
  </si>
  <si>
    <t>45i</t>
  </si>
  <si>
    <t>46i</t>
  </si>
  <si>
    <t>31g</t>
  </si>
  <si>
    <t>32g</t>
  </si>
  <si>
    <t>33g</t>
  </si>
  <si>
    <t>34i</t>
  </si>
  <si>
    <t>35i</t>
  </si>
  <si>
    <t>41g</t>
  </si>
  <si>
    <t>42g</t>
  </si>
  <si>
    <t>43g</t>
  </si>
  <si>
    <t>44g</t>
  </si>
  <si>
    <t>45g</t>
  </si>
  <si>
    <t>46g</t>
  </si>
  <si>
    <t>34g</t>
  </si>
  <si>
    <t>35g</t>
  </si>
  <si>
    <t>36g</t>
  </si>
  <si>
    <t>36i</t>
  </si>
  <si>
    <t>№</t>
  </si>
  <si>
    <t>0v</t>
  </si>
  <si>
    <t>24v2</t>
  </si>
  <si>
    <t>0v2</t>
  </si>
  <si>
    <t>ФДСА-03М-01-010</t>
  </si>
  <si>
    <t>se</t>
  </si>
  <si>
    <t>L?</t>
  </si>
  <si>
    <t>Lg?</t>
  </si>
  <si>
    <t>Lt?</t>
  </si>
  <si>
    <t>Т2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</si>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</sst>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i/>
      <sz val="11"/>
      <color theme="1"/>
      <name val="Arial Narrow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17E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2" fontId="2" fillId="3" borderId="1" xfId="0" applyNumberFormat="1" applyFont="1" applyFill="1" applyBorder="1"/>
    <xf numFmtId="4" fontId="2" fillId="3" borderId="1" xfId="0" applyNumberFormat="1" applyFont="1" applyFill="1" applyBorder="1"/>
    <xf numFmtId="14" fontId="2" fillId="3" borderId="1" xfId="0" applyNumberFormat="1" applyFont="1" applyFill="1" applyBorder="1"/>
    <xf numFmtId="49" fontId="2" fillId="3" borderId="1" xfId="0" applyNumberFormat="1" applyFont="1" applyFill="1" applyBorder="1"/>
    <xf numFmtId="0" fontId="2" fillId="3" borderId="1" xfId="0" quotePrefix="1" applyFont="1" applyFill="1" applyBorder="1"/>
    <xf numFmtId="3" fontId="2" fillId="3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2" fontId="2" fillId="4" borderId="1" xfId="0" applyNumberFormat="1" applyFont="1" applyFill="1" applyBorder="1"/>
    <xf numFmtId="3" fontId="2" fillId="4" borderId="1" xfId="0" applyNumberFormat="1" applyFont="1" applyFill="1" applyBorder="1"/>
    <xf numFmtId="14" fontId="2" fillId="4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quotePrefix="1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2" fontId="2" fillId="6" borderId="1" xfId="0" applyNumberFormat="1" applyFont="1" applyFill="1" applyBorder="1"/>
    <xf numFmtId="0" fontId="2" fillId="6" borderId="1" xfId="0" quotePrefix="1" applyFont="1" applyFill="1" applyBorder="1"/>
    <xf numFmtId="3" fontId="2" fillId="6" borderId="1" xfId="0" applyNumberFormat="1" applyFont="1" applyFill="1" applyBorder="1"/>
    <xf numFmtId="14" fontId="2" fillId="6" borderId="1" xfId="0" applyNumberFormat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2" fontId="2" fillId="2" borderId="1" xfId="0" applyNumberFormat="1" applyFont="1" applyFill="1" applyBorder="1"/>
    <xf numFmtId="0" fontId="2" fillId="2" borderId="1" xfId="0" quotePrefix="1" applyFont="1" applyFill="1" applyBorder="1"/>
    <xf numFmtId="14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wrapText="1"/>
    </xf>
    <xf numFmtId="3" fontId="2" fillId="2" borderId="1" xfId="0" applyNumberFormat="1" applyFont="1" applyFill="1" applyBorder="1"/>
    <xf numFmtId="0" fontId="2" fillId="7" borderId="1" xfId="0" applyFont="1" applyFill="1" applyBorder="1"/>
    <xf numFmtId="49" fontId="2" fillId="7" borderId="1" xfId="0" applyNumberFormat="1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2" fontId="2" fillId="7" borderId="1" xfId="0" applyNumberFormat="1" applyFont="1" applyFill="1" applyBorder="1"/>
    <xf numFmtId="3" fontId="2" fillId="7" borderId="1" xfId="0" applyNumberFormat="1" applyFont="1" applyFill="1" applyBorder="1"/>
    <xf numFmtId="14" fontId="2" fillId="7" borderId="1" xfId="0" applyNumberFormat="1" applyFont="1" applyFill="1" applyBorder="1"/>
    <xf numFmtId="0" fontId="2" fillId="7" borderId="1" xfId="0" quotePrefix="1" applyFont="1" applyFill="1" applyBorder="1"/>
    <xf numFmtId="2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right"/>
    </xf>
    <xf numFmtId="0" fontId="2" fillId="5" borderId="1" xfId="0" applyFont="1" applyFill="1" applyBorder="1"/>
    <xf numFmtId="2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horizontal="right"/>
    </xf>
    <xf numFmtId="2" fontId="2" fillId="7" borderId="1" xfId="0" applyNumberFormat="1" applyFont="1" applyFill="1" applyBorder="1" applyAlignment="1">
      <alignment wrapText="1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/>
    <xf numFmtId="0" fontId="4" fillId="4" borderId="1" xfId="0" applyFont="1" applyFill="1" applyBorder="1"/>
    <xf numFmtId="2" fontId="2" fillId="4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14" fontId="2" fillId="5" borderId="1" xfId="0" applyNumberFormat="1" applyFont="1" applyFill="1" applyBorder="1"/>
    <xf numFmtId="0" fontId="4" fillId="6" borderId="1" xfId="0" applyFont="1" applyFill="1" applyBorder="1"/>
    <xf numFmtId="2" fontId="2" fillId="6" borderId="1" xfId="0" applyNumberFormat="1" applyFont="1" applyFill="1" applyBorder="1" applyAlignment="1">
      <alignment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2" fontId="2" fillId="9" borderId="1" xfId="0" applyNumberFormat="1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2" fillId="10" borderId="1" xfId="0" applyFont="1" applyFill="1" applyBorder="1"/>
    <xf numFmtId="4" fontId="2" fillId="10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17E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F0F7-6A77-4388-B94D-E8B2B678544E}">
  <dimension ref="A1:EY82"/>
  <sheetViews>
    <sheetView tabSelected="1" zoomScale="55" zoomScaleNormal="55" workbookViewId="0">
      <pane ySplit="1" topLeftCell="A2" activePane="bottomLeft" state="frozen"/>
      <selection activeCell="E1" sqref="E1"/>
      <selection pane="bottomLeft" activeCell="C1" sqref="C1"/>
    </sheetView>
  </sheetViews>
  <sheetFormatPr defaultColWidth="8.7265625" defaultRowHeight="14" x14ac:dyDescent="0.3"/>
  <cols>
    <col min="1" max="1" width="2.7265625" style="1" bestFit="1" customWidth="1"/>
    <col min="2" max="2" width="6.26953125" style="1" bestFit="1" customWidth="1"/>
    <col min="3" max="3" width="50.453125" style="1" bestFit="1" customWidth="1"/>
    <col min="4" max="4" width="62.7265625" style="1" customWidth="1"/>
    <col min="5" max="5" width="31" style="1" customWidth="1"/>
    <col min="6" max="6" width="8.26953125" style="1" customWidth="1"/>
    <col min="7" max="7" width="9.453125" style="1" customWidth="1"/>
    <col min="8" max="8" width="12" style="1" customWidth="1"/>
    <col min="9" max="9" width="6.7265625" style="1" customWidth="1"/>
    <col min="10" max="10" width="4.1796875" style="1" customWidth="1"/>
    <col min="11" max="11" width="8.7265625" style="1" customWidth="1"/>
    <col min="12" max="12" width="7.54296875" style="1" customWidth="1"/>
    <col min="13" max="13" width="12.453125" style="1" customWidth="1"/>
    <col min="14" max="14" width="9.81640625" style="1" customWidth="1"/>
    <col min="15" max="15" width="8.54296875" style="1" bestFit="1" customWidth="1"/>
    <col min="16" max="16" width="11.453125" style="1" bestFit="1" customWidth="1"/>
    <col min="17" max="17" width="5.7265625" style="1" bestFit="1" customWidth="1"/>
    <col min="18" max="18" width="4.7265625" style="1" bestFit="1" customWidth="1"/>
    <col min="19" max="20" width="2.81640625" style="1" bestFit="1" customWidth="1"/>
    <col min="21" max="22" width="4.7265625" style="1" bestFit="1" customWidth="1"/>
    <col min="23" max="23" width="1.54296875" style="1" bestFit="1" customWidth="1"/>
    <col min="24" max="24" width="2.54296875" style="1" bestFit="1" customWidth="1"/>
    <col min="25" max="25" width="2.26953125" style="1" bestFit="1" customWidth="1"/>
    <col min="26" max="26" width="3.54296875" style="1" bestFit="1" customWidth="1"/>
    <col min="27" max="27" width="4.81640625" style="1" bestFit="1" customWidth="1"/>
    <col min="28" max="28" width="4.54296875" style="1" bestFit="1" customWidth="1"/>
    <col min="29" max="30" width="5.54296875" style="1" bestFit="1" customWidth="1"/>
    <col min="31" max="31" width="4.453125" style="3" bestFit="1" customWidth="1"/>
    <col min="32" max="32" width="3.453125" style="3" bestFit="1" customWidth="1"/>
    <col min="33" max="154" width="8.7265625" style="3"/>
    <col min="155" max="16384" width="8.7265625" style="1"/>
  </cols>
  <sheetData>
    <row r="1" spans="1:155" ht="14.5" x14ac:dyDescent="0.35">
      <c r="A1" s="1" t="s">
        <v>310</v>
      </c>
      <c r="B1" s="1" t="s">
        <v>187</v>
      </c>
      <c r="C1" s="1" t="s">
        <v>320</v>
      </c>
      <c r="D1" s="1" t="s">
        <v>0</v>
      </c>
      <c r="E1" s="1" t="s">
        <v>1</v>
      </c>
      <c r="F1" s="1" t="s">
        <v>74</v>
      </c>
      <c r="G1" s="1" t="s">
        <v>2</v>
      </c>
      <c r="H1" s="1" t="s">
        <v>3</v>
      </c>
      <c r="I1" s="1" t="s">
        <v>4</v>
      </c>
      <c r="J1" s="1" t="s">
        <v>7</v>
      </c>
      <c r="K1" s="1" t="s">
        <v>213</v>
      </c>
      <c r="L1" s="1" t="s">
        <v>214</v>
      </c>
      <c r="M1" s="1" t="s">
        <v>5</v>
      </c>
      <c r="N1" s="1" t="s">
        <v>6</v>
      </c>
      <c r="O1" s="1" t="s">
        <v>315</v>
      </c>
      <c r="P1" s="1" t="s">
        <v>8</v>
      </c>
      <c r="Q1" s="2" t="s">
        <v>188</v>
      </c>
      <c r="R1" s="2" t="s">
        <v>189</v>
      </c>
      <c r="S1" s="2" t="s">
        <v>190</v>
      </c>
      <c r="T1" s="2" t="s">
        <v>319</v>
      </c>
      <c r="U1" s="2" t="s">
        <v>191</v>
      </c>
      <c r="V1" s="2" t="s">
        <v>270</v>
      </c>
      <c r="W1" s="2" t="s">
        <v>316</v>
      </c>
      <c r="X1" s="2" t="s">
        <v>317</v>
      </c>
      <c r="Y1" s="2" t="s">
        <v>318</v>
      </c>
      <c r="Z1" s="2" t="s">
        <v>192</v>
      </c>
      <c r="AA1" s="2" t="s">
        <v>193</v>
      </c>
      <c r="AB1" s="2" t="s">
        <v>263</v>
      </c>
      <c r="AC1" s="2" t="s">
        <v>194</v>
      </c>
      <c r="AD1" s="2" t="s">
        <v>271</v>
      </c>
      <c r="AE1" s="3" t="s">
        <v>238</v>
      </c>
      <c r="AF1" s="3" t="s">
        <v>311</v>
      </c>
    </row>
    <row r="2" spans="1:155" s="13" customFormat="1" ht="42" x14ac:dyDescent="0.3">
      <c r="A2" s="4">
        <v>8</v>
      </c>
      <c r="B2" s="4" t="s">
        <v>36</v>
      </c>
      <c r="C2" s="5" t="s">
        <v>103</v>
      </c>
      <c r="D2" s="6" t="s">
        <v>212</v>
      </c>
      <c r="E2" s="4" t="s">
        <v>16</v>
      </c>
      <c r="F2" s="7">
        <v>16</v>
      </c>
      <c r="G2" s="4">
        <v>0</v>
      </c>
      <c r="H2" s="4">
        <v>16</v>
      </c>
      <c r="I2" s="4" t="s">
        <v>13</v>
      </c>
      <c r="J2" s="4"/>
      <c r="K2" s="4">
        <v>0.5</v>
      </c>
      <c r="L2" s="4"/>
      <c r="M2" s="8">
        <v>65780</v>
      </c>
      <c r="N2" s="9">
        <v>45425</v>
      </c>
      <c r="O2" s="4" t="s">
        <v>184</v>
      </c>
      <c r="P2" s="4"/>
      <c r="Q2" s="4" t="s">
        <v>253</v>
      </c>
      <c r="R2" s="4" t="s">
        <v>264</v>
      </c>
      <c r="S2" s="4" t="s">
        <v>195</v>
      </c>
      <c r="T2" s="4" t="s">
        <v>196</v>
      </c>
      <c r="U2" s="4" t="s">
        <v>272</v>
      </c>
      <c r="V2" s="4" t="s">
        <v>275</v>
      </c>
      <c r="W2" s="4"/>
      <c r="X2" s="4"/>
      <c r="Y2" s="4"/>
      <c r="Z2" s="4" t="s">
        <v>265</v>
      </c>
      <c r="AA2" s="4" t="s">
        <v>198</v>
      </c>
      <c r="AB2" s="4" t="s">
        <v>197</v>
      </c>
      <c r="AC2" s="4" t="str">
        <f t="shared" ref="AC2:AC20" si="0">U2</f>
        <v>21g</v>
      </c>
      <c r="AD2" s="4" t="str">
        <f t="shared" ref="AD2:AD20" si="1">V2</f>
        <v>21i</v>
      </c>
      <c r="AE2" s="4" t="s">
        <v>312</v>
      </c>
      <c r="AF2" s="4" t="s">
        <v>313</v>
      </c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2"/>
    </row>
    <row r="3" spans="1:155" s="13" customFormat="1" ht="42" x14ac:dyDescent="0.3">
      <c r="A3" s="4">
        <v>10</v>
      </c>
      <c r="B3" s="4" t="s">
        <v>67</v>
      </c>
      <c r="C3" s="4" t="s">
        <v>19</v>
      </c>
      <c r="D3" s="6" t="s">
        <v>227</v>
      </c>
      <c r="E3" s="4" t="s">
        <v>16</v>
      </c>
      <c r="F3" s="10" t="s">
        <v>94</v>
      </c>
      <c r="G3" s="11">
        <v>-50</v>
      </c>
      <c r="H3" s="11">
        <v>100</v>
      </c>
      <c r="I3" s="4" t="s">
        <v>14</v>
      </c>
      <c r="J3" s="4">
        <v>150</v>
      </c>
      <c r="K3" s="4">
        <v>0.5</v>
      </c>
      <c r="L3" s="4"/>
      <c r="M3" s="12">
        <f>18070+1950+715</f>
        <v>20735</v>
      </c>
      <c r="N3" s="9">
        <v>45425</v>
      </c>
      <c r="O3" s="4" t="s">
        <v>184</v>
      </c>
      <c r="P3" s="4"/>
      <c r="Q3" s="4" t="s">
        <v>253</v>
      </c>
      <c r="R3" s="4" t="s">
        <v>264</v>
      </c>
      <c r="S3" s="4">
        <v>1</v>
      </c>
      <c r="T3" s="4">
        <v>2</v>
      </c>
      <c r="U3" s="4" t="s">
        <v>273</v>
      </c>
      <c r="V3" s="4" t="s">
        <v>274</v>
      </c>
      <c r="W3" s="4"/>
      <c r="X3" s="4"/>
      <c r="Y3" s="4"/>
      <c r="Z3" s="4" t="s">
        <v>265</v>
      </c>
      <c r="AA3" s="4" t="s">
        <v>199</v>
      </c>
      <c r="AB3" s="4" t="s">
        <v>202</v>
      </c>
      <c r="AC3" s="4" t="str">
        <f t="shared" si="0"/>
        <v>22g</v>
      </c>
      <c r="AD3" s="4" t="str">
        <f t="shared" si="1"/>
        <v>22i</v>
      </c>
      <c r="AE3" s="4" t="s">
        <v>312</v>
      </c>
      <c r="AF3" s="4" t="s">
        <v>313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20"/>
    </row>
    <row r="4" spans="1:155" s="13" customFormat="1" ht="56" x14ac:dyDescent="0.3">
      <c r="A4" s="4">
        <v>11</v>
      </c>
      <c r="B4" s="4" t="s">
        <v>37</v>
      </c>
      <c r="C4" s="5" t="s">
        <v>38</v>
      </c>
      <c r="D4" s="6" t="s">
        <v>228</v>
      </c>
      <c r="E4" s="4" t="s">
        <v>16</v>
      </c>
      <c r="F4" s="7">
        <v>25</v>
      </c>
      <c r="G4" s="4">
        <v>0</v>
      </c>
      <c r="H4" s="4">
        <v>40</v>
      </c>
      <c r="I4" s="4" t="s">
        <v>13</v>
      </c>
      <c r="J4" s="4"/>
      <c r="K4" s="4">
        <v>1</v>
      </c>
      <c r="L4" s="4"/>
      <c r="M4" s="12">
        <f>47190+14365</f>
        <v>61555</v>
      </c>
      <c r="N4" s="9">
        <v>45425</v>
      </c>
      <c r="O4" s="4" t="s">
        <v>184</v>
      </c>
      <c r="P4" s="4"/>
      <c r="Q4" s="4" t="s">
        <v>253</v>
      </c>
      <c r="R4" s="4" t="s">
        <v>264</v>
      </c>
      <c r="S4" s="4" t="s">
        <v>195</v>
      </c>
      <c r="T4" s="4" t="s">
        <v>196</v>
      </c>
      <c r="U4" s="4" t="s">
        <v>276</v>
      </c>
      <c r="V4" s="4" t="s">
        <v>279</v>
      </c>
      <c r="W4" s="4"/>
      <c r="X4" s="4"/>
      <c r="Y4" s="4"/>
      <c r="Z4" s="4" t="s">
        <v>265</v>
      </c>
      <c r="AA4" s="4" t="s">
        <v>201</v>
      </c>
      <c r="AB4" s="4" t="s">
        <v>200</v>
      </c>
      <c r="AC4" s="4" t="str">
        <f t="shared" si="0"/>
        <v>23g</v>
      </c>
      <c r="AD4" s="4" t="str">
        <f t="shared" si="1"/>
        <v>23i</v>
      </c>
      <c r="AE4" s="4" t="s">
        <v>312</v>
      </c>
      <c r="AF4" s="4" t="s">
        <v>313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20"/>
    </row>
    <row r="5" spans="1:155" s="13" customFormat="1" ht="56" x14ac:dyDescent="0.3">
      <c r="A5" s="4">
        <v>14</v>
      </c>
      <c r="B5" s="4" t="s">
        <v>43</v>
      </c>
      <c r="C5" s="5" t="s">
        <v>41</v>
      </c>
      <c r="D5" s="6" t="s">
        <v>228</v>
      </c>
      <c r="E5" s="4" t="s">
        <v>16</v>
      </c>
      <c r="F5" s="7">
        <v>25</v>
      </c>
      <c r="G5" s="4">
        <v>0</v>
      </c>
      <c r="H5" s="4">
        <v>40</v>
      </c>
      <c r="I5" s="4" t="s">
        <v>13</v>
      </c>
      <c r="J5" s="4"/>
      <c r="K5" s="4">
        <v>1</v>
      </c>
      <c r="L5" s="4"/>
      <c r="M5" s="12">
        <f>47190+14365</f>
        <v>61555</v>
      </c>
      <c r="N5" s="9">
        <v>45425</v>
      </c>
      <c r="O5" s="4" t="s">
        <v>184</v>
      </c>
      <c r="P5" s="4"/>
      <c r="Q5" s="4" t="s">
        <v>253</v>
      </c>
      <c r="R5" s="4" t="s">
        <v>264</v>
      </c>
      <c r="S5" s="4" t="s">
        <v>195</v>
      </c>
      <c r="T5" s="4" t="s">
        <v>196</v>
      </c>
      <c r="U5" s="4" t="s">
        <v>277</v>
      </c>
      <c r="V5" s="4" t="s">
        <v>280</v>
      </c>
      <c r="W5" s="4"/>
      <c r="X5" s="4"/>
      <c r="Y5" s="4"/>
      <c r="Z5" s="4" t="s">
        <v>265</v>
      </c>
      <c r="AA5" s="4" t="s">
        <v>205</v>
      </c>
      <c r="AB5" s="4" t="s">
        <v>203</v>
      </c>
      <c r="AC5" s="4" t="str">
        <f t="shared" si="0"/>
        <v>24g</v>
      </c>
      <c r="AD5" s="4" t="str">
        <f t="shared" si="1"/>
        <v>24i</v>
      </c>
      <c r="AE5" s="4" t="s">
        <v>312</v>
      </c>
      <c r="AF5" s="4" t="s">
        <v>313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20"/>
    </row>
    <row r="6" spans="1:155" s="13" customFormat="1" ht="56" x14ac:dyDescent="0.3">
      <c r="A6" s="4">
        <v>17</v>
      </c>
      <c r="B6" s="4" t="s">
        <v>45</v>
      </c>
      <c r="C6" s="5" t="s">
        <v>47</v>
      </c>
      <c r="D6" s="6" t="s">
        <v>228</v>
      </c>
      <c r="E6" s="4" t="s">
        <v>16</v>
      </c>
      <c r="F6" s="7">
        <v>25</v>
      </c>
      <c r="G6" s="4">
        <v>0</v>
      </c>
      <c r="H6" s="4">
        <v>40</v>
      </c>
      <c r="I6" s="4" t="s">
        <v>13</v>
      </c>
      <c r="J6" s="4"/>
      <c r="K6" s="4">
        <v>1</v>
      </c>
      <c r="L6" s="4"/>
      <c r="M6" s="12">
        <f>47190+14365</f>
        <v>61555</v>
      </c>
      <c r="N6" s="9">
        <v>45425</v>
      </c>
      <c r="O6" s="4" t="s">
        <v>184</v>
      </c>
      <c r="P6" s="4"/>
      <c r="Q6" s="4" t="s">
        <v>253</v>
      </c>
      <c r="R6" s="4" t="s">
        <v>264</v>
      </c>
      <c r="S6" s="4" t="s">
        <v>195</v>
      </c>
      <c r="T6" s="4" t="s">
        <v>196</v>
      </c>
      <c r="U6" s="4" t="s">
        <v>278</v>
      </c>
      <c r="V6" s="4" t="s">
        <v>281</v>
      </c>
      <c r="W6" s="4"/>
      <c r="X6" s="4"/>
      <c r="Y6" s="4"/>
      <c r="Z6" s="4" t="s">
        <v>265</v>
      </c>
      <c r="AA6" s="4" t="s">
        <v>206</v>
      </c>
      <c r="AB6" s="4" t="s">
        <v>204</v>
      </c>
      <c r="AC6" s="4" t="str">
        <f t="shared" si="0"/>
        <v>25g</v>
      </c>
      <c r="AD6" s="4" t="str">
        <f t="shared" si="1"/>
        <v>25i</v>
      </c>
      <c r="AE6" s="4" t="s">
        <v>312</v>
      </c>
      <c r="AF6" s="4" t="s">
        <v>313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</row>
    <row r="7" spans="1:155" s="42" customFormat="1" ht="56" x14ac:dyDescent="0.3">
      <c r="A7" s="13">
        <v>32</v>
      </c>
      <c r="B7" s="13" t="s">
        <v>71</v>
      </c>
      <c r="C7" s="13" t="s">
        <v>186</v>
      </c>
      <c r="D7" s="14" t="s">
        <v>229</v>
      </c>
      <c r="E7" s="13" t="s">
        <v>16</v>
      </c>
      <c r="F7" s="15">
        <v>1.7</v>
      </c>
      <c r="G7" s="13">
        <v>0</v>
      </c>
      <c r="H7" s="13">
        <v>4</v>
      </c>
      <c r="I7" s="13" t="s">
        <v>13</v>
      </c>
      <c r="J7" s="13"/>
      <c r="K7" s="13">
        <v>1</v>
      </c>
      <c r="L7" s="13"/>
      <c r="M7" s="16">
        <f>52195+14365</f>
        <v>66560</v>
      </c>
      <c r="N7" s="17">
        <v>45425</v>
      </c>
      <c r="O7" s="13" t="s">
        <v>184</v>
      </c>
      <c r="P7" s="13"/>
      <c r="Q7" s="13" t="s">
        <v>253</v>
      </c>
      <c r="R7" s="13" t="s">
        <v>264</v>
      </c>
      <c r="S7" s="13" t="s">
        <v>195</v>
      </c>
      <c r="T7" s="13" t="s">
        <v>196</v>
      </c>
      <c r="U7" s="13" t="s">
        <v>282</v>
      </c>
      <c r="V7" s="13" t="s">
        <v>283</v>
      </c>
      <c r="W7" s="13"/>
      <c r="X7" s="13"/>
      <c r="Y7" s="13"/>
      <c r="Z7" s="13" t="s">
        <v>265</v>
      </c>
      <c r="AA7" s="13" t="s">
        <v>208</v>
      </c>
      <c r="AB7" s="13" t="s">
        <v>207</v>
      </c>
      <c r="AC7" s="13" t="str">
        <f t="shared" si="0"/>
        <v>26g</v>
      </c>
      <c r="AD7" s="13" t="str">
        <f t="shared" si="1"/>
        <v>26i</v>
      </c>
      <c r="AE7" s="13" t="s">
        <v>312</v>
      </c>
      <c r="AF7" s="13" t="s">
        <v>313</v>
      </c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4"/>
    </row>
    <row r="8" spans="1:155" s="42" customFormat="1" ht="42" x14ac:dyDescent="0.3">
      <c r="A8" s="13">
        <v>34</v>
      </c>
      <c r="B8" s="13" t="s">
        <v>75</v>
      </c>
      <c r="C8" s="13" t="s">
        <v>20</v>
      </c>
      <c r="D8" s="14" t="s">
        <v>231</v>
      </c>
      <c r="E8" s="13" t="s">
        <v>16</v>
      </c>
      <c r="F8" s="18" t="s">
        <v>94</v>
      </c>
      <c r="G8" s="19">
        <v>-50</v>
      </c>
      <c r="H8" s="19">
        <v>100</v>
      </c>
      <c r="I8" s="13" t="s">
        <v>14</v>
      </c>
      <c r="J8" s="13">
        <v>630</v>
      </c>
      <c r="K8" s="13">
        <v>1</v>
      </c>
      <c r="L8" s="13"/>
      <c r="M8" s="16">
        <f>19890+2990+715</f>
        <v>23595</v>
      </c>
      <c r="N8" s="17">
        <v>45425</v>
      </c>
      <c r="O8" s="13" t="s">
        <v>184</v>
      </c>
      <c r="P8" s="13"/>
      <c r="Q8" s="13" t="s">
        <v>253</v>
      </c>
      <c r="R8" s="13" t="s">
        <v>264</v>
      </c>
      <c r="S8" s="13">
        <v>1</v>
      </c>
      <c r="T8" s="13">
        <v>2</v>
      </c>
      <c r="U8" s="13" t="s">
        <v>284</v>
      </c>
      <c r="V8" s="13" t="s">
        <v>285</v>
      </c>
      <c r="W8" s="13"/>
      <c r="X8" s="13"/>
      <c r="Y8" s="13"/>
      <c r="Z8" s="13" t="s">
        <v>265</v>
      </c>
      <c r="AA8" s="13" t="s">
        <v>217</v>
      </c>
      <c r="AB8" s="13" t="s">
        <v>216</v>
      </c>
      <c r="AC8" s="13" t="str">
        <f t="shared" si="0"/>
        <v>27g</v>
      </c>
      <c r="AD8" s="13" t="str">
        <f t="shared" si="1"/>
        <v>27i</v>
      </c>
      <c r="AE8" s="13" t="s">
        <v>312</v>
      </c>
      <c r="AF8" s="13" t="s">
        <v>313</v>
      </c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4"/>
    </row>
    <row r="9" spans="1:155" s="42" customFormat="1" ht="56" x14ac:dyDescent="0.3">
      <c r="A9" s="20">
        <v>43</v>
      </c>
      <c r="B9" s="20" t="s">
        <v>73</v>
      </c>
      <c r="C9" s="20" t="s">
        <v>160</v>
      </c>
      <c r="D9" s="21" t="s">
        <v>230</v>
      </c>
      <c r="E9" s="20" t="s">
        <v>16</v>
      </c>
      <c r="F9" s="22">
        <v>-0.02</v>
      </c>
      <c r="G9" s="23">
        <v>-0.125</v>
      </c>
      <c r="H9" s="23">
        <v>0.125</v>
      </c>
      <c r="I9" s="20" t="s">
        <v>13</v>
      </c>
      <c r="J9" s="20"/>
      <c r="K9" s="20">
        <v>1</v>
      </c>
      <c r="L9" s="20"/>
      <c r="M9" s="24">
        <f>79690+14365</f>
        <v>94055</v>
      </c>
      <c r="N9" s="25">
        <v>45425</v>
      </c>
      <c r="O9" s="20" t="s">
        <v>184</v>
      </c>
      <c r="P9" s="20"/>
      <c r="Q9" s="20" t="s">
        <v>253</v>
      </c>
      <c r="R9" s="20" t="s">
        <v>266</v>
      </c>
      <c r="S9" s="20" t="s">
        <v>195</v>
      </c>
      <c r="T9" s="20" t="s">
        <v>196</v>
      </c>
      <c r="U9" s="20" t="s">
        <v>295</v>
      </c>
      <c r="V9" s="20" t="s">
        <v>286</v>
      </c>
      <c r="W9" s="20"/>
      <c r="X9" s="20"/>
      <c r="Y9" s="20"/>
      <c r="Z9" s="20" t="s">
        <v>268</v>
      </c>
      <c r="AA9" s="20" t="s">
        <v>198</v>
      </c>
      <c r="AB9" s="20" t="s">
        <v>197</v>
      </c>
      <c r="AC9" s="20" t="str">
        <f t="shared" si="0"/>
        <v>31g</v>
      </c>
      <c r="AD9" s="20" t="str">
        <f t="shared" si="1"/>
        <v>31i</v>
      </c>
      <c r="AE9" s="20" t="s">
        <v>312</v>
      </c>
      <c r="AF9" s="20" t="s">
        <v>313</v>
      </c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4"/>
    </row>
    <row r="10" spans="1:155" s="42" customFormat="1" ht="42" x14ac:dyDescent="0.3">
      <c r="A10" s="20">
        <v>45</v>
      </c>
      <c r="B10" s="20" t="s">
        <v>93</v>
      </c>
      <c r="C10" s="20" t="s">
        <v>158</v>
      </c>
      <c r="D10" s="21" t="s">
        <v>218</v>
      </c>
      <c r="E10" s="20" t="s">
        <v>16</v>
      </c>
      <c r="F10" s="23">
        <v>378</v>
      </c>
      <c r="G10" s="23">
        <v>0</v>
      </c>
      <c r="H10" s="20">
        <v>400</v>
      </c>
      <c r="I10" s="20" t="s">
        <v>14</v>
      </c>
      <c r="J10" s="20"/>
      <c r="K10" s="20">
        <v>1</v>
      </c>
      <c r="L10" s="24"/>
      <c r="M10" s="22">
        <f>20930+2730+715</f>
        <v>24375</v>
      </c>
      <c r="N10" s="25">
        <v>45425</v>
      </c>
      <c r="O10" s="20" t="s">
        <v>184</v>
      </c>
      <c r="P10" s="20"/>
      <c r="Q10" s="20" t="s">
        <v>253</v>
      </c>
      <c r="R10" s="20" t="s">
        <v>266</v>
      </c>
      <c r="S10" s="20">
        <v>1</v>
      </c>
      <c r="T10" s="20">
        <v>2</v>
      </c>
      <c r="U10" s="20" t="s">
        <v>296</v>
      </c>
      <c r="V10" s="20" t="s">
        <v>287</v>
      </c>
      <c r="W10" s="20"/>
      <c r="X10" s="20"/>
      <c r="Y10" s="20"/>
      <c r="Z10" s="20" t="s">
        <v>268</v>
      </c>
      <c r="AA10" s="20" t="s">
        <v>199</v>
      </c>
      <c r="AB10" s="20" t="s">
        <v>202</v>
      </c>
      <c r="AC10" s="20" t="str">
        <f t="shared" si="0"/>
        <v>32g</v>
      </c>
      <c r="AD10" s="20" t="str">
        <f t="shared" si="1"/>
        <v>32i</v>
      </c>
      <c r="AE10" s="20" t="s">
        <v>312</v>
      </c>
      <c r="AF10" s="20" t="s">
        <v>313</v>
      </c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4"/>
    </row>
    <row r="11" spans="1:155" s="20" customFormat="1" ht="42" x14ac:dyDescent="0.3">
      <c r="A11" s="20">
        <v>46</v>
      </c>
      <c r="B11" s="20" t="s">
        <v>95</v>
      </c>
      <c r="C11" s="20" t="s">
        <v>159</v>
      </c>
      <c r="D11" s="21" t="s">
        <v>218</v>
      </c>
      <c r="E11" s="20" t="s">
        <v>16</v>
      </c>
      <c r="F11" s="23">
        <v>172</v>
      </c>
      <c r="G11" s="23">
        <v>0</v>
      </c>
      <c r="H11" s="20">
        <v>400</v>
      </c>
      <c r="I11" s="20" t="s">
        <v>14</v>
      </c>
      <c r="K11" s="20">
        <v>1</v>
      </c>
      <c r="L11" s="24"/>
      <c r="M11" s="22">
        <f>20930+2730+715</f>
        <v>24375</v>
      </c>
      <c r="N11" s="25">
        <v>45425</v>
      </c>
      <c r="O11" s="20" t="s">
        <v>184</v>
      </c>
      <c r="Q11" s="20" t="s">
        <v>253</v>
      </c>
      <c r="R11" s="20" t="s">
        <v>266</v>
      </c>
      <c r="S11" s="20">
        <v>1</v>
      </c>
      <c r="T11" s="20">
        <v>2</v>
      </c>
      <c r="U11" s="20" t="s">
        <v>297</v>
      </c>
      <c r="V11" s="20" t="s">
        <v>288</v>
      </c>
      <c r="Z11" s="20" t="s">
        <v>268</v>
      </c>
      <c r="AA11" s="20" t="s">
        <v>201</v>
      </c>
      <c r="AB11" s="20" t="s">
        <v>200</v>
      </c>
      <c r="AC11" s="20" t="str">
        <f t="shared" si="0"/>
        <v>33g</v>
      </c>
      <c r="AD11" s="20" t="str">
        <f t="shared" si="1"/>
        <v>33i</v>
      </c>
      <c r="AE11" s="20" t="s">
        <v>312</v>
      </c>
      <c r="AF11" s="20" t="s">
        <v>313</v>
      </c>
      <c r="EY11" s="4"/>
    </row>
    <row r="12" spans="1:155" s="20" customFormat="1" ht="42" x14ac:dyDescent="0.3">
      <c r="A12" s="26">
        <v>48</v>
      </c>
      <c r="B12" s="26" t="s">
        <v>102</v>
      </c>
      <c r="C12" s="26" t="s">
        <v>129</v>
      </c>
      <c r="D12" s="27" t="s">
        <v>232</v>
      </c>
      <c r="E12" s="26" t="s">
        <v>16</v>
      </c>
      <c r="F12" s="28">
        <v>160</v>
      </c>
      <c r="G12" s="29">
        <v>0</v>
      </c>
      <c r="H12" s="29">
        <v>160</v>
      </c>
      <c r="I12" s="26" t="s">
        <v>13</v>
      </c>
      <c r="J12" s="26"/>
      <c r="K12" s="26">
        <v>1</v>
      </c>
      <c r="L12" s="26"/>
      <c r="M12" s="26">
        <v>65780</v>
      </c>
      <c r="N12" s="30">
        <v>45425</v>
      </c>
      <c r="O12" s="26" t="s">
        <v>184</v>
      </c>
      <c r="P12" s="26"/>
      <c r="Q12" s="26" t="s">
        <v>253</v>
      </c>
      <c r="R12" s="26" t="s">
        <v>267</v>
      </c>
      <c r="S12" s="26" t="s">
        <v>195</v>
      </c>
      <c r="T12" s="26" t="s">
        <v>196</v>
      </c>
      <c r="U12" s="26" t="s">
        <v>300</v>
      </c>
      <c r="V12" s="26" t="s">
        <v>289</v>
      </c>
      <c r="W12" s="26"/>
      <c r="X12" s="26"/>
      <c r="Y12" s="26"/>
      <c r="Z12" s="26" t="s">
        <v>269</v>
      </c>
      <c r="AA12" s="26" t="s">
        <v>198</v>
      </c>
      <c r="AB12" s="26" t="s">
        <v>197</v>
      </c>
      <c r="AC12" s="26" t="str">
        <f t="shared" si="0"/>
        <v>41g</v>
      </c>
      <c r="AD12" s="26" t="str">
        <f t="shared" si="1"/>
        <v>41i</v>
      </c>
      <c r="AE12" s="26" t="s">
        <v>312</v>
      </c>
      <c r="AF12" s="26" t="s">
        <v>313</v>
      </c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54"/>
    </row>
    <row r="13" spans="1:155" s="20" customFormat="1" ht="56" x14ac:dyDescent="0.3">
      <c r="A13" s="26">
        <v>50</v>
      </c>
      <c r="B13" s="26" t="s">
        <v>105</v>
      </c>
      <c r="C13" s="31" t="s">
        <v>156</v>
      </c>
      <c r="D13" s="27" t="s">
        <v>219</v>
      </c>
      <c r="E13" s="26" t="s">
        <v>16</v>
      </c>
      <c r="F13" s="28">
        <v>1900</v>
      </c>
      <c r="G13" s="26">
        <v>0</v>
      </c>
      <c r="H13" s="26">
        <v>4000</v>
      </c>
      <c r="I13" s="26" t="s">
        <v>13</v>
      </c>
      <c r="J13" s="26"/>
      <c r="K13" s="26">
        <v>1</v>
      </c>
      <c r="L13" s="26"/>
      <c r="M13" s="32">
        <f>43225+14365</f>
        <v>57590</v>
      </c>
      <c r="N13" s="30">
        <v>45425</v>
      </c>
      <c r="O13" s="26" t="s">
        <v>184</v>
      </c>
      <c r="P13" s="26"/>
      <c r="Q13" s="26" t="s">
        <v>253</v>
      </c>
      <c r="R13" s="26" t="s">
        <v>267</v>
      </c>
      <c r="S13" s="26" t="s">
        <v>195</v>
      </c>
      <c r="T13" s="26" t="s">
        <v>196</v>
      </c>
      <c r="U13" s="26" t="s">
        <v>301</v>
      </c>
      <c r="V13" s="26" t="s">
        <v>290</v>
      </c>
      <c r="W13" s="26"/>
      <c r="X13" s="26"/>
      <c r="Y13" s="26"/>
      <c r="Z13" s="26" t="s">
        <v>269</v>
      </c>
      <c r="AA13" s="26" t="s">
        <v>199</v>
      </c>
      <c r="AB13" s="26" t="s">
        <v>202</v>
      </c>
      <c r="AC13" s="26" t="str">
        <f t="shared" si="0"/>
        <v>42g</v>
      </c>
      <c r="AD13" s="26" t="str">
        <f t="shared" si="1"/>
        <v>42i</v>
      </c>
      <c r="AE13" s="26" t="s">
        <v>312</v>
      </c>
      <c r="AF13" s="26" t="s">
        <v>313</v>
      </c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33"/>
    </row>
    <row r="14" spans="1:155" s="20" customFormat="1" ht="56" x14ac:dyDescent="0.3">
      <c r="A14" s="26">
        <v>53</v>
      </c>
      <c r="B14" s="26" t="s">
        <v>108</v>
      </c>
      <c r="C14" s="31" t="s">
        <v>155</v>
      </c>
      <c r="D14" s="27" t="s">
        <v>219</v>
      </c>
      <c r="E14" s="26" t="s">
        <v>16</v>
      </c>
      <c r="F14" s="28">
        <v>1900</v>
      </c>
      <c r="G14" s="26">
        <v>0</v>
      </c>
      <c r="H14" s="26">
        <v>4000</v>
      </c>
      <c r="I14" s="26" t="s">
        <v>13</v>
      </c>
      <c r="J14" s="26"/>
      <c r="K14" s="26">
        <v>1</v>
      </c>
      <c r="L14" s="26"/>
      <c r="M14" s="32">
        <f>43225+14365</f>
        <v>57590</v>
      </c>
      <c r="N14" s="30">
        <v>45425</v>
      </c>
      <c r="O14" s="26" t="s">
        <v>184</v>
      </c>
      <c r="P14" s="26"/>
      <c r="Q14" s="26" t="s">
        <v>253</v>
      </c>
      <c r="R14" s="26" t="s">
        <v>267</v>
      </c>
      <c r="S14" s="26" t="s">
        <v>195</v>
      </c>
      <c r="T14" s="26" t="s">
        <v>196</v>
      </c>
      <c r="U14" s="26" t="s">
        <v>302</v>
      </c>
      <c r="V14" s="26" t="s">
        <v>291</v>
      </c>
      <c r="W14" s="26"/>
      <c r="X14" s="26"/>
      <c r="Y14" s="26"/>
      <c r="Z14" s="26" t="s">
        <v>269</v>
      </c>
      <c r="AA14" s="26" t="s">
        <v>201</v>
      </c>
      <c r="AB14" s="26" t="s">
        <v>200</v>
      </c>
      <c r="AC14" s="26" t="str">
        <f t="shared" si="0"/>
        <v>43g</v>
      </c>
      <c r="AD14" s="26" t="str">
        <f t="shared" si="1"/>
        <v>43i</v>
      </c>
      <c r="AE14" s="26" t="s">
        <v>312</v>
      </c>
      <c r="AF14" s="26" t="s">
        <v>313</v>
      </c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33"/>
    </row>
    <row r="15" spans="1:155" s="20" customFormat="1" ht="42" x14ac:dyDescent="0.3">
      <c r="A15" s="26">
        <v>56</v>
      </c>
      <c r="B15" s="26" t="s">
        <v>117</v>
      </c>
      <c r="C15" s="26" t="s">
        <v>157</v>
      </c>
      <c r="D15" s="27" t="s">
        <v>239</v>
      </c>
      <c r="E15" s="26" t="s">
        <v>16</v>
      </c>
      <c r="F15" s="28">
        <v>104</v>
      </c>
      <c r="G15" s="29">
        <v>0</v>
      </c>
      <c r="H15" s="29">
        <v>200</v>
      </c>
      <c r="I15" s="26" t="s">
        <v>14</v>
      </c>
      <c r="J15" s="26">
        <v>50</v>
      </c>
      <c r="K15" s="26">
        <v>1</v>
      </c>
      <c r="L15" s="26"/>
      <c r="M15" s="32">
        <f>17940+1885+715</f>
        <v>20540</v>
      </c>
      <c r="N15" s="30">
        <v>45425</v>
      </c>
      <c r="O15" s="26" t="s">
        <v>184</v>
      </c>
      <c r="P15" s="26"/>
      <c r="Q15" s="26" t="s">
        <v>253</v>
      </c>
      <c r="R15" s="26" t="s">
        <v>267</v>
      </c>
      <c r="S15" s="26">
        <v>1</v>
      </c>
      <c r="T15" s="26">
        <v>2</v>
      </c>
      <c r="U15" s="26" t="s">
        <v>303</v>
      </c>
      <c r="V15" s="26" t="s">
        <v>292</v>
      </c>
      <c r="W15" s="26"/>
      <c r="X15" s="26"/>
      <c r="Y15" s="26"/>
      <c r="Z15" s="26" t="s">
        <v>269</v>
      </c>
      <c r="AA15" s="26" t="s">
        <v>205</v>
      </c>
      <c r="AB15" s="26" t="s">
        <v>203</v>
      </c>
      <c r="AC15" s="26" t="str">
        <f t="shared" si="0"/>
        <v>44g</v>
      </c>
      <c r="AD15" s="26" t="str">
        <f t="shared" si="1"/>
        <v>44i</v>
      </c>
      <c r="AE15" s="26" t="s">
        <v>312</v>
      </c>
      <c r="AF15" s="26" t="s">
        <v>313</v>
      </c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33"/>
    </row>
    <row r="16" spans="1:155" s="20" customFormat="1" ht="42" x14ac:dyDescent="0.3">
      <c r="A16" s="26">
        <v>57</v>
      </c>
      <c r="B16" s="26" t="s">
        <v>162</v>
      </c>
      <c r="C16" s="26" t="s">
        <v>163</v>
      </c>
      <c r="D16" s="27" t="s">
        <v>220</v>
      </c>
      <c r="E16" s="26" t="s">
        <v>16</v>
      </c>
      <c r="F16" s="28">
        <v>6.3</v>
      </c>
      <c r="G16" s="29">
        <v>0</v>
      </c>
      <c r="H16" s="29">
        <v>6.3</v>
      </c>
      <c r="I16" s="26" t="s">
        <v>13</v>
      </c>
      <c r="J16" s="26"/>
      <c r="K16" s="26">
        <v>1</v>
      </c>
      <c r="L16" s="26"/>
      <c r="M16" s="32">
        <v>72150</v>
      </c>
      <c r="N16" s="30">
        <v>45425</v>
      </c>
      <c r="O16" s="26" t="s">
        <v>184</v>
      </c>
      <c r="P16" s="26"/>
      <c r="Q16" s="26" t="s">
        <v>253</v>
      </c>
      <c r="R16" s="26" t="s">
        <v>267</v>
      </c>
      <c r="S16" s="26" t="s">
        <v>195</v>
      </c>
      <c r="T16" s="26" t="s">
        <v>196</v>
      </c>
      <c r="U16" s="26" t="s">
        <v>304</v>
      </c>
      <c r="V16" s="26" t="s">
        <v>293</v>
      </c>
      <c r="W16" s="26"/>
      <c r="X16" s="26"/>
      <c r="Y16" s="26"/>
      <c r="Z16" s="26" t="s">
        <v>269</v>
      </c>
      <c r="AA16" s="26" t="s">
        <v>206</v>
      </c>
      <c r="AB16" s="26" t="s">
        <v>204</v>
      </c>
      <c r="AC16" s="26" t="str">
        <f t="shared" si="0"/>
        <v>45g</v>
      </c>
      <c r="AD16" s="26" t="str">
        <f t="shared" si="1"/>
        <v>45i</v>
      </c>
      <c r="AE16" s="26" t="s">
        <v>312</v>
      </c>
      <c r="AF16" s="26" t="s">
        <v>313</v>
      </c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33"/>
    </row>
    <row r="17" spans="1:155" s="4" customFormat="1" ht="42" x14ac:dyDescent="0.3">
      <c r="A17" s="26">
        <v>59</v>
      </c>
      <c r="B17" s="26" t="s">
        <v>164</v>
      </c>
      <c r="C17" s="26" t="s">
        <v>165</v>
      </c>
      <c r="D17" s="27" t="s">
        <v>220</v>
      </c>
      <c r="E17" s="26" t="s">
        <v>16</v>
      </c>
      <c r="F17" s="28">
        <v>6.3</v>
      </c>
      <c r="G17" s="29">
        <v>0</v>
      </c>
      <c r="H17" s="29">
        <v>6.3</v>
      </c>
      <c r="I17" s="26" t="s">
        <v>13</v>
      </c>
      <c r="J17" s="26"/>
      <c r="K17" s="26">
        <v>1</v>
      </c>
      <c r="L17" s="26"/>
      <c r="M17" s="32">
        <v>72150</v>
      </c>
      <c r="N17" s="30">
        <v>45425</v>
      </c>
      <c r="O17" s="26" t="s">
        <v>184</v>
      </c>
      <c r="P17" s="26"/>
      <c r="Q17" s="26" t="s">
        <v>253</v>
      </c>
      <c r="R17" s="26" t="s">
        <v>267</v>
      </c>
      <c r="S17" s="26" t="s">
        <v>195</v>
      </c>
      <c r="T17" s="26" t="s">
        <v>196</v>
      </c>
      <c r="U17" s="26" t="s">
        <v>305</v>
      </c>
      <c r="V17" s="26" t="s">
        <v>294</v>
      </c>
      <c r="W17" s="26"/>
      <c r="X17" s="26"/>
      <c r="Y17" s="26"/>
      <c r="Z17" s="26" t="s">
        <v>269</v>
      </c>
      <c r="AA17" s="26" t="s">
        <v>208</v>
      </c>
      <c r="AB17" s="26" t="s">
        <v>207</v>
      </c>
      <c r="AC17" s="26" t="str">
        <f t="shared" si="0"/>
        <v>46g</v>
      </c>
      <c r="AD17" s="26" t="str">
        <f t="shared" si="1"/>
        <v>46i</v>
      </c>
      <c r="AE17" s="26" t="s">
        <v>312</v>
      </c>
      <c r="AF17" s="26" t="s">
        <v>313</v>
      </c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</row>
    <row r="18" spans="1:155" s="4" customFormat="1" ht="56" x14ac:dyDescent="0.3">
      <c r="A18" s="33">
        <v>61</v>
      </c>
      <c r="B18" s="33" t="s">
        <v>126</v>
      </c>
      <c r="C18" s="34" t="s">
        <v>154</v>
      </c>
      <c r="D18" s="35" t="s">
        <v>221</v>
      </c>
      <c r="E18" s="33" t="s">
        <v>16</v>
      </c>
      <c r="F18" s="36">
        <v>1300</v>
      </c>
      <c r="G18" s="33">
        <v>0</v>
      </c>
      <c r="H18" s="33">
        <v>2500</v>
      </c>
      <c r="I18" s="33" t="s">
        <v>13</v>
      </c>
      <c r="J18" s="33"/>
      <c r="K18" s="33">
        <v>1</v>
      </c>
      <c r="L18" s="33"/>
      <c r="M18" s="37">
        <f>43030+14365</f>
        <v>57395</v>
      </c>
      <c r="N18" s="38">
        <v>45425</v>
      </c>
      <c r="O18" s="33" t="s">
        <v>184</v>
      </c>
      <c r="P18" s="33"/>
      <c r="Q18" s="33" t="s">
        <v>253</v>
      </c>
      <c r="R18" s="33" t="s">
        <v>266</v>
      </c>
      <c r="S18" s="33" t="s">
        <v>195</v>
      </c>
      <c r="T18" s="33" t="s">
        <v>196</v>
      </c>
      <c r="U18" s="33" t="s">
        <v>306</v>
      </c>
      <c r="V18" s="33" t="s">
        <v>298</v>
      </c>
      <c r="W18" s="33"/>
      <c r="X18" s="33"/>
      <c r="Y18" s="33"/>
      <c r="Z18" s="33" t="s">
        <v>268</v>
      </c>
      <c r="AA18" s="33" t="s">
        <v>205</v>
      </c>
      <c r="AB18" s="33" t="s">
        <v>203</v>
      </c>
      <c r="AC18" s="33" t="str">
        <f t="shared" si="0"/>
        <v>34g</v>
      </c>
      <c r="AD18" s="33" t="str">
        <f t="shared" si="1"/>
        <v>34i</v>
      </c>
      <c r="AE18" s="33" t="s">
        <v>312</v>
      </c>
      <c r="AF18" s="33" t="s">
        <v>313</v>
      </c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3"/>
      <c r="DO18" s="33"/>
      <c r="DP18" s="33"/>
      <c r="DQ18" s="33"/>
      <c r="DR18" s="33"/>
      <c r="DS18" s="33"/>
      <c r="DT18" s="33"/>
      <c r="DU18" s="33"/>
      <c r="DV18" s="33"/>
      <c r="DW18" s="33"/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3"/>
      <c r="EL18" s="33"/>
      <c r="EM18" s="33"/>
      <c r="EN18" s="33"/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26"/>
    </row>
    <row r="19" spans="1:155" s="4" customFormat="1" ht="42" x14ac:dyDescent="0.3">
      <c r="A19" s="33">
        <v>64</v>
      </c>
      <c r="B19" s="33" t="s">
        <v>128</v>
      </c>
      <c r="C19" s="33" t="s">
        <v>131</v>
      </c>
      <c r="D19" s="35" t="s">
        <v>222</v>
      </c>
      <c r="E19" s="33" t="s">
        <v>16</v>
      </c>
      <c r="F19" s="36">
        <v>63</v>
      </c>
      <c r="G19" s="39">
        <v>0</v>
      </c>
      <c r="H19" s="39">
        <v>63</v>
      </c>
      <c r="I19" s="33" t="s">
        <v>13</v>
      </c>
      <c r="J19" s="33"/>
      <c r="K19" s="33">
        <v>1</v>
      </c>
      <c r="L19" s="33"/>
      <c r="M19" s="37">
        <v>65780</v>
      </c>
      <c r="N19" s="38">
        <v>45425</v>
      </c>
      <c r="O19" s="33" t="s">
        <v>184</v>
      </c>
      <c r="P19" s="33"/>
      <c r="Q19" s="33" t="s">
        <v>253</v>
      </c>
      <c r="R19" s="33" t="s">
        <v>266</v>
      </c>
      <c r="S19" s="33" t="s">
        <v>195</v>
      </c>
      <c r="T19" s="33" t="s">
        <v>196</v>
      </c>
      <c r="U19" s="33" t="s">
        <v>307</v>
      </c>
      <c r="V19" s="33" t="s">
        <v>299</v>
      </c>
      <c r="W19" s="33"/>
      <c r="X19" s="33"/>
      <c r="Y19" s="33"/>
      <c r="Z19" s="33" t="s">
        <v>268</v>
      </c>
      <c r="AA19" s="33" t="s">
        <v>206</v>
      </c>
      <c r="AB19" s="33" t="s">
        <v>204</v>
      </c>
      <c r="AC19" s="33" t="str">
        <f t="shared" si="0"/>
        <v>35g</v>
      </c>
      <c r="AD19" s="33" t="str">
        <f t="shared" si="1"/>
        <v>35i</v>
      </c>
      <c r="AE19" s="33" t="s">
        <v>312</v>
      </c>
      <c r="AF19" s="33" t="s">
        <v>313</v>
      </c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26"/>
    </row>
    <row r="20" spans="1:155" s="4" customFormat="1" ht="56" x14ac:dyDescent="0.3">
      <c r="A20" s="33">
        <v>66</v>
      </c>
      <c r="B20" s="33" t="s">
        <v>123</v>
      </c>
      <c r="C20" s="34" t="s">
        <v>153</v>
      </c>
      <c r="D20" s="35" t="s">
        <v>221</v>
      </c>
      <c r="E20" s="33" t="s">
        <v>16</v>
      </c>
      <c r="F20" s="36">
        <v>1300</v>
      </c>
      <c r="G20" s="33">
        <v>0</v>
      </c>
      <c r="H20" s="33">
        <v>2500</v>
      </c>
      <c r="I20" s="33" t="s">
        <v>13</v>
      </c>
      <c r="J20" s="33"/>
      <c r="K20" s="33">
        <v>1</v>
      </c>
      <c r="L20" s="33"/>
      <c r="M20" s="37">
        <f>43030+14365</f>
        <v>57395</v>
      </c>
      <c r="N20" s="38">
        <v>45425</v>
      </c>
      <c r="O20" s="33" t="s">
        <v>184</v>
      </c>
      <c r="P20" s="33"/>
      <c r="Q20" s="33" t="s">
        <v>253</v>
      </c>
      <c r="R20" s="33" t="s">
        <v>266</v>
      </c>
      <c r="S20" s="33" t="s">
        <v>195</v>
      </c>
      <c r="T20" s="33" t="s">
        <v>196</v>
      </c>
      <c r="U20" s="33" t="s">
        <v>308</v>
      </c>
      <c r="V20" s="33" t="s">
        <v>309</v>
      </c>
      <c r="W20" s="33"/>
      <c r="X20" s="33"/>
      <c r="Y20" s="33"/>
      <c r="Z20" s="33" t="s">
        <v>268</v>
      </c>
      <c r="AA20" s="33" t="s">
        <v>208</v>
      </c>
      <c r="AB20" s="33" t="s">
        <v>207</v>
      </c>
      <c r="AC20" s="33" t="str">
        <f t="shared" si="0"/>
        <v>36g</v>
      </c>
      <c r="AD20" s="33" t="str">
        <f t="shared" si="1"/>
        <v>36i</v>
      </c>
      <c r="AE20" s="33" t="s">
        <v>312</v>
      </c>
      <c r="AF20" s="33" t="s">
        <v>313</v>
      </c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26"/>
    </row>
    <row r="21" spans="1:155" s="4" customFormat="1" x14ac:dyDescent="0.3">
      <c r="A21" s="4">
        <v>2</v>
      </c>
      <c r="B21" s="4" t="s">
        <v>23</v>
      </c>
      <c r="C21" s="6" t="s">
        <v>133</v>
      </c>
      <c r="D21" s="4" t="s">
        <v>29</v>
      </c>
      <c r="E21" s="4" t="s">
        <v>24</v>
      </c>
      <c r="F21" s="7">
        <v>25</v>
      </c>
      <c r="G21" s="4">
        <v>0</v>
      </c>
      <c r="H21" s="4">
        <v>100</v>
      </c>
      <c r="I21" s="4" t="s">
        <v>13</v>
      </c>
      <c r="J21" s="4">
        <v>150</v>
      </c>
      <c r="N21" s="9"/>
      <c r="EY21" s="13"/>
    </row>
    <row r="22" spans="1:155" s="4" customFormat="1" x14ac:dyDescent="0.3">
      <c r="A22" s="4">
        <v>3</v>
      </c>
      <c r="B22" s="4" t="s">
        <v>25</v>
      </c>
      <c r="C22" s="6" t="s">
        <v>134</v>
      </c>
      <c r="D22" s="4" t="s">
        <v>29</v>
      </c>
      <c r="E22" s="4" t="s">
        <v>24</v>
      </c>
      <c r="F22" s="7">
        <v>25</v>
      </c>
      <c r="G22" s="4">
        <v>0</v>
      </c>
      <c r="H22" s="4">
        <v>100</v>
      </c>
      <c r="I22" s="4" t="s">
        <v>13</v>
      </c>
      <c r="J22" s="4">
        <v>150</v>
      </c>
      <c r="N22" s="9"/>
      <c r="EY22" s="13"/>
    </row>
    <row r="23" spans="1:155" s="4" customFormat="1" x14ac:dyDescent="0.3">
      <c r="A23" s="4">
        <v>5</v>
      </c>
      <c r="B23" s="4" t="s">
        <v>28</v>
      </c>
      <c r="C23" s="4" t="s">
        <v>135</v>
      </c>
      <c r="D23" s="4" t="s">
        <v>30</v>
      </c>
      <c r="E23" s="4" t="s">
        <v>24</v>
      </c>
      <c r="F23" s="7">
        <v>25</v>
      </c>
      <c r="G23" s="4">
        <v>0</v>
      </c>
      <c r="H23" s="4">
        <v>400</v>
      </c>
      <c r="I23" s="4" t="s">
        <v>13</v>
      </c>
      <c r="J23" s="4">
        <v>20</v>
      </c>
      <c r="L23" s="41"/>
      <c r="N23" s="9"/>
      <c r="EY23" s="13"/>
    </row>
    <row r="24" spans="1:155" s="4" customFormat="1" x14ac:dyDescent="0.3">
      <c r="A24" s="4">
        <v>6</v>
      </c>
      <c r="B24" s="4" t="s">
        <v>31</v>
      </c>
      <c r="C24" s="4" t="s">
        <v>136</v>
      </c>
      <c r="D24" s="4" t="s">
        <v>32</v>
      </c>
      <c r="E24" s="4" t="s">
        <v>24</v>
      </c>
      <c r="F24" s="7">
        <v>25</v>
      </c>
      <c r="G24" s="4">
        <v>0</v>
      </c>
      <c r="H24" s="4">
        <v>400</v>
      </c>
      <c r="I24" s="4" t="s">
        <v>13</v>
      </c>
      <c r="J24" s="4">
        <v>150</v>
      </c>
      <c r="L24" s="41"/>
      <c r="N24" s="9"/>
      <c r="EY24" s="42"/>
    </row>
    <row r="25" spans="1:155" s="4" customFormat="1" x14ac:dyDescent="0.3">
      <c r="A25" s="4">
        <v>7</v>
      </c>
      <c r="B25" s="4" t="s">
        <v>33</v>
      </c>
      <c r="C25" s="4" t="s">
        <v>137</v>
      </c>
      <c r="D25" s="4" t="s">
        <v>30</v>
      </c>
      <c r="E25" s="4" t="s">
        <v>24</v>
      </c>
      <c r="F25" s="7">
        <v>25</v>
      </c>
      <c r="G25" s="4">
        <v>0</v>
      </c>
      <c r="H25" s="4">
        <v>400</v>
      </c>
      <c r="I25" s="4" t="s">
        <v>13</v>
      </c>
      <c r="J25" s="4">
        <v>20</v>
      </c>
      <c r="L25" s="41"/>
      <c r="N25" s="9"/>
      <c r="EY25" s="42"/>
    </row>
    <row r="26" spans="1:155" s="4" customFormat="1" x14ac:dyDescent="0.3">
      <c r="A26" s="54">
        <v>71</v>
      </c>
      <c r="B26" s="54" t="s">
        <v>177</v>
      </c>
      <c r="C26" s="54" t="s">
        <v>178</v>
      </c>
      <c r="D26" s="54" t="s">
        <v>179</v>
      </c>
      <c r="E26" s="54"/>
      <c r="F26" s="54">
        <v>2000</v>
      </c>
      <c r="G26" s="54">
        <v>0</v>
      </c>
      <c r="H26" s="54">
        <v>4000</v>
      </c>
      <c r="I26" s="54" t="s">
        <v>13</v>
      </c>
      <c r="J26" s="54">
        <v>32</v>
      </c>
      <c r="K26" s="54"/>
      <c r="L26" s="54"/>
      <c r="M26" s="54"/>
      <c r="N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/>
      <c r="DN26" s="54"/>
      <c r="DO26" s="54"/>
      <c r="DP26" s="54"/>
      <c r="DQ26" s="54"/>
      <c r="DR26" s="54"/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/>
      <c r="EG26" s="54"/>
      <c r="EH26" s="54"/>
      <c r="EI26" s="54"/>
      <c r="EJ26" s="54"/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26"/>
    </row>
    <row r="27" spans="1:155" s="4" customFormat="1" x14ac:dyDescent="0.3">
      <c r="A27" s="4">
        <v>4</v>
      </c>
      <c r="B27" s="4" t="s">
        <v>27</v>
      </c>
      <c r="C27" s="4" t="s">
        <v>211</v>
      </c>
      <c r="D27" s="4" t="s">
        <v>26</v>
      </c>
      <c r="E27" s="4" t="s">
        <v>24</v>
      </c>
      <c r="F27" s="7">
        <v>25</v>
      </c>
      <c r="G27" s="4">
        <v>0</v>
      </c>
      <c r="H27" s="4">
        <v>600</v>
      </c>
      <c r="I27" s="4" t="s">
        <v>13</v>
      </c>
      <c r="J27" s="4">
        <v>150</v>
      </c>
      <c r="L27" s="41"/>
      <c r="N27" s="9"/>
      <c r="EY27" s="13"/>
    </row>
    <row r="28" spans="1:155" s="4" customFormat="1" ht="84" x14ac:dyDescent="0.3">
      <c r="A28" s="4">
        <v>1</v>
      </c>
      <c r="B28" s="4" t="s">
        <v>226</v>
      </c>
      <c r="C28" s="4" t="s">
        <v>225</v>
      </c>
      <c r="D28" s="6" t="s">
        <v>242</v>
      </c>
      <c r="E28" s="4" t="s">
        <v>101</v>
      </c>
      <c r="F28" s="7">
        <v>25</v>
      </c>
      <c r="G28" s="4">
        <v>0</v>
      </c>
      <c r="H28" s="4">
        <v>1600</v>
      </c>
      <c r="I28" s="4" t="s">
        <v>13</v>
      </c>
      <c r="J28" s="4">
        <v>150</v>
      </c>
      <c r="M28" s="4">
        <v>176000</v>
      </c>
      <c r="N28" s="9">
        <v>45426</v>
      </c>
      <c r="EY28" s="13"/>
    </row>
    <row r="29" spans="1:155" s="4" customFormat="1" x14ac:dyDescent="0.3">
      <c r="A29" s="13">
        <v>36</v>
      </c>
      <c r="B29" s="13" t="s">
        <v>81</v>
      </c>
      <c r="C29" s="13" t="s">
        <v>80</v>
      </c>
      <c r="D29" s="14" t="s">
        <v>82</v>
      </c>
      <c r="E29" s="14" t="s">
        <v>21</v>
      </c>
      <c r="F29" s="49"/>
      <c r="G29" s="13"/>
      <c r="H29" s="13">
        <v>100</v>
      </c>
      <c r="I29" s="13" t="s">
        <v>79</v>
      </c>
      <c r="J29" s="13"/>
      <c r="K29" s="13"/>
      <c r="L29" s="13"/>
      <c r="M29" s="13"/>
      <c r="N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</row>
    <row r="30" spans="1:155" s="4" customFormat="1" x14ac:dyDescent="0.3">
      <c r="A30" s="20">
        <v>42</v>
      </c>
      <c r="B30" s="20" t="s">
        <v>97</v>
      </c>
      <c r="C30" s="20" t="s">
        <v>98</v>
      </c>
      <c r="D30" s="21" t="s">
        <v>82</v>
      </c>
      <c r="E30" s="21" t="s">
        <v>21</v>
      </c>
      <c r="F30" s="53"/>
      <c r="G30" s="20"/>
      <c r="H30" s="20">
        <v>100</v>
      </c>
      <c r="I30" s="20" t="s">
        <v>79</v>
      </c>
      <c r="J30" s="20"/>
      <c r="K30" s="20"/>
      <c r="L30" s="20"/>
      <c r="M30" s="20"/>
      <c r="N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</row>
    <row r="31" spans="1:155" s="4" customFormat="1" ht="98" x14ac:dyDescent="0.3">
      <c r="A31" s="26">
        <v>47</v>
      </c>
      <c r="B31" s="26" t="s">
        <v>99</v>
      </c>
      <c r="C31" s="26" t="s">
        <v>100</v>
      </c>
      <c r="D31" s="27" t="s">
        <v>241</v>
      </c>
      <c r="E31" s="26" t="s">
        <v>101</v>
      </c>
      <c r="F31" s="28">
        <v>1900</v>
      </c>
      <c r="G31" s="29">
        <v>0</v>
      </c>
      <c r="H31" s="29">
        <v>2500</v>
      </c>
      <c r="I31" s="26" t="s">
        <v>13</v>
      </c>
      <c r="J31" s="26">
        <v>50</v>
      </c>
      <c r="K31" s="26"/>
      <c r="L31" s="26"/>
      <c r="M31" s="32">
        <v>95420</v>
      </c>
      <c r="N31" s="30">
        <v>45426</v>
      </c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  <c r="EK31" s="26"/>
      <c r="EL31" s="26"/>
      <c r="EM31" s="26"/>
      <c r="EN31" s="26"/>
      <c r="EO31" s="26"/>
      <c r="EP31" s="26"/>
      <c r="EQ31" s="26"/>
      <c r="ER31" s="26"/>
      <c r="ES31" s="26"/>
      <c r="ET31" s="26"/>
      <c r="EU31" s="26"/>
      <c r="EV31" s="26"/>
      <c r="EW31" s="26"/>
      <c r="EX31" s="26"/>
      <c r="EY31" s="54"/>
    </row>
    <row r="32" spans="1:155" s="4" customFormat="1" x14ac:dyDescent="0.3">
      <c r="A32" s="33">
        <v>60</v>
      </c>
      <c r="B32" s="33" t="s">
        <v>118</v>
      </c>
      <c r="C32" s="33" t="s">
        <v>132</v>
      </c>
      <c r="D32" s="33" t="s">
        <v>119</v>
      </c>
      <c r="E32" s="33" t="s">
        <v>15</v>
      </c>
      <c r="F32" s="36">
        <v>1300</v>
      </c>
      <c r="G32" s="33">
        <v>0</v>
      </c>
      <c r="H32" s="33">
        <v>1600</v>
      </c>
      <c r="I32" s="33" t="s">
        <v>13</v>
      </c>
      <c r="J32" s="33">
        <v>200</v>
      </c>
      <c r="K32" s="33"/>
      <c r="L32" s="33"/>
      <c r="M32" s="33"/>
      <c r="N32" s="38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  <c r="DO32" s="33"/>
      <c r="DP32" s="33"/>
      <c r="DQ32" s="33"/>
      <c r="DR32" s="33"/>
      <c r="DS32" s="33"/>
      <c r="DT32" s="33"/>
      <c r="DU32" s="33"/>
      <c r="DV32" s="33"/>
      <c r="DW32" s="33"/>
      <c r="DX32" s="33"/>
      <c r="DY32" s="33"/>
      <c r="DZ32" s="33"/>
      <c r="EA32" s="33"/>
      <c r="EB32" s="33"/>
      <c r="EC32" s="33"/>
      <c r="ED32" s="33"/>
      <c r="EE32" s="33"/>
      <c r="EF32" s="33"/>
      <c r="EG32" s="33"/>
      <c r="EH32" s="33"/>
      <c r="EI32" s="33"/>
      <c r="EJ32" s="33"/>
      <c r="EK32" s="33"/>
      <c r="EL32" s="33"/>
      <c r="EM32" s="33"/>
      <c r="EN32" s="33"/>
      <c r="EO32" s="33"/>
      <c r="EP32" s="33"/>
      <c r="EQ32" s="33"/>
      <c r="ER32" s="33"/>
      <c r="ES32" s="33"/>
      <c r="ET32" s="33"/>
      <c r="EU32" s="33"/>
      <c r="EV32" s="33"/>
      <c r="EW32" s="33"/>
      <c r="EX32" s="33"/>
      <c r="EY32" s="26"/>
    </row>
    <row r="33" spans="1:155" s="4" customFormat="1" ht="28" x14ac:dyDescent="0.3">
      <c r="A33" s="13">
        <v>35</v>
      </c>
      <c r="B33" s="48" t="s">
        <v>76</v>
      </c>
      <c r="C33" s="58" t="s">
        <v>247</v>
      </c>
      <c r="D33" s="48" t="s">
        <v>248</v>
      </c>
      <c r="E33" s="48" t="s">
        <v>246</v>
      </c>
      <c r="F33" s="48"/>
      <c r="G33" s="48"/>
      <c r="H33" s="48">
        <v>55</v>
      </c>
      <c r="I33" s="48" t="s">
        <v>77</v>
      </c>
      <c r="J33" s="48"/>
      <c r="K33" s="13"/>
      <c r="L33" s="13"/>
      <c r="M33" s="13"/>
      <c r="N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</row>
    <row r="34" spans="1:155" s="4" customFormat="1" ht="28" x14ac:dyDescent="0.3">
      <c r="A34" s="20">
        <v>41</v>
      </c>
      <c r="B34" s="52" t="s">
        <v>96</v>
      </c>
      <c r="C34" s="57" t="s">
        <v>244</v>
      </c>
      <c r="D34" s="52" t="s">
        <v>245</v>
      </c>
      <c r="E34" s="52" t="s">
        <v>246</v>
      </c>
      <c r="F34" s="52"/>
      <c r="G34" s="52"/>
      <c r="H34" s="52">
        <v>75</v>
      </c>
      <c r="I34" s="52" t="s">
        <v>77</v>
      </c>
      <c r="J34" s="52"/>
      <c r="K34" s="20"/>
      <c r="L34" s="20"/>
      <c r="M34" s="20"/>
      <c r="N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</row>
    <row r="35" spans="1:155" s="4" customFormat="1" x14ac:dyDescent="0.3">
      <c r="A35" s="42">
        <v>40</v>
      </c>
      <c r="B35" s="42" t="s">
        <v>91</v>
      </c>
      <c r="C35" s="42" t="s">
        <v>86</v>
      </c>
      <c r="D35" s="50" t="s">
        <v>89</v>
      </c>
      <c r="E35" s="50" t="s">
        <v>22</v>
      </c>
      <c r="F35" s="42"/>
      <c r="G35" s="42"/>
      <c r="H35" s="42"/>
      <c r="I35" s="42"/>
      <c r="J35" s="42"/>
      <c r="K35" s="42"/>
      <c r="L35" s="42"/>
      <c r="M35" s="51"/>
      <c r="N35" s="42"/>
      <c r="O35" s="42" t="s">
        <v>240</v>
      </c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  <c r="DX35" s="42"/>
      <c r="DY35" s="42"/>
      <c r="DZ35" s="42"/>
      <c r="EA35" s="42"/>
      <c r="EB35" s="42"/>
      <c r="EC35" s="42"/>
      <c r="ED35" s="42"/>
      <c r="EE35" s="42"/>
      <c r="EF35" s="42"/>
      <c r="EG35" s="42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</row>
    <row r="36" spans="1:155" s="4" customFormat="1" x14ac:dyDescent="0.3">
      <c r="A36" s="42">
        <v>37</v>
      </c>
      <c r="B36" s="42" t="s">
        <v>87</v>
      </c>
      <c r="C36" s="42" t="s">
        <v>83</v>
      </c>
      <c r="D36" s="50" t="s">
        <v>314</v>
      </c>
      <c r="E36" s="50" t="s">
        <v>22</v>
      </c>
      <c r="F36" s="42"/>
      <c r="G36" s="42"/>
      <c r="H36" s="42"/>
      <c r="I36" s="42"/>
      <c r="J36" s="42"/>
      <c r="K36" s="42"/>
      <c r="L36" s="42"/>
      <c r="M36" s="51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/>
      <c r="DX36" s="42"/>
      <c r="DY36" s="42"/>
      <c r="DZ36" s="42"/>
      <c r="EA36" s="42"/>
      <c r="EB36" s="42"/>
      <c r="EC36" s="42"/>
      <c r="ED36" s="42"/>
      <c r="EE36" s="42"/>
      <c r="EF36" s="42"/>
      <c r="EG36" s="42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</row>
    <row r="37" spans="1:155" s="4" customFormat="1" x14ac:dyDescent="0.3">
      <c r="A37" s="42">
        <v>39</v>
      </c>
      <c r="B37" s="42" t="s">
        <v>90</v>
      </c>
      <c r="C37" s="42" t="s">
        <v>85</v>
      </c>
      <c r="D37" s="50" t="s">
        <v>88</v>
      </c>
      <c r="E37" s="50" t="s">
        <v>22</v>
      </c>
      <c r="F37" s="42"/>
      <c r="G37" s="42"/>
      <c r="H37" s="42"/>
      <c r="I37" s="42"/>
      <c r="J37" s="42"/>
      <c r="K37" s="42"/>
      <c r="L37" s="42"/>
      <c r="M37" s="51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  <c r="DX37" s="42"/>
      <c r="DY37" s="42"/>
      <c r="DZ37" s="42"/>
      <c r="EA37" s="42"/>
      <c r="EB37" s="42"/>
      <c r="EC37" s="42"/>
      <c r="ED37" s="42"/>
      <c r="EE37" s="42"/>
      <c r="EF37" s="42"/>
      <c r="EG37" s="42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</row>
    <row r="38" spans="1:155" s="4" customFormat="1" x14ac:dyDescent="0.3">
      <c r="A38" s="1">
        <v>69</v>
      </c>
      <c r="B38" s="1" t="s">
        <v>176</v>
      </c>
      <c r="C38" s="1" t="s">
        <v>170</v>
      </c>
      <c r="D38" s="1" t="s">
        <v>171</v>
      </c>
      <c r="E38" s="1" t="s">
        <v>172</v>
      </c>
      <c r="F38" s="1"/>
      <c r="G38" s="1"/>
      <c r="H38" s="1"/>
      <c r="I38" s="1"/>
      <c r="J38" s="1"/>
      <c r="K38" s="1"/>
      <c r="L38" s="1"/>
      <c r="M38" s="1"/>
      <c r="N38" s="1"/>
      <c r="O38" s="4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26"/>
    </row>
    <row r="39" spans="1:155" s="4" customFormat="1" x14ac:dyDescent="0.3">
      <c r="A39" s="1">
        <v>70</v>
      </c>
      <c r="B39" s="1" t="s">
        <v>175</v>
      </c>
      <c r="C39" s="1" t="s">
        <v>173</v>
      </c>
      <c r="D39" s="1" t="s">
        <v>174</v>
      </c>
      <c r="E39" s="1" t="s">
        <v>172</v>
      </c>
      <c r="F39" s="1"/>
      <c r="G39" s="1"/>
      <c r="H39" s="1"/>
      <c r="I39" s="1"/>
      <c r="J39" s="1"/>
      <c r="K39" s="1"/>
      <c r="L39" s="1"/>
      <c r="M39" s="1"/>
      <c r="N39" s="1"/>
      <c r="O39" s="4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26"/>
    </row>
    <row r="40" spans="1:155" s="4" customFormat="1" ht="28" x14ac:dyDescent="0.3">
      <c r="A40" s="4">
        <v>9</v>
      </c>
      <c r="B40" s="4" t="s">
        <v>68</v>
      </c>
      <c r="C40" s="4" t="s">
        <v>138</v>
      </c>
      <c r="D40" s="6" t="s">
        <v>233</v>
      </c>
      <c r="E40" s="4" t="s">
        <v>69</v>
      </c>
      <c r="F40" s="7">
        <v>25</v>
      </c>
      <c r="G40" s="4">
        <v>0</v>
      </c>
      <c r="H40" s="4">
        <v>600</v>
      </c>
      <c r="J40" s="4">
        <v>150</v>
      </c>
      <c r="N40" s="9"/>
      <c r="O40" s="4" t="s">
        <v>185</v>
      </c>
      <c r="EY40" s="42"/>
    </row>
    <row r="41" spans="1:155" s="4" customFormat="1" x14ac:dyDescent="0.3">
      <c r="A41" s="4">
        <v>12</v>
      </c>
      <c r="B41" s="4" t="s">
        <v>50</v>
      </c>
      <c r="C41" s="4" t="s">
        <v>39</v>
      </c>
      <c r="D41" s="6" t="s">
        <v>10</v>
      </c>
      <c r="E41" s="6" t="s">
        <v>70</v>
      </c>
      <c r="F41" s="40">
        <v>25</v>
      </c>
      <c r="G41" s="4">
        <v>0</v>
      </c>
      <c r="H41" s="4">
        <v>40</v>
      </c>
      <c r="I41" s="4" t="s">
        <v>13</v>
      </c>
      <c r="O41" s="4" t="s">
        <v>185</v>
      </c>
      <c r="EY41" s="20"/>
    </row>
    <row r="42" spans="1:155" s="4" customFormat="1" x14ac:dyDescent="0.3">
      <c r="A42" s="4">
        <v>13</v>
      </c>
      <c r="B42" s="4" t="s">
        <v>40</v>
      </c>
      <c r="C42" s="4" t="s">
        <v>139</v>
      </c>
      <c r="D42" s="4" t="s">
        <v>34</v>
      </c>
      <c r="E42" s="4" t="s">
        <v>35</v>
      </c>
      <c r="F42" s="40">
        <v>25</v>
      </c>
      <c r="G42" s="4">
        <v>0</v>
      </c>
      <c r="H42" s="4">
        <v>4000</v>
      </c>
      <c r="I42" s="4" t="s">
        <v>13</v>
      </c>
      <c r="J42" s="4">
        <v>20</v>
      </c>
      <c r="L42" s="41"/>
      <c r="N42" s="9"/>
      <c r="O42" s="4" t="s">
        <v>185</v>
      </c>
      <c r="EY42" s="20"/>
    </row>
    <row r="43" spans="1:155" s="4" customFormat="1" x14ac:dyDescent="0.3">
      <c r="A43" s="4">
        <v>15</v>
      </c>
      <c r="B43" s="4" t="s">
        <v>49</v>
      </c>
      <c r="C43" s="4" t="s">
        <v>42</v>
      </c>
      <c r="D43" s="6" t="s">
        <v>10</v>
      </c>
      <c r="E43" s="6" t="s">
        <v>70</v>
      </c>
      <c r="F43" s="40">
        <v>25</v>
      </c>
      <c r="G43" s="4">
        <v>0</v>
      </c>
      <c r="H43" s="4">
        <v>40</v>
      </c>
      <c r="I43" s="4" t="s">
        <v>13</v>
      </c>
      <c r="O43" s="4" t="s">
        <v>185</v>
      </c>
      <c r="EY43" s="20"/>
    </row>
    <row r="44" spans="1:155" s="4" customFormat="1" x14ac:dyDescent="0.3">
      <c r="A44" s="4">
        <v>16</v>
      </c>
      <c r="B44" s="4" t="s">
        <v>44</v>
      </c>
      <c r="C44" s="4" t="s">
        <v>140</v>
      </c>
      <c r="D44" s="4" t="s">
        <v>34</v>
      </c>
      <c r="E44" s="4" t="s">
        <v>35</v>
      </c>
      <c r="F44" s="40">
        <v>25</v>
      </c>
      <c r="G44" s="4">
        <v>0</v>
      </c>
      <c r="H44" s="4">
        <v>4000</v>
      </c>
      <c r="I44" s="4" t="s">
        <v>13</v>
      </c>
      <c r="J44" s="4">
        <v>20</v>
      </c>
      <c r="L44" s="41"/>
      <c r="N44" s="9"/>
      <c r="O44" s="4" t="s">
        <v>185</v>
      </c>
    </row>
    <row r="45" spans="1:155" s="4" customFormat="1" x14ac:dyDescent="0.3">
      <c r="A45" s="4">
        <v>18</v>
      </c>
      <c r="B45" s="4" t="s">
        <v>51</v>
      </c>
      <c r="C45" s="4" t="s">
        <v>48</v>
      </c>
      <c r="D45" s="6" t="s">
        <v>10</v>
      </c>
      <c r="E45" s="6" t="s">
        <v>70</v>
      </c>
      <c r="F45" s="40">
        <v>25</v>
      </c>
      <c r="G45" s="4">
        <v>0</v>
      </c>
      <c r="H45" s="4">
        <v>40</v>
      </c>
      <c r="I45" s="4" t="s">
        <v>13</v>
      </c>
      <c r="O45" s="4" t="s">
        <v>185</v>
      </c>
    </row>
    <row r="46" spans="1:155" s="4" customFormat="1" x14ac:dyDescent="0.3">
      <c r="A46" s="4">
        <v>19</v>
      </c>
      <c r="B46" s="4" t="s">
        <v>46</v>
      </c>
      <c r="C46" s="4" t="s">
        <v>141</v>
      </c>
      <c r="D46" s="4" t="s">
        <v>34</v>
      </c>
      <c r="E46" s="4" t="s">
        <v>35</v>
      </c>
      <c r="F46" s="40">
        <v>25</v>
      </c>
      <c r="G46" s="4">
        <v>0</v>
      </c>
      <c r="H46" s="4">
        <v>4000</v>
      </c>
      <c r="I46" s="4" t="s">
        <v>13</v>
      </c>
      <c r="J46" s="4">
        <v>20</v>
      </c>
      <c r="L46" s="41"/>
      <c r="N46" s="9"/>
      <c r="O46" s="4" t="s">
        <v>185</v>
      </c>
    </row>
    <row r="47" spans="1:155" s="4" customFormat="1" x14ac:dyDescent="0.3">
      <c r="A47" s="4">
        <v>20</v>
      </c>
      <c r="B47" s="4" t="s">
        <v>52</v>
      </c>
      <c r="C47" s="4" t="s">
        <v>54</v>
      </c>
      <c r="D47" s="6" t="s">
        <v>10</v>
      </c>
      <c r="E47" s="6" t="s">
        <v>70</v>
      </c>
      <c r="F47" s="40">
        <v>25</v>
      </c>
      <c r="G47" s="4">
        <v>0</v>
      </c>
      <c r="H47" s="4">
        <v>40</v>
      </c>
      <c r="I47" s="4" t="s">
        <v>13</v>
      </c>
      <c r="O47" s="4" t="s">
        <v>185</v>
      </c>
    </row>
    <row r="48" spans="1:155" s="54" customFormat="1" x14ac:dyDescent="0.3">
      <c r="A48" s="4">
        <v>21</v>
      </c>
      <c r="B48" s="4" t="s">
        <v>53</v>
      </c>
      <c r="C48" s="4" t="s">
        <v>142</v>
      </c>
      <c r="D48" s="4" t="s">
        <v>34</v>
      </c>
      <c r="E48" s="4" t="s">
        <v>35</v>
      </c>
      <c r="F48" s="40">
        <v>25</v>
      </c>
      <c r="G48" s="4">
        <v>0</v>
      </c>
      <c r="H48" s="4">
        <v>4000</v>
      </c>
      <c r="I48" s="4" t="s">
        <v>13</v>
      </c>
      <c r="J48" s="4">
        <v>20</v>
      </c>
      <c r="K48" s="4"/>
      <c r="L48" s="41"/>
      <c r="M48" s="4"/>
      <c r="N48" s="9"/>
      <c r="O48" s="4" t="s">
        <v>185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</row>
    <row r="49" spans="1:155" s="54" customFormat="1" x14ac:dyDescent="0.3">
      <c r="A49" s="4">
        <v>22</v>
      </c>
      <c r="B49" s="4" t="s">
        <v>55</v>
      </c>
      <c r="C49" s="4" t="s">
        <v>57</v>
      </c>
      <c r="D49" s="6" t="s">
        <v>10</v>
      </c>
      <c r="E49" s="6" t="s">
        <v>70</v>
      </c>
      <c r="F49" s="40">
        <v>25</v>
      </c>
      <c r="G49" s="4">
        <v>0</v>
      </c>
      <c r="H49" s="4">
        <v>40</v>
      </c>
      <c r="I49" s="4" t="s">
        <v>13</v>
      </c>
      <c r="J49" s="4"/>
      <c r="K49" s="4"/>
      <c r="L49" s="4"/>
      <c r="M49" s="4"/>
      <c r="N49" s="4"/>
      <c r="O49" s="4" t="s">
        <v>185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</row>
    <row r="50" spans="1:155" s="54" customFormat="1" x14ac:dyDescent="0.3">
      <c r="A50" s="4">
        <v>23</v>
      </c>
      <c r="B50" s="4" t="s">
        <v>56</v>
      </c>
      <c r="C50" s="4" t="s">
        <v>143</v>
      </c>
      <c r="D50" s="4" t="s">
        <v>34</v>
      </c>
      <c r="E50" s="4" t="s">
        <v>35</v>
      </c>
      <c r="F50" s="40">
        <v>25</v>
      </c>
      <c r="G50" s="4">
        <v>0</v>
      </c>
      <c r="H50" s="4">
        <v>4000</v>
      </c>
      <c r="I50" s="4" t="s">
        <v>13</v>
      </c>
      <c r="J50" s="4">
        <v>20</v>
      </c>
      <c r="K50" s="4"/>
      <c r="L50" s="41"/>
      <c r="M50" s="4"/>
      <c r="N50" s="9"/>
      <c r="O50" s="4" t="s">
        <v>185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</row>
    <row r="51" spans="1:155" s="33" customFormat="1" x14ac:dyDescent="0.3">
      <c r="A51" s="4">
        <v>24</v>
      </c>
      <c r="B51" s="4" t="s">
        <v>58</v>
      </c>
      <c r="C51" s="4" t="s">
        <v>145</v>
      </c>
      <c r="D51" s="4" t="s">
        <v>9</v>
      </c>
      <c r="E51" s="4" t="s">
        <v>15</v>
      </c>
      <c r="F51" s="40">
        <v>25</v>
      </c>
      <c r="G51" s="4">
        <v>0</v>
      </c>
      <c r="H51" s="4">
        <v>1600</v>
      </c>
      <c r="I51" s="4" t="s">
        <v>13</v>
      </c>
      <c r="J51" s="4">
        <v>150</v>
      </c>
      <c r="K51" s="4"/>
      <c r="L51" s="4"/>
      <c r="M51" s="4"/>
      <c r="N51" s="9"/>
      <c r="O51" s="4" t="s">
        <v>185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</row>
    <row r="52" spans="1:155" s="33" customFormat="1" x14ac:dyDescent="0.3">
      <c r="A52" s="4">
        <v>25</v>
      </c>
      <c r="B52" s="4" t="s">
        <v>59</v>
      </c>
      <c r="C52" s="4" t="s">
        <v>146</v>
      </c>
      <c r="D52" s="4"/>
      <c r="E52" s="4" t="s">
        <v>237</v>
      </c>
      <c r="F52" s="40">
        <v>25</v>
      </c>
      <c r="G52" s="4">
        <v>0</v>
      </c>
      <c r="H52" s="4">
        <v>1600</v>
      </c>
      <c r="I52" s="4" t="s">
        <v>13</v>
      </c>
      <c r="J52" s="4">
        <v>150</v>
      </c>
      <c r="K52" s="4"/>
      <c r="L52" s="4"/>
      <c r="M52" s="4"/>
      <c r="N52" s="9"/>
      <c r="O52" s="4" t="s">
        <v>185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</row>
    <row r="53" spans="1:155" s="33" customFormat="1" x14ac:dyDescent="0.3">
      <c r="A53" s="4">
        <v>26</v>
      </c>
      <c r="B53" s="4" t="s">
        <v>60</v>
      </c>
      <c r="C53" s="4" t="s">
        <v>144</v>
      </c>
      <c r="D53" s="4" t="s">
        <v>63</v>
      </c>
      <c r="E53" s="4" t="s">
        <v>35</v>
      </c>
      <c r="F53" s="40">
        <v>25</v>
      </c>
      <c r="G53" s="4">
        <v>0</v>
      </c>
      <c r="H53" s="4">
        <v>4000</v>
      </c>
      <c r="I53" s="4" t="s">
        <v>13</v>
      </c>
      <c r="J53" s="4">
        <v>50</v>
      </c>
      <c r="K53" s="4"/>
      <c r="L53" s="41"/>
      <c r="M53" s="4"/>
      <c r="N53" s="9"/>
      <c r="O53" s="4" t="s">
        <v>185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</row>
    <row r="54" spans="1:155" s="33" customFormat="1" x14ac:dyDescent="0.3">
      <c r="A54" s="4">
        <v>27</v>
      </c>
      <c r="B54" s="4" t="s">
        <v>61</v>
      </c>
      <c r="C54" s="4" t="s">
        <v>147</v>
      </c>
      <c r="D54" s="4" t="s">
        <v>34</v>
      </c>
      <c r="E54" s="4" t="s">
        <v>35</v>
      </c>
      <c r="F54" s="40">
        <v>25</v>
      </c>
      <c r="G54" s="4">
        <v>0</v>
      </c>
      <c r="H54" s="4">
        <v>4000</v>
      </c>
      <c r="I54" s="4" t="s">
        <v>13</v>
      </c>
      <c r="J54" s="4">
        <v>20</v>
      </c>
      <c r="K54" s="4"/>
      <c r="L54" s="41"/>
      <c r="M54" s="4"/>
      <c r="N54" s="9"/>
      <c r="O54" s="4" t="s">
        <v>185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</row>
    <row r="55" spans="1:155" s="33" customFormat="1" x14ac:dyDescent="0.3">
      <c r="A55" s="4">
        <v>28</v>
      </c>
      <c r="B55" s="4" t="s">
        <v>62</v>
      </c>
      <c r="C55" s="4" t="s">
        <v>144</v>
      </c>
      <c r="D55" s="4" t="s">
        <v>63</v>
      </c>
      <c r="E55" s="4" t="s">
        <v>35</v>
      </c>
      <c r="F55" s="40">
        <v>25</v>
      </c>
      <c r="G55" s="4">
        <v>0</v>
      </c>
      <c r="H55" s="4">
        <v>4000</v>
      </c>
      <c r="I55" s="4" t="s">
        <v>13</v>
      </c>
      <c r="J55" s="4">
        <v>50</v>
      </c>
      <c r="K55" s="4"/>
      <c r="L55" s="41"/>
      <c r="M55" s="4"/>
      <c r="N55" s="9"/>
      <c r="O55" s="4" t="s">
        <v>185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</row>
    <row r="56" spans="1:155" s="33" customFormat="1" x14ac:dyDescent="0.3">
      <c r="A56" s="4">
        <v>29</v>
      </c>
      <c r="B56" s="4" t="s">
        <v>64</v>
      </c>
      <c r="C56" s="4" t="s">
        <v>148</v>
      </c>
      <c r="D56" s="4" t="s">
        <v>34</v>
      </c>
      <c r="E56" s="4" t="s">
        <v>35</v>
      </c>
      <c r="F56" s="40">
        <v>25</v>
      </c>
      <c r="G56" s="4">
        <v>0</v>
      </c>
      <c r="H56" s="4">
        <v>4000</v>
      </c>
      <c r="I56" s="4" t="s">
        <v>13</v>
      </c>
      <c r="J56" s="4">
        <v>20</v>
      </c>
      <c r="K56" s="4"/>
      <c r="L56" s="41"/>
      <c r="M56" s="4"/>
      <c r="N56" s="9"/>
      <c r="O56" s="4" t="s">
        <v>185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</row>
    <row r="57" spans="1:155" s="33" customFormat="1" x14ac:dyDescent="0.3">
      <c r="A57" s="4">
        <v>30</v>
      </c>
      <c r="B57" s="4" t="s">
        <v>65</v>
      </c>
      <c r="C57" s="4" t="s">
        <v>149</v>
      </c>
      <c r="D57" s="4" t="s">
        <v>63</v>
      </c>
      <c r="E57" s="4" t="s">
        <v>35</v>
      </c>
      <c r="F57" s="40">
        <v>25</v>
      </c>
      <c r="G57" s="4">
        <v>0</v>
      </c>
      <c r="H57" s="4">
        <v>4000</v>
      </c>
      <c r="I57" s="4" t="s">
        <v>13</v>
      </c>
      <c r="J57" s="4">
        <v>50</v>
      </c>
      <c r="K57" s="4"/>
      <c r="L57" s="41"/>
      <c r="M57" s="4"/>
      <c r="N57" s="9"/>
      <c r="O57" s="4" t="s">
        <v>185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</row>
    <row r="58" spans="1:155" s="33" customFormat="1" x14ac:dyDescent="0.3">
      <c r="A58" s="4">
        <v>31</v>
      </c>
      <c r="B58" s="4" t="s">
        <v>66</v>
      </c>
      <c r="C58" s="4" t="s">
        <v>150</v>
      </c>
      <c r="D58" s="4" t="s">
        <v>34</v>
      </c>
      <c r="E58" s="4" t="s">
        <v>35</v>
      </c>
      <c r="F58" s="40">
        <v>25</v>
      </c>
      <c r="G58" s="4">
        <v>0</v>
      </c>
      <c r="H58" s="4">
        <v>4000</v>
      </c>
      <c r="I58" s="4" t="s">
        <v>13</v>
      </c>
      <c r="J58" s="4">
        <v>20</v>
      </c>
      <c r="K58" s="4"/>
      <c r="L58" s="41"/>
      <c r="M58" s="4"/>
      <c r="N58" s="9"/>
      <c r="O58" s="4" t="s">
        <v>185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</row>
    <row r="59" spans="1:155" s="33" customFormat="1" ht="28" x14ac:dyDescent="0.3">
      <c r="A59" s="13">
        <v>33</v>
      </c>
      <c r="B59" s="13" t="s">
        <v>72</v>
      </c>
      <c r="C59" s="14" t="s">
        <v>215</v>
      </c>
      <c r="D59" s="14" t="s">
        <v>11</v>
      </c>
      <c r="E59" s="14" t="s">
        <v>18</v>
      </c>
      <c r="F59" s="15">
        <v>1.7</v>
      </c>
      <c r="G59" s="13">
        <v>0</v>
      </c>
      <c r="H59" s="13">
        <v>2.5</v>
      </c>
      <c r="I59" s="13" t="s">
        <v>13</v>
      </c>
      <c r="J59" s="13"/>
      <c r="K59" s="13"/>
      <c r="L59" s="13"/>
      <c r="M59" s="13"/>
      <c r="N59" s="13"/>
      <c r="O59" s="13" t="s">
        <v>185</v>
      </c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4"/>
    </row>
    <row r="60" spans="1:155" s="26" customFormat="1" x14ac:dyDescent="0.3">
      <c r="A60" s="42">
        <v>38</v>
      </c>
      <c r="B60" s="42" t="s">
        <v>243</v>
      </c>
      <c r="C60" s="42" t="s">
        <v>84</v>
      </c>
      <c r="D60" s="50" t="s">
        <v>224</v>
      </c>
      <c r="E60" s="50" t="s">
        <v>22</v>
      </c>
      <c r="F60" s="42"/>
      <c r="G60" s="42"/>
      <c r="H60" s="42"/>
      <c r="I60" s="42"/>
      <c r="J60" s="42"/>
      <c r="K60" s="42"/>
      <c r="L60" s="42"/>
      <c r="M60" s="42"/>
      <c r="N60" s="42"/>
      <c r="O60" s="42" t="s">
        <v>185</v>
      </c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/>
      <c r="CY60" s="42"/>
      <c r="CZ60" s="42"/>
      <c r="DA60" s="42"/>
      <c r="DB60" s="42"/>
      <c r="DC60" s="42"/>
      <c r="DD60" s="42"/>
      <c r="DE60" s="42"/>
      <c r="DF60" s="42"/>
      <c r="DG60" s="42"/>
      <c r="DH60" s="42"/>
      <c r="DI60" s="42"/>
      <c r="DJ60" s="42"/>
      <c r="DK60" s="42"/>
      <c r="DL60" s="42"/>
      <c r="DM60" s="42"/>
      <c r="DN60" s="42"/>
      <c r="DO60" s="42"/>
      <c r="DP60" s="42"/>
      <c r="DQ60" s="42"/>
      <c r="DR60" s="42"/>
      <c r="DS60" s="42"/>
      <c r="DT60" s="42"/>
      <c r="DU60" s="42"/>
      <c r="DV60" s="42"/>
      <c r="DW60" s="42"/>
      <c r="DX60" s="42"/>
      <c r="DY60" s="42"/>
      <c r="DZ60" s="42"/>
      <c r="EA60" s="42"/>
      <c r="EB60" s="42"/>
      <c r="EC60" s="42"/>
      <c r="ED60" s="42"/>
      <c r="EE60" s="42"/>
      <c r="EF60" s="42"/>
      <c r="EG60" s="42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"/>
    </row>
    <row r="61" spans="1:155" s="26" customFormat="1" ht="28" x14ac:dyDescent="0.3">
      <c r="A61" s="20">
        <v>44</v>
      </c>
      <c r="B61" s="20" t="s">
        <v>92</v>
      </c>
      <c r="C61" s="20" t="s">
        <v>161</v>
      </c>
      <c r="D61" s="21" t="s">
        <v>12</v>
      </c>
      <c r="E61" s="21" t="s">
        <v>18</v>
      </c>
      <c r="F61" s="23">
        <v>-0.02</v>
      </c>
      <c r="G61" s="23">
        <v>-0.125</v>
      </c>
      <c r="H61" s="23">
        <v>0.125</v>
      </c>
      <c r="I61" s="20" t="s">
        <v>13</v>
      </c>
      <c r="J61" s="20"/>
      <c r="K61" s="20"/>
      <c r="L61" s="20"/>
      <c r="M61" s="20"/>
      <c r="N61" s="20"/>
      <c r="O61" s="20" t="s">
        <v>185</v>
      </c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4"/>
    </row>
    <row r="62" spans="1:155" s="26" customFormat="1" ht="28" x14ac:dyDescent="0.3">
      <c r="A62" s="26">
        <v>49</v>
      </c>
      <c r="B62" s="26" t="s">
        <v>104</v>
      </c>
      <c r="C62" s="27" t="s">
        <v>235</v>
      </c>
      <c r="D62" s="27" t="s">
        <v>234</v>
      </c>
      <c r="E62" s="26" t="s">
        <v>69</v>
      </c>
      <c r="F62" s="28">
        <v>1900</v>
      </c>
      <c r="G62" s="29">
        <v>0</v>
      </c>
      <c r="H62" s="29">
        <v>10000</v>
      </c>
      <c r="I62" s="26" t="s">
        <v>14</v>
      </c>
      <c r="J62" s="26">
        <v>50</v>
      </c>
      <c r="N62" s="30"/>
      <c r="O62" s="26" t="s">
        <v>185</v>
      </c>
      <c r="EY62" s="54"/>
    </row>
    <row r="63" spans="1:155" s="26" customFormat="1" x14ac:dyDescent="0.3">
      <c r="A63" s="26">
        <v>51</v>
      </c>
      <c r="B63" s="26" t="s">
        <v>106</v>
      </c>
      <c r="C63" s="26" t="s">
        <v>112</v>
      </c>
      <c r="D63" s="27" t="s">
        <v>121</v>
      </c>
      <c r="E63" s="26" t="s">
        <v>17</v>
      </c>
      <c r="F63" s="43">
        <v>1900</v>
      </c>
      <c r="G63" s="26">
        <v>0</v>
      </c>
      <c r="H63" s="26">
        <v>4000</v>
      </c>
      <c r="I63" s="26" t="s">
        <v>13</v>
      </c>
      <c r="O63" s="26" t="s">
        <v>185</v>
      </c>
      <c r="EY63" s="33"/>
    </row>
    <row r="64" spans="1:155" s="26" customFormat="1" x14ac:dyDescent="0.3">
      <c r="A64" s="26">
        <v>52</v>
      </c>
      <c r="B64" s="26" t="s">
        <v>107</v>
      </c>
      <c r="C64" s="26" t="s">
        <v>113</v>
      </c>
      <c r="D64" s="26" t="s">
        <v>116</v>
      </c>
      <c r="E64" s="26" t="s">
        <v>35</v>
      </c>
      <c r="F64" s="28">
        <v>1900</v>
      </c>
      <c r="G64" s="26">
        <v>0</v>
      </c>
      <c r="H64" s="26">
        <v>4000</v>
      </c>
      <c r="I64" s="26" t="s">
        <v>13</v>
      </c>
      <c r="J64" s="26">
        <v>20</v>
      </c>
      <c r="L64" s="44"/>
      <c r="N64" s="30"/>
      <c r="O64" s="26" t="s">
        <v>185</v>
      </c>
      <c r="EY64" s="33"/>
    </row>
    <row r="65" spans="1:155" s="26" customFormat="1" x14ac:dyDescent="0.3">
      <c r="A65" s="26">
        <v>54</v>
      </c>
      <c r="B65" s="26" t="s">
        <v>109</v>
      </c>
      <c r="C65" s="26" t="s">
        <v>114</v>
      </c>
      <c r="D65" s="27" t="s">
        <v>121</v>
      </c>
      <c r="E65" s="26" t="s">
        <v>17</v>
      </c>
      <c r="F65" s="43">
        <v>1900</v>
      </c>
      <c r="G65" s="26">
        <v>0</v>
      </c>
      <c r="H65" s="26">
        <v>4000</v>
      </c>
      <c r="I65" s="26" t="s">
        <v>13</v>
      </c>
      <c r="O65" s="26" t="s">
        <v>185</v>
      </c>
      <c r="EY65" s="33"/>
    </row>
    <row r="66" spans="1:155" s="26" customFormat="1" x14ac:dyDescent="0.3">
      <c r="A66" s="26">
        <v>55</v>
      </c>
      <c r="B66" s="26" t="s">
        <v>110</v>
      </c>
      <c r="C66" s="26" t="s">
        <v>115</v>
      </c>
      <c r="D66" s="26" t="s">
        <v>116</v>
      </c>
      <c r="E66" s="26" t="s">
        <v>35</v>
      </c>
      <c r="F66" s="28">
        <v>1900</v>
      </c>
      <c r="G66" s="26">
        <v>0</v>
      </c>
      <c r="H66" s="26">
        <v>4000</v>
      </c>
      <c r="I66" s="26" t="s">
        <v>13</v>
      </c>
      <c r="J66" s="26">
        <v>20</v>
      </c>
      <c r="L66" s="44"/>
      <c r="N66" s="30"/>
      <c r="O66" s="26" t="s">
        <v>185</v>
      </c>
      <c r="EY66" s="33"/>
    </row>
    <row r="67" spans="1:155" s="26" customFormat="1" x14ac:dyDescent="0.3">
      <c r="A67" s="26">
        <v>58</v>
      </c>
      <c r="B67" s="26" t="s">
        <v>167</v>
      </c>
      <c r="C67" s="26" t="s">
        <v>168</v>
      </c>
      <c r="D67" s="26" t="s">
        <v>169</v>
      </c>
      <c r="E67" s="26" t="s">
        <v>78</v>
      </c>
      <c r="F67" s="28"/>
      <c r="G67" s="26">
        <v>0</v>
      </c>
      <c r="H67" s="26">
        <v>630</v>
      </c>
      <c r="I67" s="26" t="s">
        <v>166</v>
      </c>
      <c r="J67" s="26">
        <v>20</v>
      </c>
      <c r="L67" s="44"/>
      <c r="N67" s="30"/>
      <c r="O67" s="26" t="s">
        <v>185</v>
      </c>
      <c r="EY67" s="33"/>
    </row>
    <row r="68" spans="1:155" s="26" customFormat="1" x14ac:dyDescent="0.3">
      <c r="A68" s="33">
        <v>62</v>
      </c>
      <c r="B68" s="33" t="s">
        <v>127</v>
      </c>
      <c r="C68" s="33" t="s">
        <v>130</v>
      </c>
      <c r="D68" s="35" t="s">
        <v>111</v>
      </c>
      <c r="E68" s="33" t="s">
        <v>17</v>
      </c>
      <c r="F68" s="45">
        <v>1300</v>
      </c>
      <c r="G68" s="33">
        <v>0</v>
      </c>
      <c r="H68" s="33">
        <v>4000</v>
      </c>
      <c r="I68" s="33" t="s">
        <v>13</v>
      </c>
      <c r="J68" s="33"/>
      <c r="K68" s="33"/>
      <c r="L68" s="33"/>
      <c r="M68" s="33"/>
      <c r="N68" s="33"/>
      <c r="O68" s="33" t="s">
        <v>185</v>
      </c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  <c r="CJ68" s="33"/>
      <c r="CK68" s="33"/>
      <c r="CL68" s="33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33"/>
      <c r="DP68" s="33"/>
      <c r="DQ68" s="33"/>
      <c r="DR68" s="33"/>
      <c r="DS68" s="33"/>
      <c r="DT68" s="33"/>
      <c r="DU68" s="33"/>
      <c r="DV68" s="33"/>
      <c r="DW68" s="33"/>
      <c r="DX68" s="33"/>
      <c r="DY68" s="33"/>
      <c r="DZ68" s="33"/>
      <c r="EA68" s="33"/>
      <c r="EB68" s="33"/>
      <c r="EC68" s="33"/>
      <c r="ED68" s="33"/>
      <c r="EE68" s="33"/>
      <c r="EF68" s="33"/>
      <c r="EG68" s="33"/>
      <c r="EH68" s="33"/>
      <c r="EI68" s="33"/>
      <c r="EJ68" s="33"/>
      <c r="EK68" s="33"/>
      <c r="EL68" s="33"/>
      <c r="EM68" s="33"/>
      <c r="EN68" s="33"/>
      <c r="EO68" s="33"/>
      <c r="EP68" s="33"/>
      <c r="EQ68" s="33"/>
      <c r="ER68" s="33"/>
      <c r="ES68" s="33"/>
      <c r="ET68" s="33"/>
      <c r="EU68" s="33"/>
      <c r="EV68" s="33"/>
      <c r="EW68" s="33"/>
      <c r="EX68" s="33"/>
    </row>
    <row r="69" spans="1:155" s="26" customFormat="1" x14ac:dyDescent="0.3">
      <c r="A69" s="33">
        <v>63</v>
      </c>
      <c r="B69" s="33" t="s">
        <v>120</v>
      </c>
      <c r="C69" s="33" t="s">
        <v>152</v>
      </c>
      <c r="D69" s="33" t="s">
        <v>116</v>
      </c>
      <c r="E69" s="33" t="s">
        <v>35</v>
      </c>
      <c r="F69" s="36">
        <v>1300</v>
      </c>
      <c r="G69" s="33">
        <v>0</v>
      </c>
      <c r="H69" s="33">
        <v>4000</v>
      </c>
      <c r="I69" s="33" t="s">
        <v>13</v>
      </c>
      <c r="J69" s="33">
        <v>20</v>
      </c>
      <c r="K69" s="33"/>
      <c r="L69" s="46"/>
      <c r="M69" s="33"/>
      <c r="N69" s="38"/>
      <c r="O69" s="33" t="s">
        <v>185</v>
      </c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  <c r="DL69" s="33"/>
      <c r="DM69" s="33"/>
      <c r="DN69" s="33"/>
      <c r="DO69" s="33"/>
      <c r="DP69" s="33"/>
      <c r="DQ69" s="33"/>
      <c r="DR69" s="33"/>
      <c r="DS69" s="33"/>
      <c r="DT69" s="33"/>
      <c r="DU69" s="33"/>
      <c r="DV69" s="33"/>
      <c r="DW69" s="33"/>
      <c r="DX69" s="33"/>
      <c r="DY69" s="33"/>
      <c r="DZ69" s="33"/>
      <c r="EA69" s="33"/>
      <c r="EB69" s="33"/>
      <c r="EC69" s="33"/>
      <c r="ED69" s="33"/>
      <c r="EE69" s="33"/>
      <c r="EF69" s="33"/>
      <c r="EG69" s="33"/>
      <c r="EH69" s="33"/>
      <c r="EI69" s="33"/>
      <c r="EJ69" s="33"/>
      <c r="EK69" s="33"/>
      <c r="EL69" s="33"/>
      <c r="EM69" s="33"/>
      <c r="EN69" s="33"/>
      <c r="EO69" s="33"/>
      <c r="EP69" s="33"/>
      <c r="EQ69" s="33"/>
      <c r="ER69" s="33"/>
      <c r="ES69" s="33"/>
      <c r="ET69" s="33"/>
      <c r="EU69" s="33"/>
      <c r="EV69" s="33"/>
      <c r="EW69" s="33"/>
      <c r="EX69" s="33"/>
    </row>
    <row r="70" spans="1:155" s="26" customFormat="1" ht="28" x14ac:dyDescent="0.3">
      <c r="A70" s="33">
        <v>65</v>
      </c>
      <c r="B70" s="33" t="s">
        <v>122</v>
      </c>
      <c r="C70" s="33" t="s">
        <v>151</v>
      </c>
      <c r="D70" s="35" t="s">
        <v>236</v>
      </c>
      <c r="E70" s="33" t="s">
        <v>69</v>
      </c>
      <c r="F70" s="36">
        <v>1300</v>
      </c>
      <c r="G70" s="39">
        <v>0</v>
      </c>
      <c r="H70" s="39">
        <v>10000</v>
      </c>
      <c r="I70" s="33" t="s">
        <v>14</v>
      </c>
      <c r="J70" s="33">
        <v>200</v>
      </c>
      <c r="K70" s="33"/>
      <c r="L70" s="33"/>
      <c r="M70" s="33"/>
      <c r="N70" s="38"/>
      <c r="O70" s="33" t="s">
        <v>185</v>
      </c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  <c r="CJ70" s="33"/>
      <c r="CK70" s="33"/>
      <c r="CL70" s="33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  <c r="DK70" s="33"/>
      <c r="DL70" s="33"/>
      <c r="DM70" s="33"/>
      <c r="DN70" s="33"/>
      <c r="DO70" s="33"/>
      <c r="DP70" s="33"/>
      <c r="DQ70" s="33"/>
      <c r="DR70" s="33"/>
      <c r="DS70" s="33"/>
      <c r="DT70" s="33"/>
      <c r="DU70" s="33"/>
      <c r="DV70" s="33"/>
      <c r="DW70" s="33"/>
      <c r="DX70" s="33"/>
      <c r="DY70" s="33"/>
      <c r="DZ70" s="33"/>
      <c r="EA70" s="33"/>
      <c r="EB70" s="33"/>
      <c r="EC70" s="33"/>
      <c r="ED70" s="33"/>
      <c r="EE70" s="33"/>
      <c r="EF70" s="33"/>
      <c r="EG70" s="33"/>
      <c r="EH70" s="33"/>
      <c r="EI70" s="33"/>
      <c r="EJ70" s="33"/>
      <c r="EK70" s="33"/>
      <c r="EL70" s="33"/>
      <c r="EM70" s="33"/>
      <c r="EN70" s="33"/>
      <c r="EO70" s="33"/>
      <c r="EP70" s="33"/>
      <c r="EQ70" s="33"/>
      <c r="ER70" s="33"/>
      <c r="ES70" s="33"/>
      <c r="ET70" s="33"/>
      <c r="EU70" s="33"/>
      <c r="EV70" s="33"/>
      <c r="EW70" s="33"/>
      <c r="EX70" s="33"/>
    </row>
    <row r="71" spans="1:155" s="26" customFormat="1" x14ac:dyDescent="0.3">
      <c r="A71" s="33">
        <v>67</v>
      </c>
      <c r="B71" s="33" t="s">
        <v>124</v>
      </c>
      <c r="C71" s="33" t="s">
        <v>209</v>
      </c>
      <c r="D71" s="35" t="s">
        <v>111</v>
      </c>
      <c r="E71" s="33" t="s">
        <v>17</v>
      </c>
      <c r="F71" s="45">
        <v>1300</v>
      </c>
      <c r="G71" s="33">
        <v>0</v>
      </c>
      <c r="H71" s="33">
        <v>2500</v>
      </c>
      <c r="I71" s="33" t="s">
        <v>13</v>
      </c>
      <c r="J71" s="33"/>
      <c r="K71" s="33"/>
      <c r="L71" s="33"/>
      <c r="M71" s="33"/>
      <c r="N71" s="33"/>
      <c r="O71" s="33" t="s">
        <v>185</v>
      </c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  <c r="DK71" s="33"/>
      <c r="DL71" s="33"/>
      <c r="DM71" s="33"/>
      <c r="DN71" s="33"/>
      <c r="DO71" s="33"/>
      <c r="DP71" s="33"/>
      <c r="DQ71" s="33"/>
      <c r="DR71" s="33"/>
      <c r="DS71" s="33"/>
      <c r="DT71" s="33"/>
      <c r="DU71" s="33"/>
      <c r="DV71" s="33"/>
      <c r="DW71" s="33"/>
      <c r="DX71" s="33"/>
      <c r="DY71" s="33"/>
      <c r="DZ71" s="33"/>
      <c r="EA71" s="33"/>
      <c r="EB71" s="33"/>
      <c r="EC71" s="33"/>
      <c r="ED71" s="33"/>
      <c r="EE71" s="33"/>
      <c r="EF71" s="33"/>
      <c r="EG71" s="33"/>
      <c r="EH71" s="33"/>
      <c r="EI71" s="33"/>
      <c r="EJ71" s="33"/>
      <c r="EK71" s="33"/>
      <c r="EL71" s="33"/>
      <c r="EM71" s="33"/>
      <c r="EN71" s="33"/>
      <c r="EO71" s="33"/>
      <c r="EP71" s="33"/>
      <c r="EQ71" s="33"/>
      <c r="ER71" s="33"/>
      <c r="ES71" s="33"/>
      <c r="ET71" s="33"/>
      <c r="EU71" s="33"/>
      <c r="EV71" s="33"/>
      <c r="EW71" s="33"/>
      <c r="EX71" s="33"/>
    </row>
    <row r="72" spans="1:155" s="26" customFormat="1" x14ac:dyDescent="0.3">
      <c r="A72" s="33">
        <v>68</v>
      </c>
      <c r="B72" s="33" t="s">
        <v>125</v>
      </c>
      <c r="C72" s="33" t="s">
        <v>210</v>
      </c>
      <c r="D72" s="33" t="s">
        <v>116</v>
      </c>
      <c r="E72" s="33" t="s">
        <v>35</v>
      </c>
      <c r="F72" s="36">
        <v>1300</v>
      </c>
      <c r="G72" s="33">
        <v>0</v>
      </c>
      <c r="H72" s="33">
        <v>4000</v>
      </c>
      <c r="I72" s="33" t="s">
        <v>13</v>
      </c>
      <c r="J72" s="33">
        <v>20</v>
      </c>
      <c r="K72" s="33"/>
      <c r="L72" s="46"/>
      <c r="M72" s="33"/>
      <c r="N72" s="38"/>
      <c r="O72" s="33" t="s">
        <v>185</v>
      </c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  <c r="CK72" s="33"/>
      <c r="CL72" s="33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  <c r="DK72" s="33"/>
      <c r="DL72" s="33"/>
      <c r="DM72" s="33"/>
      <c r="DN72" s="33"/>
      <c r="DO72" s="33"/>
      <c r="DP72" s="33"/>
      <c r="DQ72" s="33"/>
      <c r="DR72" s="33"/>
      <c r="DS72" s="33"/>
      <c r="DT72" s="33"/>
      <c r="DU72" s="33"/>
      <c r="DV72" s="33"/>
      <c r="DW72" s="33"/>
      <c r="DX72" s="33"/>
      <c r="DY72" s="33"/>
      <c r="DZ72" s="33"/>
      <c r="EA72" s="33"/>
      <c r="EB72" s="33"/>
      <c r="EC72" s="33"/>
      <c r="ED72" s="33"/>
      <c r="EE72" s="33"/>
      <c r="EF72" s="33"/>
      <c r="EG72" s="33"/>
      <c r="EH72" s="33"/>
      <c r="EI72" s="33"/>
      <c r="EJ72" s="33"/>
      <c r="EK72" s="33"/>
      <c r="EL72" s="33"/>
      <c r="EM72" s="33"/>
      <c r="EN72" s="33"/>
      <c r="EO72" s="33"/>
      <c r="EP72" s="33"/>
      <c r="EQ72" s="33"/>
      <c r="ER72" s="33"/>
      <c r="ES72" s="33"/>
      <c r="ET72" s="33"/>
      <c r="EU72" s="33"/>
      <c r="EV72" s="33"/>
      <c r="EW72" s="33"/>
      <c r="EX72" s="33"/>
    </row>
    <row r="73" spans="1:155" s="47" customFormat="1" x14ac:dyDescent="0.3">
      <c r="A73" s="54">
        <v>72</v>
      </c>
      <c r="B73" s="54" t="s">
        <v>180</v>
      </c>
      <c r="C73" s="54" t="s">
        <v>223</v>
      </c>
      <c r="D73" s="54" t="s">
        <v>181</v>
      </c>
      <c r="E73" s="54"/>
      <c r="F73" s="54">
        <v>2000</v>
      </c>
      <c r="G73" s="54">
        <v>0</v>
      </c>
      <c r="H73" s="54">
        <v>4000</v>
      </c>
      <c r="I73" s="54" t="s">
        <v>13</v>
      </c>
      <c r="J73" s="54">
        <v>20</v>
      </c>
      <c r="K73" s="54"/>
      <c r="L73" s="54"/>
      <c r="M73" s="54"/>
      <c r="N73" s="54"/>
      <c r="O73" s="54" t="s">
        <v>185</v>
      </c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  <c r="DO73" s="54"/>
      <c r="DP73" s="54"/>
      <c r="DQ73" s="54"/>
      <c r="DR73" s="54"/>
      <c r="DS73" s="54"/>
      <c r="DT73" s="54"/>
      <c r="DU73" s="54"/>
      <c r="DV73" s="54"/>
      <c r="DW73" s="54"/>
      <c r="DX73" s="54"/>
      <c r="DY73" s="54"/>
      <c r="DZ73" s="54"/>
      <c r="EA73" s="54"/>
      <c r="EB73" s="54"/>
      <c r="EC73" s="54"/>
      <c r="ED73" s="54"/>
      <c r="EE73" s="54"/>
      <c r="EF73" s="54"/>
      <c r="EG73" s="54"/>
      <c r="EH73" s="54"/>
      <c r="EI73" s="54"/>
      <c r="EJ73" s="54"/>
      <c r="EK73" s="54"/>
      <c r="EL73" s="54"/>
      <c r="EM73" s="54"/>
      <c r="EN73" s="54"/>
      <c r="EO73" s="54"/>
      <c r="EP73" s="54"/>
      <c r="EQ73" s="54"/>
      <c r="ER73" s="54"/>
      <c r="ES73" s="54"/>
      <c r="ET73" s="54"/>
      <c r="EU73" s="54"/>
      <c r="EV73" s="54"/>
      <c r="EW73" s="54"/>
      <c r="EX73" s="54"/>
    </row>
    <row r="74" spans="1:155" s="47" customFormat="1" x14ac:dyDescent="0.3">
      <c r="A74" s="54">
        <v>73</v>
      </c>
      <c r="B74" s="54" t="s">
        <v>182</v>
      </c>
      <c r="C74" s="54" t="s">
        <v>183</v>
      </c>
      <c r="D74" s="55" t="s">
        <v>121</v>
      </c>
      <c r="E74" s="54" t="s">
        <v>17</v>
      </c>
      <c r="F74" s="56">
        <v>2000</v>
      </c>
      <c r="G74" s="54">
        <v>0</v>
      </c>
      <c r="H74" s="54">
        <v>4000</v>
      </c>
      <c r="I74" s="54" t="s">
        <v>13</v>
      </c>
      <c r="J74" s="54"/>
      <c r="K74" s="54"/>
      <c r="L74" s="54"/>
      <c r="M74" s="54"/>
      <c r="N74" s="54"/>
      <c r="O74" s="54" t="s">
        <v>185</v>
      </c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  <c r="DO74" s="54"/>
      <c r="DP74" s="54"/>
      <c r="DQ74" s="54"/>
      <c r="DR74" s="54"/>
      <c r="DS74" s="54"/>
      <c r="DT74" s="54"/>
      <c r="DU74" s="54"/>
      <c r="DV74" s="54"/>
      <c r="DW74" s="54"/>
      <c r="DX74" s="54"/>
      <c r="DY74" s="54"/>
      <c r="DZ74" s="54"/>
      <c r="EA74" s="54"/>
      <c r="EB74" s="54"/>
      <c r="EC74" s="54"/>
      <c r="ED74" s="54"/>
      <c r="EE74" s="54"/>
      <c r="EF74" s="54"/>
      <c r="EG74" s="54"/>
      <c r="EH74" s="54"/>
      <c r="EI74" s="54"/>
      <c r="EJ74" s="54"/>
      <c r="EK74" s="54"/>
      <c r="EL74" s="54"/>
      <c r="EM74" s="54"/>
      <c r="EN74" s="54"/>
      <c r="EO74" s="54"/>
      <c r="EP74" s="54"/>
      <c r="EQ74" s="54"/>
      <c r="ER74" s="54"/>
      <c r="ES74" s="54"/>
      <c r="ET74" s="54"/>
      <c r="EU74" s="54"/>
      <c r="EV74" s="54"/>
      <c r="EW74" s="54"/>
      <c r="EX74" s="54"/>
    </row>
    <row r="75" spans="1:155" s="59" customFormat="1" x14ac:dyDescent="0.3">
      <c r="A75" s="59">
        <v>74</v>
      </c>
      <c r="B75" s="59" t="s">
        <v>249</v>
      </c>
      <c r="C75" s="59" t="s">
        <v>250</v>
      </c>
      <c r="D75" s="59" t="s">
        <v>251</v>
      </c>
      <c r="E75" s="59" t="s">
        <v>252</v>
      </c>
      <c r="M75" s="60"/>
    </row>
    <row r="76" spans="1:155" s="59" customFormat="1" x14ac:dyDescent="0.3">
      <c r="A76" s="59">
        <v>75</v>
      </c>
      <c r="B76" s="59" t="s">
        <v>253</v>
      </c>
      <c r="C76" s="59" t="s">
        <v>254</v>
      </c>
      <c r="D76" s="59" t="s">
        <v>255</v>
      </c>
      <c r="E76" s="59" t="s">
        <v>256</v>
      </c>
    </row>
    <row r="77" spans="1:155" s="59" customFormat="1" x14ac:dyDescent="0.3">
      <c r="A77" s="59">
        <v>76</v>
      </c>
      <c r="B77" s="59" t="s">
        <v>257</v>
      </c>
      <c r="C77" s="59" t="s">
        <v>258</v>
      </c>
    </row>
    <row r="78" spans="1:155" s="59" customFormat="1" x14ac:dyDescent="0.3">
      <c r="A78" s="59">
        <v>77</v>
      </c>
      <c r="B78" s="59" t="s">
        <v>259</v>
      </c>
      <c r="C78" s="59" t="s">
        <v>260</v>
      </c>
      <c r="D78" s="59" t="s">
        <v>262</v>
      </c>
      <c r="E78" s="59" t="s">
        <v>261</v>
      </c>
    </row>
    <row r="79" spans="1:155" x14ac:dyDescent="0.3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55" x14ac:dyDescent="0.3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2:14" x14ac:dyDescent="0.3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2:14" x14ac:dyDescent="0.3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</sheetData>
  <sortState xmlns:xlrd2="http://schemas.microsoft.com/office/spreadsheetml/2017/richdata2" ref="A2:EY83">
    <sortCondition ref="O2:O83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240424кор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makskorp</dc:creator>
  <cp:lastModifiedBy>makskorp</cp:lastModifiedBy>
  <dcterms:created xsi:type="dcterms:W3CDTF">2024-04-15T07:56:59Z</dcterms:created>
  <dcterms:modified xsi:type="dcterms:W3CDTF">2024-07-17T11:46:16Z</dcterms:modified>
</cp:coreProperties>
</file>