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YandexDisk\projectbuster\plan2cable\"/>
    </mc:Choice>
  </mc:AlternateContent>
  <xr:revisionPtr revIDLastSave="0" documentId="13_ncr:1_{769D0103-2C44-4099-B9AD-E2DE839B207B}" xr6:coauthVersionLast="36" xr6:coauthVersionMax="47" xr10:uidLastSave="{00000000-0000-0000-0000-000000000000}"/>
  <bookViews>
    <workbookView xWindow="-105" yWindow="-105" windowWidth="19425" windowHeight="10425" xr2:uid="{3DDA2E89-D5C7-498C-90B3-7DF0640A97AB}"/>
  </bookViews>
  <sheets>
    <sheet name="240424кор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6" l="1"/>
  <c r="M67" i="6"/>
  <c r="M62" i="6"/>
  <c r="M57" i="6"/>
  <c r="M54" i="6"/>
  <c r="M51" i="6"/>
  <c r="M47" i="6"/>
  <c r="M46" i="6"/>
  <c r="M35" i="6"/>
  <c r="AD35" i="6"/>
  <c r="AC35" i="6"/>
  <c r="M33" i="6"/>
  <c r="M18" i="6" l="1"/>
  <c r="M15" i="6"/>
  <c r="M12" i="6"/>
  <c r="M11" i="6"/>
  <c r="AC11" i="6"/>
  <c r="AD11" i="6"/>
  <c r="AC12" i="6"/>
  <c r="AD12" i="6"/>
  <c r="AC15" i="6"/>
  <c r="AD15" i="6"/>
  <c r="AC18" i="6"/>
  <c r="AD18" i="6"/>
  <c r="AC33" i="6"/>
  <c r="AD33" i="6"/>
  <c r="AC44" i="6"/>
  <c r="AD44" i="6"/>
  <c r="AC46" i="6"/>
  <c r="AD46" i="6"/>
  <c r="AC47" i="6"/>
  <c r="AD47" i="6"/>
  <c r="AC49" i="6"/>
  <c r="AD49" i="6"/>
  <c r="AC51" i="6"/>
  <c r="AD51" i="6"/>
  <c r="AC54" i="6"/>
  <c r="AD54" i="6"/>
  <c r="AC57" i="6"/>
  <c r="AD57" i="6"/>
  <c r="AC58" i="6"/>
  <c r="AD58" i="6"/>
  <c r="AC60" i="6"/>
  <c r="AD60" i="6"/>
  <c r="AC62" i="6"/>
  <c r="AD62" i="6"/>
  <c r="AC65" i="6"/>
  <c r="AD65" i="6"/>
  <c r="AC67" i="6"/>
  <c r="AD67" i="6"/>
  <c r="AD9" i="6"/>
  <c r="AC9" i="6"/>
</calcChain>
</file>

<file path=xl/sharedStrings.xml><?xml version="1.0" encoding="utf-8"?>
<sst xmlns="http://schemas.openxmlformats.org/spreadsheetml/2006/main" count="659" uniqueCount="322">
  <si>
    <t>наименование</t>
  </si>
  <si>
    <t>производитель</t>
  </si>
  <si>
    <t>предел от</t>
  </si>
  <si>
    <t>предел до</t>
  </si>
  <si>
    <t>ед.изм</t>
  </si>
  <si>
    <t>цена без НДС</t>
  </si>
  <si>
    <t>дата цены</t>
  </si>
  <si>
    <t>Ду</t>
  </si>
  <si>
    <t>30с 941нж</t>
  </si>
  <si>
    <t>Напоромер мембранный НМП-52-М2- 40кПа-1,5- У3</t>
  </si>
  <si>
    <t>Напоромер мембранный НМП-52-М2- 2,5кПа-1,5- У3</t>
  </si>
  <si>
    <t>Тягонапоромер мембранный ТНМП-100-М1- ±0,125кПа-1,5- У3</t>
  </si>
  <si>
    <t>кПа</t>
  </si>
  <si>
    <t>град.С</t>
  </si>
  <si>
    <t>Южноураларматура, Миасс</t>
  </si>
  <si>
    <t>Элемер, Зеленоград МО</t>
  </si>
  <si>
    <t>Манотомь, Томск</t>
  </si>
  <si>
    <t>Саранский приборострительный завод</t>
  </si>
  <si>
    <t>Температура газа перед котлом</t>
  </si>
  <si>
    <t>Температура воздуха в общем коробе</t>
  </si>
  <si>
    <t>СКБ СПА, Чебоксары</t>
  </si>
  <si>
    <t>НПП ПромАВ, Казань</t>
  </si>
  <si>
    <t>g1V2</t>
  </si>
  <si>
    <t>Термобрест, Брест РБ</t>
  </si>
  <si>
    <t>g1V3</t>
  </si>
  <si>
    <t>ЗР6-6 В ПР. ст.4..20</t>
  </si>
  <si>
    <t>g1sM4</t>
  </si>
  <si>
    <t>g1V5</t>
  </si>
  <si>
    <t>ВН6Н-1Пст</t>
  </si>
  <si>
    <t>ВН3/4Н-4Пст</t>
  </si>
  <si>
    <t>g1V6</t>
  </si>
  <si>
    <t>ВФ1Н-4Пст</t>
  </si>
  <si>
    <t>g1V7</t>
  </si>
  <si>
    <t>КШ.Ц.М.GAS.020.040.П/П.02</t>
  </si>
  <si>
    <t>LD, Челябинск</t>
  </si>
  <si>
    <t>g1dP1</t>
  </si>
  <si>
    <t>g1P3</t>
  </si>
  <si>
    <t>Давление газа перед ПЗК (датчик)</t>
  </si>
  <si>
    <t>Давление газа перед ПЗК (манометр)</t>
  </si>
  <si>
    <t>g1Н3</t>
  </si>
  <si>
    <t>Давление газа между ПЗК (датчик)</t>
  </si>
  <si>
    <t>Давление газа между ПЗК (манометр)</t>
  </si>
  <si>
    <t>g1P4</t>
  </si>
  <si>
    <t>g1Н4</t>
  </si>
  <si>
    <t>g1P5</t>
  </si>
  <si>
    <t>g1Н5</t>
  </si>
  <si>
    <t>Давление газа перед горелкой (датчик)</t>
  </si>
  <si>
    <t>Давление газа перед горелкой (манометр)</t>
  </si>
  <si>
    <t>g1Pi4</t>
  </si>
  <si>
    <t>g1Pi3</t>
  </si>
  <si>
    <t>g1Pi5</t>
  </si>
  <si>
    <t>g1Pi6</t>
  </si>
  <si>
    <t>g1Н6</t>
  </si>
  <si>
    <t>Давление газа перед задвижками (манометр)</t>
  </si>
  <si>
    <t>g1Pi7</t>
  </si>
  <si>
    <t>g1Н7</t>
  </si>
  <si>
    <t>Давление газа между задвижками (манометр)</t>
  </si>
  <si>
    <t>g1Н10</t>
  </si>
  <si>
    <t>g1Н11</t>
  </si>
  <si>
    <t>g1Н12</t>
  </si>
  <si>
    <t>g1Н13</t>
  </si>
  <si>
    <t>g1Н14</t>
  </si>
  <si>
    <t>КШ.Ц.Ф.GAS.050.040.Н/П.02</t>
  </si>
  <si>
    <t>g1Н15</t>
  </si>
  <si>
    <t>g1Н16</t>
  </si>
  <si>
    <t>g1Н17</t>
  </si>
  <si>
    <t>g1T2</t>
  </si>
  <si>
    <t>g1Н1</t>
  </si>
  <si>
    <t>ЗТПП, Москва</t>
  </si>
  <si>
    <r>
      <t>Саранский</t>
    </r>
    <r>
      <rPr>
        <sz val="10"/>
        <color theme="1"/>
        <rFont val="Arial Narrow"/>
        <family val="2"/>
        <charset val="204"/>
      </rPr>
      <t xml:space="preserve"> приборострительный завод</t>
    </r>
  </si>
  <si>
    <t>a1P1</t>
  </si>
  <si>
    <t>a1Pi1</t>
  </si>
  <si>
    <t>f1P1</t>
  </si>
  <si>
    <t>номинал</t>
  </si>
  <si>
    <t>a1T2</t>
  </si>
  <si>
    <t>a1fM1</t>
  </si>
  <si>
    <t>кВт</t>
  </si>
  <si>
    <t>Бийский котельный завод</t>
  </si>
  <si>
    <t>Нм</t>
  </si>
  <si>
    <t>Направляющий аппарат вентилятора</t>
  </si>
  <si>
    <t>a1sM1</t>
  </si>
  <si>
    <t>МЭО-100/25-0,25У-08 БСПТ</t>
  </si>
  <si>
    <t>Датчик пламени</t>
  </si>
  <si>
    <t>Защитно-сигнализирующее утройство</t>
  </si>
  <si>
    <t>Датчик пламени ЗСУ</t>
  </si>
  <si>
    <t>Источник высокого напряжения ЗСУ</t>
  </si>
  <si>
    <t>b1X4</t>
  </si>
  <si>
    <t>ЛУЧ-КЭ</t>
  </si>
  <si>
    <t>ИВН-ТР</t>
  </si>
  <si>
    <t>b1X2</t>
  </si>
  <si>
    <t>b1X3</t>
  </si>
  <si>
    <t>f1Pi1</t>
  </si>
  <si>
    <t>f1T2</t>
  </si>
  <si>
    <t>-40 .. +50</t>
  </si>
  <si>
    <t>f1T3</t>
  </si>
  <si>
    <t>f1fM1</t>
  </si>
  <si>
    <t>f1sM1</t>
  </si>
  <si>
    <t>Направляющий аппарат дымососа</t>
  </si>
  <si>
    <t>w1sM1</t>
  </si>
  <si>
    <t>Регулирующий кран питательной воды с МЭО</t>
  </si>
  <si>
    <t>Автоматика-инвест, Тула</t>
  </si>
  <si>
    <t>w1dP1</t>
  </si>
  <si>
    <t>Перепад давления газа на диафрагме (расход)</t>
  </si>
  <si>
    <t>w1Н1</t>
  </si>
  <si>
    <t>w1P2</t>
  </si>
  <si>
    <t>w1Pi2</t>
  </si>
  <si>
    <t>w1Н2</t>
  </si>
  <si>
    <t>w1P3</t>
  </si>
  <si>
    <t>w1Pi3</t>
  </si>
  <si>
    <t>w1Н3</t>
  </si>
  <si>
    <t>Манометр показывающий МП4-У У2; 0-2,5 МПа кл.1,0 160мм</t>
  </si>
  <si>
    <t>Давление газа перед регулятором (манометр)</t>
  </si>
  <si>
    <t>Кран группы измерения давления перед регулятором</t>
  </si>
  <si>
    <t>Давление газа после регулятора (манометр)</t>
  </si>
  <si>
    <t>Кран группы измерения давления после регулятора</t>
  </si>
  <si>
    <t>КШ.Ц.М.020.040.П/П.02</t>
  </si>
  <si>
    <t>w1T4</t>
  </si>
  <si>
    <t>s1M1</t>
  </si>
  <si>
    <t>30с 941нж с электроприводом ГЗ-Б.300/24, 380В, среда - пар 194 град.С</t>
  </si>
  <si>
    <t>s1Н1</t>
  </si>
  <si>
    <t>Манометр показывающий МП4-У У2; 0-4,0 МПа кл.1,0 160мм</t>
  </si>
  <si>
    <t>s1Н2</t>
  </si>
  <si>
    <t>s1P3</t>
  </si>
  <si>
    <t>s1Pi3</t>
  </si>
  <si>
    <t>s1Н3</t>
  </si>
  <si>
    <t>s1P1</t>
  </si>
  <si>
    <t>s1Pi1</t>
  </si>
  <si>
    <t>s1dP2</t>
  </si>
  <si>
    <t>Перепад давления питательной воды на диафрагме (расход)</t>
  </si>
  <si>
    <t>Давление в барабане котла (манометр)</t>
  </si>
  <si>
    <t>Перепад пара на диафрагме (расход)</t>
  </si>
  <si>
    <t>Задвижка на линии пара с электроприводом</t>
  </si>
  <si>
    <t>ПЗК газа НЗ №1 с датчиком положения</t>
  </si>
  <si>
    <t>ПЗК газа НЗ №2 с датчиком положения</t>
  </si>
  <si>
    <t>ПЗК газа НЗ опрессовки с датчиком положения</t>
  </si>
  <si>
    <t>ПЗК газа НО сбросной с датчиком положения</t>
  </si>
  <si>
    <t>ПЗК газа НЗ запальника с датчиком положения</t>
  </si>
  <si>
    <t>Камерная диафрагма газа с устройством подготовки потока</t>
  </si>
  <si>
    <t>Кран группы измерения давления газа перед ПЗК</t>
  </si>
  <si>
    <t>Кран группы измерения давления газа между ПЗК</t>
  </si>
  <si>
    <t>Кран группы измерения давления газа перед горелкой</t>
  </si>
  <si>
    <t>Кран группы измерения давления газа перед задвижками</t>
  </si>
  <si>
    <t>Кран группы измерения давления газа между задвижками</t>
  </si>
  <si>
    <t>Кран газовый продувочный перед первой задвижкой</t>
  </si>
  <si>
    <t>Задвижка газовая общекотловая с ручным приводом</t>
  </si>
  <si>
    <t>Заглушка газовая поворотная</t>
  </si>
  <si>
    <t>Кран газовый отбора проб продувки перед первой задвижкой</t>
  </si>
  <si>
    <t>Кран газовый отбора проб продувки перед второй задвижкой</t>
  </si>
  <si>
    <t>Кран газовый продувочный перед ПЗК</t>
  </si>
  <si>
    <t>Кран газовый отбора проб продувки перед ПЗК</t>
  </si>
  <si>
    <t>Камерная диафрагма пара с устройством подготовки потока</t>
  </si>
  <si>
    <t>Кран группы измерения давления в барабане</t>
  </si>
  <si>
    <t>Давление пара перед задвижкой (датчик)</t>
  </si>
  <si>
    <t>Давление в барабане котла (датчик)</t>
  </si>
  <si>
    <t>Давление питательной воды после регулятора  (датчик)</t>
  </si>
  <si>
    <t>Давление питательной воды перед регулятором (датчик)</t>
  </si>
  <si>
    <t>Температура питательной воды после экономайзера  (датчик)</t>
  </si>
  <si>
    <t>Температура дымовых газов до экономайзера  (датчик)</t>
  </si>
  <si>
    <t>Температура дымовых газов после экономайзера (датчик)</t>
  </si>
  <si>
    <t>Разрежение в топке котла (датчик)</t>
  </si>
  <si>
    <t>Разрежение в топке котла (показывающий)</t>
  </si>
  <si>
    <t>w1dP5</t>
  </si>
  <si>
    <t>Перепад давления на уровнемерной колонке (уровень)</t>
  </si>
  <si>
    <t>w1dP6</t>
  </si>
  <si>
    <t>Перепад давления на уровнемерной колонке (уровень дубль)</t>
  </si>
  <si>
    <t>мм</t>
  </si>
  <si>
    <t>w1Н5</t>
  </si>
  <si>
    <t>Уровнемерная колонка</t>
  </si>
  <si>
    <t>Уровнемерная колонка 630 мм с вентильными блоками</t>
  </si>
  <si>
    <t>Датчик контроля загазованности по метану</t>
  </si>
  <si>
    <t>ДАК-СН4-027</t>
  </si>
  <si>
    <t>Аналитприбор, Смоленск</t>
  </si>
  <si>
    <t>Датчик контроля загазованности по СО</t>
  </si>
  <si>
    <t>ДАХ-М-05-СО-200</t>
  </si>
  <si>
    <t>х1СО1</t>
  </si>
  <si>
    <t>х1СН1</t>
  </si>
  <si>
    <t>r1V1</t>
  </si>
  <si>
    <t>Клапан мазута</t>
  </si>
  <si>
    <t>ЗСК-32</t>
  </si>
  <si>
    <t>r1H1</t>
  </si>
  <si>
    <t>кран Ру40 и разделитеь сред</t>
  </si>
  <si>
    <t>r1Pi1</t>
  </si>
  <si>
    <t>Давление мазута перед горелкой (манометр)</t>
  </si>
  <si>
    <t>se0001</t>
  </si>
  <si>
    <t>не электр.</t>
  </si>
  <si>
    <t>Давление воздуха (датчик)</t>
  </si>
  <si>
    <t>id</t>
  </si>
  <si>
    <t>CP</t>
  </si>
  <si>
    <t>XTcp</t>
  </si>
  <si>
    <t>T1</t>
  </si>
  <si>
    <t>Tcp1</t>
  </si>
  <si>
    <t>Am</t>
  </si>
  <si>
    <t>Tm1</t>
  </si>
  <si>
    <t>Wcp1</t>
  </si>
  <si>
    <t>+</t>
  </si>
  <si>
    <t>-</t>
  </si>
  <si>
    <t>AI1-I</t>
  </si>
  <si>
    <t>AI1-G</t>
  </si>
  <si>
    <t>AI2-G</t>
  </si>
  <si>
    <t>AI3-I</t>
  </si>
  <si>
    <t>AI3-G</t>
  </si>
  <si>
    <t>AI2-I</t>
  </si>
  <si>
    <t>AI4-I</t>
  </si>
  <si>
    <t>AI5-I</t>
  </si>
  <si>
    <t>AI4-G</t>
  </si>
  <si>
    <t>AI5-G</t>
  </si>
  <si>
    <t>AI6-I</t>
  </si>
  <si>
    <t>AI6-G</t>
  </si>
  <si>
    <t>Давление пара после регулятора (манометр)</t>
  </si>
  <si>
    <t>Кран группы измерения давления пара после регулятора</t>
  </si>
  <si>
    <t>Заслонка газа перед горелкой с приводом Regada</t>
  </si>
  <si>
    <t>Преобразователь давления измерительный АИР-10/-/Н/ДД/1427/-/НГ06/М20/11N/t1050/В02/0…16
кПа/IP65/GSP/-/ИТЦ 420/М4-1 /-/-/-/-/СВН-МЭ-03/-/-/-/ГП/ТУ</t>
  </si>
  <si>
    <t>эн.потр Вт</t>
  </si>
  <si>
    <t>масса, кг</t>
  </si>
  <si>
    <t>Давление воздуха в общем коллекторе (показывающий)</t>
  </si>
  <si>
    <t>AI7-I</t>
  </si>
  <si>
    <t>AI7-G</t>
  </si>
  <si>
    <t>ТПУ-205/-/ТП-2088/1БГ/АГ-10/PGМ/t1070 С3/Pt100/0…400/500/10/0,25/ГП/ТУ/-, ГЗ-015 / - / 21 / М20х1,5 / М20х1,5 / 10/14 / 500 / Н10 / 6,3 / - / - / - / ТУ с медной прокладкой,  БП1 / М20х1,5 / 55 / Ст.20</t>
  </si>
  <si>
    <t>Преобразователь давления измерительный АИР-10/-/Н/ДИ/1160/-
/НГ06/М20/11N/t1050/А01/0…1900 кПа/IP65/GSP/-/ИТЦ 420/М4-1 /-/Т1Ф/Y(Е22)/-/КР1/-/-/-/ГП/ТУ; Блок клапанный ЭЛЕМЕР-БК/Е22/И/5Ф/0Ф/02/03/-/t4070 У3/-/-/ТУ</t>
  </si>
  <si>
    <t>Преобразователь давления измерительный АИР-10/-/Н/ДД/1417/-
/НГ06/М20/11N/t1050/В02/0…6,3 кПа/IP65/GSP/-/ИТЦ 420/М4-1 /-/-/-/-/СВН-МЭ-03/-/-/-/ГП/ТУ</t>
  </si>
  <si>
    <t xml:space="preserve">Преобразователь давления измерительный АИР-10/-/Н/ДИ/1160/-
/НГ06/М20/11N/t1050/А01/0…1300 кПа/IP65/GSP/-/ИТЦ 420/М4-1 /-/-/Y(Е22)/-/КР1/-/-/-/ГП/ТУ, Блок клапанный ЭЛЕМЕР-БК/Е22/И/5Ф/0Ф/02/03/-/t4070 У3/-/-/ТУ </t>
  </si>
  <si>
    <t>Преобразователь давления измерительный АИР-10/-/Н/ДД/1437/-/НГ06/М20/11N/t1050/В02/0…63
кПа/IP65/GSP/-/ИТЦ 420/М4-1 /-/-/-/-/СВН-МЭ-03/-/-/-/ГП/ТУ</t>
  </si>
  <si>
    <t>Кран группы измерения давления мазута</t>
  </si>
  <si>
    <t>ЗСУ-ПИ-60-350</t>
  </si>
  <si>
    <t>Кран газовый общекотловой с электроприводом МЭОФ</t>
  </si>
  <si>
    <t>g1sM1</t>
  </si>
  <si>
    <t>ТПУ-205/-/ТП-2088/1БГ/АГ-10/PGМ/t1070 С3/Pt100/-50…100/120/10/0,25/ГП/ТУ/-,  ГЗ-015 / - / 21 / М20х1,5 / М20х1,5 / 10/14 / 120/ Н10 / 6,3 / - / - / - / ТУ
с медной прокладкой , БП1 / М20х1,5 / 55 / Ст.20</t>
  </si>
  <si>
    <t>Преобразователь давления измерительный АИР-10/-/Н/ДИ/1120/-/НГ06/М20/11N/t1050/А01/0…40
кПа/IP65/GSP/-/ИТЦ 420/М4-1 /-/Т1Ф/Y(Е22)/-/КР1/-/-/-/ГП/ТУ, Блок клапанный ЭЛЕМЕР-БК/Е22/И/5Ф/0Ф/02/03/-/t4070 У3/-/-/ТУ</t>
  </si>
  <si>
    <t>Преобразователь давления измерительный АИР-10/-/Н/ДИ/1110/-
/НГ06/М20/11N/t1050/А01/0…4 кПа/IP65/GSP/-/ИТЦ 420/М4-1 /-/Т1Ф/Y(Е22)/-/КР1/-/-/-/ГП/ТУ, Блок клапанный ЭЛЕМЕР-БК/Е22/И/5Ф/0Ф/02/03/-/t4070 У3/-/-/ТУ</t>
  </si>
  <si>
    <t>Преобразователь давления измерительный АИР-20/М2/-/Н/-/ДИВ/310/-/-/М20/11N/А3И1/t1070
С3/В02/-0,125…0,125кПа/-/42/PGМ/-/IP65/-/-/КР2/Т1Ф/Y(Е22)/-/-/-/-/-/ГП/ТУ, Блок клапанный ЭЛЕМЕР-БК/Е22/И/5Ф/0Ф/02/03/-/t4070 У3/-/-/ТУ</t>
  </si>
  <si>
    <t>ТПУ-205/-/ТП-2088/1БГ/АГ-10/PGМ/t1070 С3/Pt100/-50…100/400/10/0,25/ГП/ТУ/- , ГЗ-015 / - / 21 / М20х1,5 / М20х1,5 / 10/14 / 400 / Н10 / 6,3 / - / - / - / ТУ с медной прокладкой,  БП1 / М20х1,5 / 55 / Ст.20</t>
  </si>
  <si>
    <t>Преобразователь давления измерительный АИР-10/-/Н/ДД/1447/-
/НГ06/М20/11N/t1050/В02/0…160 кПа/IP65/GSP/-/ИТЦ 420/М4-1 /-/-/-/-/СВН-МЭ-03/-/-/-/ГП/ТУ</t>
  </si>
  <si>
    <t>Диафрагма ДКС-0,6-150-А/Б-1-ГОСТ 26969—86, Фланцевое соединение КФ-0,6-150-А-П-ДКС-1 -2 шт, Устройство подготовки потока УПП-Д-300-А</t>
  </si>
  <si>
    <t>Диафрагма ДКС-10-50-А/Б-1-ГОСТ 26969—86, Фланцевое соединение КФ-10-50-А-П-ДКС-1 -2 шт, Устройство подготовки потока УПП-Д-50-А</t>
  </si>
  <si>
    <t>Камерная диафрагма питательной воды с устройством подготовки потока</t>
  </si>
  <si>
    <t>Диафрагма ДКС-10-200-А/Б-1-ГОСТ 26969—86, Фланцевое соединение КФ-10-200-А-П-ДКС-1 -2 шт, Устройство подготовки потока УПП-Д-200-А</t>
  </si>
  <si>
    <t>Астин, Екатерибург</t>
  </si>
  <si>
    <t>24v</t>
  </si>
  <si>
    <t>ТПУ-205/-/ТП-2088/1БГ/АГ-10/PGМ/t1070 С3/Pt100/0…200/80/10/0,5/ГП/ТУ/, ГЗ-015 / - / 21 / М20х1,5 / М20х1,5 / 10/14 / 80 / Н10 / 6,3 / - / - / - / ТУ с медной прокладкой, БП1 / М20х1,5 / 55 / Ст.20</t>
  </si>
  <si>
    <t>se0002</t>
  </si>
  <si>
    <t>КШТВ 25-50-Л  -  кран  шаровой регулирующий, с линейной расходной
характеристикой, из углеродистой стали, шаровая пробка из нержавеющей стали, присоединение фланцевое, PN 25 кг/см2, Траб. ср. до +150С
с КМЧ под МЭОФ-40 - устройство сопряжения под электропривод МЭОФ-40 с комплектом "Ограничитель", квадрат выходного вала - 17 мм
с  электроприводом  МЭОФ-40/25-0,25У-96 У2 (220В) с датчиком БД-10АМ и
блоком питания БП-20АМ</t>
  </si>
  <si>
    <t>КШТВГ 16-150 - кран шаровой запорный, из углеродистой стали, шаровая пробка из нержавеющей стали, присоединение фланцевое, PN 16 кг/см2, Траб. ср. до +150С с КМЧ под МЭОФ-250 - устройство сопряжения под электропривод МЭОФ-250 с комплектом "Ограничитель", квадрат выходного вала - 24 мм с электроприводом МЭОФ-250/25-0,25У-99 У2 (220В) с датчиком БД-10АМ и блоком питания БП-20АМ</t>
  </si>
  <si>
    <t>b1H1</t>
  </si>
  <si>
    <t>Дымосос сущ.с заменой пусковой ячейки на пусковую ячейку с частотным приводом и байпасом</t>
  </si>
  <si>
    <t>ДН-12,5 сущ, новый частотный привод Delta</t>
  </si>
  <si>
    <t>Бийский котельный завод, Delta</t>
  </si>
  <si>
    <t>Вентилятор .с заменой пусковой ячейки на пусковую ячейку с частотным приводом и байпасом</t>
  </si>
  <si>
    <t>ВДН-11,2 сущ, новый частотный привод Delta</t>
  </si>
  <si>
    <t>x1OS1</t>
  </si>
  <si>
    <t>Арм оператора</t>
  </si>
  <si>
    <t>Scada-система IntraSCADa</t>
  </si>
  <si>
    <t>Интра, Чебоксары</t>
  </si>
  <si>
    <t>x1CP1</t>
  </si>
  <si>
    <t>Шкаф управления</t>
  </si>
  <si>
    <t>Контроллеры и модули ввода-вывода Owen 210.x</t>
  </si>
  <si>
    <t>Овен, Москва</t>
  </si>
  <si>
    <t>x1PP1</t>
  </si>
  <si>
    <t>Шкаф питания (МЭО, Клапаны, Задвижка)</t>
  </si>
  <si>
    <t>x1PP2</t>
  </si>
  <si>
    <t>Шкаф питания (частотный привод дымососа и вентилятора)</t>
  </si>
  <si>
    <t>Дельта Электроникс, Тайвань</t>
  </si>
  <si>
    <t>Частотные приводы Delta</t>
  </si>
  <si>
    <t>Tm2</t>
  </si>
  <si>
    <t>XT2</t>
  </si>
  <si>
    <t>A2</t>
  </si>
  <si>
    <t>XT3</t>
  </si>
  <si>
    <t>XT4</t>
  </si>
  <si>
    <t>A3</t>
  </si>
  <si>
    <t>A4</t>
  </si>
  <si>
    <t>Tcp2</t>
  </si>
  <si>
    <t>Wcp2</t>
  </si>
  <si>
    <t>21g</t>
  </si>
  <si>
    <t>22g</t>
  </si>
  <si>
    <t>22i</t>
  </si>
  <si>
    <t>21i</t>
  </si>
  <si>
    <t>23g</t>
  </si>
  <si>
    <t>24g</t>
  </si>
  <si>
    <t>25g</t>
  </si>
  <si>
    <t>23i</t>
  </si>
  <si>
    <t>24i</t>
  </si>
  <si>
    <t>25i</t>
  </si>
  <si>
    <t>26g</t>
  </si>
  <si>
    <t>26i</t>
  </si>
  <si>
    <t>27g</t>
  </si>
  <si>
    <t>27i</t>
  </si>
  <si>
    <t>31i</t>
  </si>
  <si>
    <t>32i</t>
  </si>
  <si>
    <t>33i</t>
  </si>
  <si>
    <t>41i</t>
  </si>
  <si>
    <t>42i</t>
  </si>
  <si>
    <t>43i</t>
  </si>
  <si>
    <t>44i</t>
  </si>
  <si>
    <t>45i</t>
  </si>
  <si>
    <t>46i</t>
  </si>
  <si>
    <t>31g</t>
  </si>
  <si>
    <t>32g</t>
  </si>
  <si>
    <t>33g</t>
  </si>
  <si>
    <t>34i</t>
  </si>
  <si>
    <t>35i</t>
  </si>
  <si>
    <t>41g</t>
  </si>
  <si>
    <t>42g</t>
  </si>
  <si>
    <t>43g</t>
  </si>
  <si>
    <t>44g</t>
  </si>
  <si>
    <t>45g</t>
  </si>
  <si>
    <t>46g</t>
  </si>
  <si>
    <t>34g</t>
  </si>
  <si>
    <t>35g</t>
  </si>
  <si>
    <t>36g</t>
  </si>
  <si>
    <t>36i</t>
  </si>
  <si>
    <t>№</t>
  </si>
  <si>
    <t>0v</t>
  </si>
  <si>
    <t>24v2</t>
  </si>
  <si>
    <t>0v2</t>
  </si>
  <si>
    <t>ФДСА-03М-01-010</t>
  </si>
  <si>
    <t>se</t>
  </si>
  <si>
    <t>Т2</t>
  </si>
  <si>
    <t>role</t>
  </si>
  <si>
    <t>sm</t>
  </si>
  <si>
    <t>LC</t>
  </si>
  <si>
    <t>LCg</t>
  </si>
  <si>
    <t>LCt</t>
  </si>
  <si>
    <t>sm0001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</si>
</sst>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2" fontId="2" fillId="3" borderId="1" xfId="0" applyNumberFormat="1" applyFont="1" applyFill="1" applyBorder="1"/>
    <xf numFmtId="4" fontId="2" fillId="3" borderId="1" xfId="0" applyNumberFormat="1" applyFont="1" applyFill="1" applyBorder="1"/>
    <xf numFmtId="14" fontId="2" fillId="3" borderId="1" xfId="0" applyNumberFormat="1" applyFont="1" applyFill="1" applyBorder="1"/>
    <xf numFmtId="49" fontId="2" fillId="3" borderId="1" xfId="0" applyNumberFormat="1" applyFont="1" applyFill="1" applyBorder="1"/>
    <xf numFmtId="0" fontId="2" fillId="3" borderId="1" xfId="0" quotePrefix="1" applyFont="1" applyFill="1" applyBorder="1"/>
    <xf numFmtId="3" fontId="2" fillId="3" borderId="1" xfId="0" applyNumberFormat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2" fontId="2" fillId="4" borderId="1" xfId="0" applyNumberFormat="1" applyFont="1" applyFill="1" applyBorder="1"/>
    <xf numFmtId="3" fontId="2" fillId="4" borderId="1" xfId="0" applyNumberFormat="1" applyFont="1" applyFill="1" applyBorder="1"/>
    <xf numFmtId="14" fontId="2" fillId="4" borderId="1" xfId="0" applyNumberFormat="1" applyFont="1" applyFill="1" applyBorder="1"/>
    <xf numFmtId="49" fontId="2" fillId="4" borderId="1" xfId="0" applyNumberFormat="1" applyFont="1" applyFill="1" applyBorder="1"/>
    <xf numFmtId="0" fontId="2" fillId="4" borderId="1" xfId="0" quotePrefix="1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2" fontId="2" fillId="6" borderId="1" xfId="0" applyNumberFormat="1" applyFont="1" applyFill="1" applyBorder="1"/>
    <xf numFmtId="0" fontId="2" fillId="6" borderId="1" xfId="0" quotePrefix="1" applyFont="1" applyFill="1" applyBorder="1"/>
    <xf numFmtId="3" fontId="2" fillId="6" borderId="1" xfId="0" applyNumberFormat="1" applyFont="1" applyFill="1" applyBorder="1"/>
    <xf numFmtId="14" fontId="2" fillId="6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/>
    <xf numFmtId="0" fontId="2" fillId="2" borderId="1" xfId="0" quotePrefix="1" applyFont="1" applyFill="1" applyBorder="1"/>
    <xf numFmtId="14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2" fontId="2" fillId="7" borderId="1" xfId="0" applyNumberFormat="1" applyFont="1" applyFill="1" applyBorder="1"/>
    <xf numFmtId="3" fontId="2" fillId="7" borderId="1" xfId="0" applyNumberFormat="1" applyFont="1" applyFill="1" applyBorder="1"/>
    <xf numFmtId="14" fontId="2" fillId="7" borderId="1" xfId="0" applyNumberFormat="1" applyFont="1" applyFill="1" applyBorder="1"/>
    <xf numFmtId="0" fontId="2" fillId="7" borderId="1" xfId="0" quotePrefix="1" applyFont="1" applyFill="1" applyBorder="1"/>
    <xf numFmtId="2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/>
    <xf numFmtId="2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right"/>
    </xf>
    <xf numFmtId="2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/>
    <xf numFmtId="0" fontId="4" fillId="4" borderId="1" xfId="0" applyFont="1" applyFill="1" applyBorder="1"/>
    <xf numFmtId="2" fontId="2" fillId="4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/>
    <xf numFmtId="0" fontId="4" fillId="6" borderId="1" xfId="0" applyFont="1" applyFill="1" applyBorder="1"/>
    <xf numFmtId="2" fontId="2" fillId="6" borderId="1" xfId="0" applyNumberFormat="1" applyFont="1" applyFill="1" applyBorder="1" applyAlignment="1">
      <alignment wrapText="1"/>
    </xf>
    <xf numFmtId="0" fontId="2" fillId="9" borderId="1" xfId="0" applyFont="1" applyFill="1" applyBorder="1"/>
    <xf numFmtId="0" fontId="2" fillId="9" borderId="1" xfId="0" applyFont="1" applyFill="1" applyBorder="1" applyAlignment="1">
      <alignment wrapText="1"/>
    </xf>
    <xf numFmtId="2" fontId="2" fillId="9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10" borderId="1" xfId="0" applyFont="1" applyFill="1" applyBorder="1"/>
    <xf numFmtId="4" fontId="2" fillId="1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0F7-6A77-4388-B94D-E8B2B678544E}">
  <dimension ref="A1:EX82"/>
  <sheetViews>
    <sheetView tabSelected="1" topLeftCell="F1" zoomScaleNormal="100" workbookViewId="0">
      <pane ySplit="1" topLeftCell="A35" activePane="bottomLeft" state="frozen"/>
      <selection activeCell="E1" sqref="E1"/>
      <selection pane="bottomLeft" activeCell="P38" sqref="P38"/>
    </sheetView>
  </sheetViews>
  <sheetFormatPr defaultColWidth="8.7109375" defaultRowHeight="16.5" x14ac:dyDescent="0.3"/>
  <cols>
    <col min="1" max="1" width="2.7109375" style="1" bestFit="1" customWidth="1"/>
    <col min="2" max="2" width="6.28515625" style="1" bestFit="1" customWidth="1"/>
    <col min="3" max="3" width="50.42578125" style="1" bestFit="1" customWidth="1"/>
    <col min="4" max="4" width="62.7109375" style="1" customWidth="1"/>
    <col min="5" max="5" width="31" style="1" customWidth="1"/>
    <col min="6" max="6" width="8.28515625" style="1" customWidth="1"/>
    <col min="7" max="7" width="9.42578125" style="1" customWidth="1"/>
    <col min="8" max="8" width="12" style="1" customWidth="1"/>
    <col min="9" max="9" width="6.7109375" style="1" customWidth="1"/>
    <col min="10" max="10" width="4.140625" style="1" customWidth="1"/>
    <col min="11" max="11" width="8.7109375" style="1" customWidth="1"/>
    <col min="12" max="12" width="7.5703125" style="1" customWidth="1"/>
    <col min="13" max="13" width="12.42578125" style="1" customWidth="1"/>
    <col min="14" max="14" width="9.85546875" style="1" customWidth="1"/>
    <col min="15" max="15" width="8.5703125" style="1" bestFit="1" customWidth="1"/>
    <col min="16" max="16" width="11.42578125" style="1" bestFit="1" customWidth="1"/>
    <col min="17" max="17" width="5.7109375" style="1" bestFit="1" customWidth="1"/>
    <col min="18" max="18" width="4.7109375" style="1" bestFit="1" customWidth="1"/>
    <col min="19" max="20" width="2.85546875" style="1" bestFit="1" customWidth="1"/>
    <col min="21" max="22" width="4.7109375" style="1" bestFit="1" customWidth="1"/>
    <col min="23" max="23" width="1.5703125" style="1" bestFit="1" customWidth="1"/>
    <col min="24" max="24" width="2.5703125" style="1" bestFit="1" customWidth="1"/>
    <col min="25" max="25" width="2.28515625" style="1" bestFit="1" customWidth="1"/>
    <col min="26" max="26" width="3.5703125" style="1" bestFit="1" customWidth="1"/>
    <col min="27" max="27" width="4.85546875" style="1" bestFit="1" customWidth="1"/>
    <col min="28" max="28" width="4.5703125" style="1" bestFit="1" customWidth="1"/>
    <col min="29" max="30" width="5.5703125" style="1" bestFit="1" customWidth="1"/>
    <col min="31" max="31" width="4.42578125" style="3" bestFit="1" customWidth="1"/>
    <col min="32" max="32" width="3.42578125" style="3" bestFit="1" customWidth="1"/>
    <col min="33" max="154" width="8.7109375" style="3"/>
    <col min="155" max="16384" width="8.7109375" style="1"/>
  </cols>
  <sheetData>
    <row r="1" spans="1:154" x14ac:dyDescent="0.3">
      <c r="A1" s="1" t="s">
        <v>309</v>
      </c>
      <c r="B1" s="1" t="s">
        <v>186</v>
      </c>
      <c r="C1" s="1" t="s">
        <v>316</v>
      </c>
      <c r="D1" s="1" t="s">
        <v>0</v>
      </c>
      <c r="E1" s="1" t="s">
        <v>1</v>
      </c>
      <c r="F1" s="1" t="s">
        <v>73</v>
      </c>
      <c r="G1" s="1" t="s">
        <v>2</v>
      </c>
      <c r="H1" s="1" t="s">
        <v>3</v>
      </c>
      <c r="I1" s="1" t="s">
        <v>4</v>
      </c>
      <c r="J1" s="1" t="s">
        <v>7</v>
      </c>
      <c r="K1" s="1" t="s">
        <v>212</v>
      </c>
      <c r="L1" s="1" t="s">
        <v>213</v>
      </c>
      <c r="M1" s="1" t="s">
        <v>5</v>
      </c>
      <c r="N1" s="1" t="s">
        <v>6</v>
      </c>
      <c r="O1" s="1" t="s">
        <v>314</v>
      </c>
      <c r="P1" s="1" t="s">
        <v>317</v>
      </c>
      <c r="Q1" s="2" t="s">
        <v>187</v>
      </c>
      <c r="R1" s="2" t="s">
        <v>188</v>
      </c>
      <c r="S1" s="2" t="s">
        <v>189</v>
      </c>
      <c r="T1" s="2" t="s">
        <v>315</v>
      </c>
      <c r="U1" s="2" t="s">
        <v>190</v>
      </c>
      <c r="V1" s="2" t="s">
        <v>269</v>
      </c>
      <c r="W1" s="2" t="s">
        <v>318</v>
      </c>
      <c r="X1" s="2" t="s">
        <v>319</v>
      </c>
      <c r="Y1" s="2" t="s">
        <v>320</v>
      </c>
      <c r="Z1" s="2" t="s">
        <v>191</v>
      </c>
      <c r="AA1" s="2" t="s">
        <v>192</v>
      </c>
      <c r="AB1" s="2" t="s">
        <v>262</v>
      </c>
      <c r="AC1" s="2" t="s">
        <v>193</v>
      </c>
      <c r="AD1" s="2" t="s">
        <v>270</v>
      </c>
      <c r="AE1" s="3" t="s">
        <v>237</v>
      </c>
      <c r="AF1" s="3" t="s">
        <v>310</v>
      </c>
    </row>
    <row r="2" spans="1:154" s="13" customFormat="1" ht="115.5" x14ac:dyDescent="0.3">
      <c r="A2" s="4">
        <v>1</v>
      </c>
      <c r="B2" s="4" t="s">
        <v>225</v>
      </c>
      <c r="C2" s="4" t="s">
        <v>224</v>
      </c>
      <c r="D2" s="6" t="s">
        <v>241</v>
      </c>
      <c r="E2" s="4" t="s">
        <v>100</v>
      </c>
      <c r="F2" s="7">
        <v>25</v>
      </c>
      <c r="G2" s="4">
        <v>0</v>
      </c>
      <c r="H2" s="4">
        <v>1600</v>
      </c>
      <c r="I2" s="4" t="s">
        <v>12</v>
      </c>
      <c r="J2" s="4">
        <v>150</v>
      </c>
      <c r="K2" s="4"/>
      <c r="L2" s="4"/>
      <c r="M2" s="4">
        <v>176000</v>
      </c>
      <c r="N2" s="9">
        <v>45426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s="13" customFormat="1" x14ac:dyDescent="0.3">
      <c r="A3" s="4">
        <v>2</v>
      </c>
      <c r="B3" s="4" t="s">
        <v>22</v>
      </c>
      <c r="C3" s="6" t="s">
        <v>132</v>
      </c>
      <c r="D3" s="4" t="s">
        <v>28</v>
      </c>
      <c r="E3" s="4" t="s">
        <v>23</v>
      </c>
      <c r="F3" s="7">
        <v>25</v>
      </c>
      <c r="G3" s="4">
        <v>0</v>
      </c>
      <c r="H3" s="4">
        <v>100</v>
      </c>
      <c r="I3" s="4" t="s">
        <v>12</v>
      </c>
      <c r="J3" s="4">
        <v>150</v>
      </c>
      <c r="K3" s="4"/>
      <c r="L3" s="4"/>
      <c r="M3" s="4"/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s="13" customFormat="1" x14ac:dyDescent="0.3">
      <c r="A4" s="4">
        <v>3</v>
      </c>
      <c r="B4" s="4" t="s">
        <v>24</v>
      </c>
      <c r="C4" s="6" t="s">
        <v>133</v>
      </c>
      <c r="D4" s="4" t="s">
        <v>28</v>
      </c>
      <c r="E4" s="4" t="s">
        <v>23</v>
      </c>
      <c r="F4" s="7">
        <v>25</v>
      </c>
      <c r="G4" s="4">
        <v>0</v>
      </c>
      <c r="H4" s="4">
        <v>100</v>
      </c>
      <c r="I4" s="4" t="s">
        <v>12</v>
      </c>
      <c r="J4" s="4">
        <v>150</v>
      </c>
      <c r="K4" s="4"/>
      <c r="L4" s="4"/>
      <c r="M4" s="4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s="13" customFormat="1" x14ac:dyDescent="0.3">
      <c r="A5" s="4">
        <v>4</v>
      </c>
      <c r="B5" s="4" t="s">
        <v>26</v>
      </c>
      <c r="C5" s="4" t="s">
        <v>210</v>
      </c>
      <c r="D5" s="4" t="s">
        <v>25</v>
      </c>
      <c r="E5" s="4" t="s">
        <v>23</v>
      </c>
      <c r="F5" s="7">
        <v>25</v>
      </c>
      <c r="G5" s="4">
        <v>0</v>
      </c>
      <c r="H5" s="4">
        <v>600</v>
      </c>
      <c r="I5" s="4" t="s">
        <v>12</v>
      </c>
      <c r="J5" s="4">
        <v>150</v>
      </c>
      <c r="K5" s="4"/>
      <c r="L5" s="41"/>
      <c r="M5" s="4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s="13" customFormat="1" x14ac:dyDescent="0.3">
      <c r="A6" s="4">
        <v>5</v>
      </c>
      <c r="B6" s="4" t="s">
        <v>27</v>
      </c>
      <c r="C6" s="4" t="s">
        <v>134</v>
      </c>
      <c r="D6" s="4" t="s">
        <v>29</v>
      </c>
      <c r="E6" s="4" t="s">
        <v>23</v>
      </c>
      <c r="F6" s="7">
        <v>25</v>
      </c>
      <c r="G6" s="4">
        <v>0</v>
      </c>
      <c r="H6" s="4">
        <v>400</v>
      </c>
      <c r="I6" s="4" t="s">
        <v>12</v>
      </c>
      <c r="J6" s="4">
        <v>20</v>
      </c>
      <c r="K6" s="4"/>
      <c r="L6" s="41"/>
      <c r="M6" s="4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s="42" customFormat="1" x14ac:dyDescent="0.3">
      <c r="A7" s="4">
        <v>6</v>
      </c>
      <c r="B7" s="4" t="s">
        <v>30</v>
      </c>
      <c r="C7" s="4" t="s">
        <v>135</v>
      </c>
      <c r="D7" s="4" t="s">
        <v>31</v>
      </c>
      <c r="E7" s="4" t="s">
        <v>23</v>
      </c>
      <c r="F7" s="7">
        <v>25</v>
      </c>
      <c r="G7" s="4">
        <v>0</v>
      </c>
      <c r="H7" s="4">
        <v>400</v>
      </c>
      <c r="I7" s="4" t="s">
        <v>12</v>
      </c>
      <c r="J7" s="4">
        <v>150</v>
      </c>
      <c r="K7" s="4"/>
      <c r="L7" s="41"/>
      <c r="M7" s="4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s="42" customFormat="1" x14ac:dyDescent="0.3">
      <c r="A8" s="4">
        <v>7</v>
      </c>
      <c r="B8" s="4" t="s">
        <v>32</v>
      </c>
      <c r="C8" s="4" t="s">
        <v>136</v>
      </c>
      <c r="D8" s="4" t="s">
        <v>29</v>
      </c>
      <c r="E8" s="4" t="s">
        <v>23</v>
      </c>
      <c r="F8" s="7">
        <v>25</v>
      </c>
      <c r="G8" s="4">
        <v>0</v>
      </c>
      <c r="H8" s="4">
        <v>400</v>
      </c>
      <c r="I8" s="4" t="s">
        <v>12</v>
      </c>
      <c r="J8" s="4">
        <v>20</v>
      </c>
      <c r="K8" s="4"/>
      <c r="L8" s="41"/>
      <c r="M8" s="4"/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s="42" customFormat="1" ht="49.5" x14ac:dyDescent="0.3">
      <c r="A9" s="4">
        <v>8</v>
      </c>
      <c r="B9" s="4" t="s">
        <v>35</v>
      </c>
      <c r="C9" s="5" t="s">
        <v>102</v>
      </c>
      <c r="D9" s="6" t="s">
        <v>211</v>
      </c>
      <c r="E9" s="4" t="s">
        <v>15</v>
      </c>
      <c r="F9" s="7">
        <v>16</v>
      </c>
      <c r="G9" s="4">
        <v>0</v>
      </c>
      <c r="H9" s="4">
        <v>16</v>
      </c>
      <c r="I9" s="4" t="s">
        <v>12</v>
      </c>
      <c r="J9" s="4"/>
      <c r="K9" s="4">
        <v>0.5</v>
      </c>
      <c r="L9" s="4"/>
      <c r="M9" s="8">
        <v>65780</v>
      </c>
      <c r="N9" s="9">
        <v>45425</v>
      </c>
      <c r="O9" s="4" t="s">
        <v>183</v>
      </c>
      <c r="P9" s="4"/>
      <c r="Q9" s="4" t="s">
        <v>252</v>
      </c>
      <c r="R9" s="4" t="s">
        <v>263</v>
      </c>
      <c r="S9" s="4" t="s">
        <v>194</v>
      </c>
      <c r="T9" s="4" t="s">
        <v>195</v>
      </c>
      <c r="U9" s="4" t="s">
        <v>271</v>
      </c>
      <c r="V9" s="4" t="s">
        <v>274</v>
      </c>
      <c r="W9" s="4"/>
      <c r="X9" s="4"/>
      <c r="Y9" s="4"/>
      <c r="Z9" s="4" t="s">
        <v>264</v>
      </c>
      <c r="AA9" s="4" t="s">
        <v>197</v>
      </c>
      <c r="AB9" s="4" t="s">
        <v>196</v>
      </c>
      <c r="AC9" s="4" t="str">
        <f>U9</f>
        <v>21g</v>
      </c>
      <c r="AD9" s="4" t="str">
        <f>V9</f>
        <v>21i</v>
      </c>
      <c r="AE9" s="4" t="s">
        <v>311</v>
      </c>
      <c r="AF9" s="4" t="s">
        <v>312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s="42" customFormat="1" ht="33" x14ac:dyDescent="0.3">
      <c r="A10" s="4">
        <v>9</v>
      </c>
      <c r="B10" s="4" t="s">
        <v>67</v>
      </c>
      <c r="C10" s="4" t="s">
        <v>137</v>
      </c>
      <c r="D10" s="6" t="s">
        <v>232</v>
      </c>
      <c r="E10" s="4" t="s">
        <v>68</v>
      </c>
      <c r="F10" s="7">
        <v>25</v>
      </c>
      <c r="G10" s="4">
        <v>0</v>
      </c>
      <c r="H10" s="4">
        <v>600</v>
      </c>
      <c r="I10" s="4"/>
      <c r="J10" s="4">
        <v>150</v>
      </c>
      <c r="K10" s="4"/>
      <c r="L10" s="4"/>
      <c r="M10" s="4"/>
      <c r="N10" s="9"/>
      <c r="O10" s="4" t="s">
        <v>184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s="20" customFormat="1" ht="66" x14ac:dyDescent="0.3">
      <c r="A11" s="4">
        <v>10</v>
      </c>
      <c r="B11" s="4" t="s">
        <v>66</v>
      </c>
      <c r="C11" s="4" t="s">
        <v>18</v>
      </c>
      <c r="D11" s="6" t="s">
        <v>226</v>
      </c>
      <c r="E11" s="4" t="s">
        <v>15</v>
      </c>
      <c r="F11" s="10" t="s">
        <v>93</v>
      </c>
      <c r="G11" s="11">
        <v>-50</v>
      </c>
      <c r="H11" s="11">
        <v>100</v>
      </c>
      <c r="I11" s="4" t="s">
        <v>13</v>
      </c>
      <c r="J11" s="4">
        <v>150</v>
      </c>
      <c r="K11" s="4">
        <v>0.5</v>
      </c>
      <c r="L11" s="4"/>
      <c r="M11" s="12">
        <f>18070+1950+715</f>
        <v>20735</v>
      </c>
      <c r="N11" s="9">
        <v>45425</v>
      </c>
      <c r="O11" s="4" t="s">
        <v>183</v>
      </c>
      <c r="P11" s="4"/>
      <c r="Q11" s="4" t="s">
        <v>252</v>
      </c>
      <c r="R11" s="4" t="s">
        <v>263</v>
      </c>
      <c r="S11" s="4">
        <v>1</v>
      </c>
      <c r="T11" s="4">
        <v>2</v>
      </c>
      <c r="U11" s="4" t="s">
        <v>272</v>
      </c>
      <c r="V11" s="4" t="s">
        <v>273</v>
      </c>
      <c r="W11" s="4"/>
      <c r="X11" s="4"/>
      <c r="Y11" s="4"/>
      <c r="Z11" s="4" t="s">
        <v>264</v>
      </c>
      <c r="AA11" s="4" t="s">
        <v>198</v>
      </c>
      <c r="AB11" s="4" t="s">
        <v>201</v>
      </c>
      <c r="AC11" s="4" t="str">
        <f>U11</f>
        <v>22g</v>
      </c>
      <c r="AD11" s="4" t="str">
        <f>V11</f>
        <v>22i</v>
      </c>
      <c r="AE11" s="4" t="s">
        <v>311</v>
      </c>
      <c r="AF11" s="4" t="s">
        <v>312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s="20" customFormat="1" ht="66" x14ac:dyDescent="0.3">
      <c r="A12" s="4">
        <v>11</v>
      </c>
      <c r="B12" s="4" t="s">
        <v>36</v>
      </c>
      <c r="C12" s="5" t="s">
        <v>37</v>
      </c>
      <c r="D12" s="6" t="s">
        <v>227</v>
      </c>
      <c r="E12" s="4" t="s">
        <v>15</v>
      </c>
      <c r="F12" s="7">
        <v>25</v>
      </c>
      <c r="G12" s="4">
        <v>0</v>
      </c>
      <c r="H12" s="4">
        <v>40</v>
      </c>
      <c r="I12" s="4" t="s">
        <v>12</v>
      </c>
      <c r="J12" s="4"/>
      <c r="K12" s="4">
        <v>1</v>
      </c>
      <c r="L12" s="4"/>
      <c r="M12" s="12">
        <f>47190+14365</f>
        <v>61555</v>
      </c>
      <c r="N12" s="9">
        <v>45425</v>
      </c>
      <c r="O12" s="4" t="s">
        <v>183</v>
      </c>
      <c r="P12" s="4"/>
      <c r="Q12" s="4" t="s">
        <v>252</v>
      </c>
      <c r="R12" s="4" t="s">
        <v>263</v>
      </c>
      <c r="S12" s="4" t="s">
        <v>194</v>
      </c>
      <c r="T12" s="4" t="s">
        <v>195</v>
      </c>
      <c r="U12" s="4" t="s">
        <v>275</v>
      </c>
      <c r="V12" s="4" t="s">
        <v>278</v>
      </c>
      <c r="W12" s="4"/>
      <c r="X12" s="4"/>
      <c r="Y12" s="4"/>
      <c r="Z12" s="4" t="s">
        <v>264</v>
      </c>
      <c r="AA12" s="4" t="s">
        <v>200</v>
      </c>
      <c r="AB12" s="4" t="s">
        <v>199</v>
      </c>
      <c r="AC12" s="4" t="str">
        <f>U12</f>
        <v>23g</v>
      </c>
      <c r="AD12" s="4" t="str">
        <f>V12</f>
        <v>23i</v>
      </c>
      <c r="AE12" s="4" t="s">
        <v>311</v>
      </c>
      <c r="AF12" s="4" t="s">
        <v>312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s="20" customFormat="1" ht="30.75" x14ac:dyDescent="0.3">
      <c r="A13" s="4">
        <v>12</v>
      </c>
      <c r="B13" s="4" t="s">
        <v>49</v>
      </c>
      <c r="C13" s="4" t="s">
        <v>38</v>
      </c>
      <c r="D13" s="6" t="s">
        <v>9</v>
      </c>
      <c r="E13" s="6" t="s">
        <v>69</v>
      </c>
      <c r="F13" s="40">
        <v>25</v>
      </c>
      <c r="G13" s="4">
        <v>0</v>
      </c>
      <c r="H13" s="4">
        <v>40</v>
      </c>
      <c r="I13" s="4" t="s">
        <v>12</v>
      </c>
      <c r="J13" s="4"/>
      <c r="K13" s="4"/>
      <c r="L13" s="4"/>
      <c r="M13" s="4"/>
      <c r="N13" s="4"/>
      <c r="O13" s="4" t="s">
        <v>184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s="20" customFormat="1" x14ac:dyDescent="0.3">
      <c r="A14" s="4">
        <v>13</v>
      </c>
      <c r="B14" s="4" t="s">
        <v>39</v>
      </c>
      <c r="C14" s="4" t="s">
        <v>138</v>
      </c>
      <c r="D14" s="4" t="s">
        <v>33</v>
      </c>
      <c r="E14" s="4" t="s">
        <v>34</v>
      </c>
      <c r="F14" s="40">
        <v>25</v>
      </c>
      <c r="G14" s="4">
        <v>0</v>
      </c>
      <c r="H14" s="4">
        <v>4000</v>
      </c>
      <c r="I14" s="4" t="s">
        <v>12</v>
      </c>
      <c r="J14" s="4">
        <v>20</v>
      </c>
      <c r="K14" s="4"/>
      <c r="L14" s="41"/>
      <c r="M14" s="4"/>
      <c r="N14" s="9"/>
      <c r="O14" s="4" t="s">
        <v>184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s="20" customFormat="1" ht="66" x14ac:dyDescent="0.3">
      <c r="A15" s="4">
        <v>14</v>
      </c>
      <c r="B15" s="4" t="s">
        <v>42</v>
      </c>
      <c r="C15" s="5" t="s">
        <v>40</v>
      </c>
      <c r="D15" s="6" t="s">
        <v>227</v>
      </c>
      <c r="E15" s="4" t="s">
        <v>15</v>
      </c>
      <c r="F15" s="7">
        <v>25</v>
      </c>
      <c r="G15" s="4">
        <v>0</v>
      </c>
      <c r="H15" s="4">
        <v>40</v>
      </c>
      <c r="I15" s="4" t="s">
        <v>12</v>
      </c>
      <c r="J15" s="4"/>
      <c r="K15" s="4">
        <v>1</v>
      </c>
      <c r="L15" s="4"/>
      <c r="M15" s="12">
        <f>47190+14365</f>
        <v>61555</v>
      </c>
      <c r="N15" s="9">
        <v>45425</v>
      </c>
      <c r="O15" s="4" t="s">
        <v>183</v>
      </c>
      <c r="P15" s="4"/>
      <c r="Q15" s="4" t="s">
        <v>252</v>
      </c>
      <c r="R15" s="4" t="s">
        <v>263</v>
      </c>
      <c r="S15" s="4" t="s">
        <v>194</v>
      </c>
      <c r="T15" s="4" t="s">
        <v>195</v>
      </c>
      <c r="U15" s="4" t="s">
        <v>276</v>
      </c>
      <c r="V15" s="4" t="s">
        <v>279</v>
      </c>
      <c r="W15" s="4"/>
      <c r="X15" s="4"/>
      <c r="Y15" s="4"/>
      <c r="Z15" s="4" t="s">
        <v>264</v>
      </c>
      <c r="AA15" s="4" t="s">
        <v>204</v>
      </c>
      <c r="AB15" s="4" t="s">
        <v>202</v>
      </c>
      <c r="AC15" s="4" t="str">
        <f>U15</f>
        <v>24g</v>
      </c>
      <c r="AD15" s="4" t="str">
        <f>V15</f>
        <v>24i</v>
      </c>
      <c r="AE15" s="4" t="s">
        <v>311</v>
      </c>
      <c r="AF15" s="4" t="s">
        <v>312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s="20" customFormat="1" ht="30.75" x14ac:dyDescent="0.3">
      <c r="A16" s="4">
        <v>15</v>
      </c>
      <c r="B16" s="4" t="s">
        <v>48</v>
      </c>
      <c r="C16" s="4" t="s">
        <v>41</v>
      </c>
      <c r="D16" s="6" t="s">
        <v>9</v>
      </c>
      <c r="E16" s="6" t="s">
        <v>69</v>
      </c>
      <c r="F16" s="40">
        <v>25</v>
      </c>
      <c r="G16" s="4">
        <v>0</v>
      </c>
      <c r="H16" s="4">
        <v>40</v>
      </c>
      <c r="I16" s="4" t="s">
        <v>12</v>
      </c>
      <c r="J16" s="4"/>
      <c r="K16" s="4"/>
      <c r="L16" s="4"/>
      <c r="M16" s="4"/>
      <c r="N16" s="4"/>
      <c r="O16" s="4" t="s">
        <v>184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32" s="4" customFormat="1" x14ac:dyDescent="0.3">
      <c r="A17" s="4">
        <v>16</v>
      </c>
      <c r="B17" s="4" t="s">
        <v>43</v>
      </c>
      <c r="C17" s="4" t="s">
        <v>139</v>
      </c>
      <c r="D17" s="4" t="s">
        <v>33</v>
      </c>
      <c r="E17" s="4" t="s">
        <v>34</v>
      </c>
      <c r="F17" s="40">
        <v>25</v>
      </c>
      <c r="G17" s="4">
        <v>0</v>
      </c>
      <c r="H17" s="4">
        <v>4000</v>
      </c>
      <c r="I17" s="4" t="s">
        <v>12</v>
      </c>
      <c r="J17" s="4">
        <v>20</v>
      </c>
      <c r="L17" s="41"/>
      <c r="N17" s="9"/>
      <c r="O17" s="4" t="s">
        <v>184</v>
      </c>
    </row>
    <row r="18" spans="1:32" s="4" customFormat="1" ht="66" x14ac:dyDescent="0.3">
      <c r="A18" s="4">
        <v>17</v>
      </c>
      <c r="B18" s="4" t="s">
        <v>44</v>
      </c>
      <c r="C18" s="5" t="s">
        <v>46</v>
      </c>
      <c r="D18" s="6" t="s">
        <v>227</v>
      </c>
      <c r="E18" s="4" t="s">
        <v>15</v>
      </c>
      <c r="F18" s="7">
        <v>25</v>
      </c>
      <c r="G18" s="4">
        <v>0</v>
      </c>
      <c r="H18" s="4">
        <v>40</v>
      </c>
      <c r="I18" s="4" t="s">
        <v>12</v>
      </c>
      <c r="K18" s="4">
        <v>1</v>
      </c>
      <c r="M18" s="12">
        <f>47190+14365</f>
        <v>61555</v>
      </c>
      <c r="N18" s="9">
        <v>45425</v>
      </c>
      <c r="O18" s="4" t="s">
        <v>183</v>
      </c>
      <c r="Q18" s="4" t="s">
        <v>252</v>
      </c>
      <c r="R18" s="4" t="s">
        <v>263</v>
      </c>
      <c r="S18" s="4" t="s">
        <v>194</v>
      </c>
      <c r="T18" s="4" t="s">
        <v>195</v>
      </c>
      <c r="U18" s="4" t="s">
        <v>277</v>
      </c>
      <c r="V18" s="4" t="s">
        <v>280</v>
      </c>
      <c r="Z18" s="4" t="s">
        <v>264</v>
      </c>
      <c r="AA18" s="4" t="s">
        <v>205</v>
      </c>
      <c r="AB18" s="4" t="s">
        <v>203</v>
      </c>
      <c r="AC18" s="4" t="str">
        <f>U18</f>
        <v>25g</v>
      </c>
      <c r="AD18" s="4" t="str">
        <f>V18</f>
        <v>25i</v>
      </c>
      <c r="AE18" s="4" t="s">
        <v>311</v>
      </c>
      <c r="AF18" s="4" t="s">
        <v>312</v>
      </c>
    </row>
    <row r="19" spans="1:32" s="4" customFormat="1" ht="30.75" x14ac:dyDescent="0.3">
      <c r="A19" s="4">
        <v>18</v>
      </c>
      <c r="B19" s="4" t="s">
        <v>50</v>
      </c>
      <c r="C19" s="4" t="s">
        <v>47</v>
      </c>
      <c r="D19" s="6" t="s">
        <v>9</v>
      </c>
      <c r="E19" s="6" t="s">
        <v>69</v>
      </c>
      <c r="F19" s="40">
        <v>25</v>
      </c>
      <c r="G19" s="4">
        <v>0</v>
      </c>
      <c r="H19" s="4">
        <v>40</v>
      </c>
      <c r="I19" s="4" t="s">
        <v>12</v>
      </c>
      <c r="O19" s="4" t="s">
        <v>184</v>
      </c>
    </row>
    <row r="20" spans="1:32" s="4" customFormat="1" x14ac:dyDescent="0.3">
      <c r="A20" s="4">
        <v>19</v>
      </c>
      <c r="B20" s="4" t="s">
        <v>45</v>
      </c>
      <c r="C20" s="4" t="s">
        <v>140</v>
      </c>
      <c r="D20" s="4" t="s">
        <v>33</v>
      </c>
      <c r="E20" s="4" t="s">
        <v>34</v>
      </c>
      <c r="F20" s="40">
        <v>25</v>
      </c>
      <c r="G20" s="4">
        <v>0</v>
      </c>
      <c r="H20" s="4">
        <v>4000</v>
      </c>
      <c r="I20" s="4" t="s">
        <v>12</v>
      </c>
      <c r="J20" s="4">
        <v>20</v>
      </c>
      <c r="L20" s="41"/>
      <c r="N20" s="9"/>
      <c r="O20" s="4" t="s">
        <v>184</v>
      </c>
    </row>
    <row r="21" spans="1:32" s="4" customFormat="1" ht="30.75" x14ac:dyDescent="0.3">
      <c r="A21" s="4">
        <v>20</v>
      </c>
      <c r="B21" s="4" t="s">
        <v>51</v>
      </c>
      <c r="C21" s="4" t="s">
        <v>53</v>
      </c>
      <c r="D21" s="6" t="s">
        <v>9</v>
      </c>
      <c r="E21" s="6" t="s">
        <v>69</v>
      </c>
      <c r="F21" s="40">
        <v>25</v>
      </c>
      <c r="G21" s="4">
        <v>0</v>
      </c>
      <c r="H21" s="4">
        <v>40</v>
      </c>
      <c r="I21" s="4" t="s">
        <v>12</v>
      </c>
      <c r="O21" s="4" t="s">
        <v>184</v>
      </c>
    </row>
    <row r="22" spans="1:32" s="4" customFormat="1" x14ac:dyDescent="0.3">
      <c r="A22" s="4">
        <v>21</v>
      </c>
      <c r="B22" s="4" t="s">
        <v>52</v>
      </c>
      <c r="C22" s="4" t="s">
        <v>141</v>
      </c>
      <c r="D22" s="4" t="s">
        <v>33</v>
      </c>
      <c r="E22" s="4" t="s">
        <v>34</v>
      </c>
      <c r="F22" s="40">
        <v>25</v>
      </c>
      <c r="G22" s="4">
        <v>0</v>
      </c>
      <c r="H22" s="4">
        <v>4000</v>
      </c>
      <c r="I22" s="4" t="s">
        <v>12</v>
      </c>
      <c r="J22" s="4">
        <v>20</v>
      </c>
      <c r="L22" s="41"/>
      <c r="N22" s="9"/>
      <c r="O22" s="4" t="s">
        <v>184</v>
      </c>
    </row>
    <row r="23" spans="1:32" s="4" customFormat="1" ht="30.75" x14ac:dyDescent="0.3">
      <c r="A23" s="4">
        <v>22</v>
      </c>
      <c r="B23" s="4" t="s">
        <v>54</v>
      </c>
      <c r="C23" s="4" t="s">
        <v>56</v>
      </c>
      <c r="D23" s="6" t="s">
        <v>9</v>
      </c>
      <c r="E23" s="6" t="s">
        <v>69</v>
      </c>
      <c r="F23" s="40">
        <v>25</v>
      </c>
      <c r="G23" s="4">
        <v>0</v>
      </c>
      <c r="H23" s="4">
        <v>40</v>
      </c>
      <c r="I23" s="4" t="s">
        <v>12</v>
      </c>
      <c r="O23" s="4" t="s">
        <v>184</v>
      </c>
    </row>
    <row r="24" spans="1:32" s="4" customFormat="1" x14ac:dyDescent="0.3">
      <c r="A24" s="4">
        <v>23</v>
      </c>
      <c r="B24" s="4" t="s">
        <v>55</v>
      </c>
      <c r="C24" s="4" t="s">
        <v>142</v>
      </c>
      <c r="D24" s="4" t="s">
        <v>33</v>
      </c>
      <c r="E24" s="4" t="s">
        <v>34</v>
      </c>
      <c r="F24" s="40">
        <v>25</v>
      </c>
      <c r="G24" s="4">
        <v>0</v>
      </c>
      <c r="H24" s="4">
        <v>4000</v>
      </c>
      <c r="I24" s="4" t="s">
        <v>12</v>
      </c>
      <c r="J24" s="4">
        <v>20</v>
      </c>
      <c r="L24" s="41"/>
      <c r="N24" s="9"/>
      <c r="O24" s="4" t="s">
        <v>184</v>
      </c>
    </row>
    <row r="25" spans="1:32" s="4" customFormat="1" x14ac:dyDescent="0.3">
      <c r="A25" s="4">
        <v>24</v>
      </c>
      <c r="B25" s="4" t="s">
        <v>57</v>
      </c>
      <c r="C25" s="4" t="s">
        <v>144</v>
      </c>
      <c r="D25" s="4" t="s">
        <v>8</v>
      </c>
      <c r="E25" s="4" t="s">
        <v>14</v>
      </c>
      <c r="F25" s="40">
        <v>25</v>
      </c>
      <c r="G25" s="4">
        <v>0</v>
      </c>
      <c r="H25" s="4">
        <v>1600</v>
      </c>
      <c r="I25" s="4" t="s">
        <v>12</v>
      </c>
      <c r="J25" s="4">
        <v>150</v>
      </c>
      <c r="N25" s="9"/>
      <c r="O25" s="4" t="s">
        <v>184</v>
      </c>
    </row>
    <row r="26" spans="1:32" s="4" customFormat="1" x14ac:dyDescent="0.3">
      <c r="A26" s="4">
        <v>25</v>
      </c>
      <c r="B26" s="4" t="s">
        <v>58</v>
      </c>
      <c r="C26" s="4" t="s">
        <v>145</v>
      </c>
      <c r="E26" s="4" t="s">
        <v>236</v>
      </c>
      <c r="F26" s="40">
        <v>25</v>
      </c>
      <c r="G26" s="4">
        <v>0</v>
      </c>
      <c r="H26" s="4">
        <v>1600</v>
      </c>
      <c r="I26" s="4" t="s">
        <v>12</v>
      </c>
      <c r="J26" s="4">
        <v>150</v>
      </c>
      <c r="N26" s="9"/>
      <c r="O26" s="4" t="s">
        <v>184</v>
      </c>
    </row>
    <row r="27" spans="1:32" s="4" customFormat="1" x14ac:dyDescent="0.3">
      <c r="A27" s="4">
        <v>26</v>
      </c>
      <c r="B27" s="4" t="s">
        <v>59</v>
      </c>
      <c r="C27" s="4" t="s">
        <v>143</v>
      </c>
      <c r="D27" s="4" t="s">
        <v>62</v>
      </c>
      <c r="E27" s="4" t="s">
        <v>34</v>
      </c>
      <c r="F27" s="40">
        <v>25</v>
      </c>
      <c r="G27" s="4">
        <v>0</v>
      </c>
      <c r="H27" s="4">
        <v>4000</v>
      </c>
      <c r="I27" s="4" t="s">
        <v>12</v>
      </c>
      <c r="J27" s="4">
        <v>50</v>
      </c>
      <c r="L27" s="41"/>
      <c r="N27" s="9"/>
      <c r="O27" s="4" t="s">
        <v>184</v>
      </c>
    </row>
    <row r="28" spans="1:32" s="4" customFormat="1" x14ac:dyDescent="0.3">
      <c r="A28" s="4">
        <v>27</v>
      </c>
      <c r="B28" s="4" t="s">
        <v>60</v>
      </c>
      <c r="C28" s="4" t="s">
        <v>146</v>
      </c>
      <c r="D28" s="4" t="s">
        <v>33</v>
      </c>
      <c r="E28" s="4" t="s">
        <v>34</v>
      </c>
      <c r="F28" s="40">
        <v>25</v>
      </c>
      <c r="G28" s="4">
        <v>0</v>
      </c>
      <c r="H28" s="4">
        <v>4000</v>
      </c>
      <c r="I28" s="4" t="s">
        <v>12</v>
      </c>
      <c r="J28" s="4">
        <v>20</v>
      </c>
      <c r="L28" s="41"/>
      <c r="N28" s="9"/>
      <c r="O28" s="4" t="s">
        <v>184</v>
      </c>
    </row>
    <row r="29" spans="1:32" s="4" customFormat="1" x14ac:dyDescent="0.3">
      <c r="A29" s="4">
        <v>28</v>
      </c>
      <c r="B29" s="4" t="s">
        <v>61</v>
      </c>
      <c r="C29" s="4" t="s">
        <v>143</v>
      </c>
      <c r="D29" s="4" t="s">
        <v>62</v>
      </c>
      <c r="E29" s="4" t="s">
        <v>34</v>
      </c>
      <c r="F29" s="40">
        <v>25</v>
      </c>
      <c r="G29" s="4">
        <v>0</v>
      </c>
      <c r="H29" s="4">
        <v>4000</v>
      </c>
      <c r="I29" s="4" t="s">
        <v>12</v>
      </c>
      <c r="J29" s="4">
        <v>50</v>
      </c>
      <c r="L29" s="41"/>
      <c r="N29" s="9"/>
      <c r="O29" s="4" t="s">
        <v>184</v>
      </c>
    </row>
    <row r="30" spans="1:32" s="4" customFormat="1" x14ac:dyDescent="0.3">
      <c r="A30" s="4">
        <v>29</v>
      </c>
      <c r="B30" s="4" t="s">
        <v>63</v>
      </c>
      <c r="C30" s="4" t="s">
        <v>147</v>
      </c>
      <c r="D30" s="4" t="s">
        <v>33</v>
      </c>
      <c r="E30" s="4" t="s">
        <v>34</v>
      </c>
      <c r="F30" s="40">
        <v>25</v>
      </c>
      <c r="G30" s="4">
        <v>0</v>
      </c>
      <c r="H30" s="4">
        <v>4000</v>
      </c>
      <c r="I30" s="4" t="s">
        <v>12</v>
      </c>
      <c r="J30" s="4">
        <v>20</v>
      </c>
      <c r="L30" s="41"/>
      <c r="N30" s="9"/>
      <c r="O30" s="4" t="s">
        <v>184</v>
      </c>
    </row>
    <row r="31" spans="1:32" s="4" customFormat="1" x14ac:dyDescent="0.3">
      <c r="A31" s="4">
        <v>30</v>
      </c>
      <c r="B31" s="4" t="s">
        <v>64</v>
      </c>
      <c r="C31" s="4" t="s">
        <v>148</v>
      </c>
      <c r="D31" s="4" t="s">
        <v>62</v>
      </c>
      <c r="E31" s="4" t="s">
        <v>34</v>
      </c>
      <c r="F31" s="40">
        <v>25</v>
      </c>
      <c r="G31" s="4">
        <v>0</v>
      </c>
      <c r="H31" s="4">
        <v>4000</v>
      </c>
      <c r="I31" s="4" t="s">
        <v>12</v>
      </c>
      <c r="J31" s="4">
        <v>50</v>
      </c>
      <c r="L31" s="41"/>
      <c r="N31" s="9"/>
      <c r="O31" s="4" t="s">
        <v>184</v>
      </c>
    </row>
    <row r="32" spans="1:32" s="4" customFormat="1" x14ac:dyDescent="0.3">
      <c r="A32" s="4">
        <v>31</v>
      </c>
      <c r="B32" s="4" t="s">
        <v>65</v>
      </c>
      <c r="C32" s="4" t="s">
        <v>149</v>
      </c>
      <c r="D32" s="4" t="s">
        <v>33</v>
      </c>
      <c r="E32" s="4" t="s">
        <v>34</v>
      </c>
      <c r="F32" s="40">
        <v>25</v>
      </c>
      <c r="G32" s="4">
        <v>0</v>
      </c>
      <c r="H32" s="4">
        <v>4000</v>
      </c>
      <c r="I32" s="4" t="s">
        <v>12</v>
      </c>
      <c r="J32" s="4">
        <v>20</v>
      </c>
      <c r="L32" s="41"/>
      <c r="N32" s="9"/>
      <c r="O32" s="4" t="s">
        <v>184</v>
      </c>
    </row>
    <row r="33" spans="1:154" s="4" customFormat="1" ht="66" x14ac:dyDescent="0.3">
      <c r="A33" s="13">
        <v>32</v>
      </c>
      <c r="B33" s="13" t="s">
        <v>70</v>
      </c>
      <c r="C33" s="13" t="s">
        <v>185</v>
      </c>
      <c r="D33" s="14" t="s">
        <v>228</v>
      </c>
      <c r="E33" s="13" t="s">
        <v>15</v>
      </c>
      <c r="F33" s="15">
        <v>1.7</v>
      </c>
      <c r="G33" s="13">
        <v>0</v>
      </c>
      <c r="H33" s="13">
        <v>4</v>
      </c>
      <c r="I33" s="13" t="s">
        <v>12</v>
      </c>
      <c r="J33" s="13"/>
      <c r="K33" s="13">
        <v>1</v>
      </c>
      <c r="L33" s="13"/>
      <c r="M33" s="16">
        <f>52195+14365</f>
        <v>66560</v>
      </c>
      <c r="N33" s="17">
        <v>45425</v>
      </c>
      <c r="O33" s="13" t="s">
        <v>183</v>
      </c>
      <c r="P33" s="13"/>
      <c r="Q33" s="13" t="s">
        <v>252</v>
      </c>
      <c r="R33" s="13" t="s">
        <v>263</v>
      </c>
      <c r="S33" s="13" t="s">
        <v>194</v>
      </c>
      <c r="T33" s="13" t="s">
        <v>195</v>
      </c>
      <c r="U33" s="13" t="s">
        <v>281</v>
      </c>
      <c r="V33" s="13" t="s">
        <v>282</v>
      </c>
      <c r="W33" s="13"/>
      <c r="X33" s="13"/>
      <c r="Y33" s="13"/>
      <c r="Z33" s="13" t="s">
        <v>264</v>
      </c>
      <c r="AA33" s="13" t="s">
        <v>207</v>
      </c>
      <c r="AB33" s="13" t="s">
        <v>206</v>
      </c>
      <c r="AC33" s="13" t="str">
        <f>U33</f>
        <v>26g</v>
      </c>
      <c r="AD33" s="13" t="str">
        <f>V33</f>
        <v>26i</v>
      </c>
      <c r="AE33" s="13" t="s">
        <v>311</v>
      </c>
      <c r="AF33" s="13" t="s">
        <v>312</v>
      </c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</row>
    <row r="34" spans="1:154" s="4" customFormat="1" ht="33" x14ac:dyDescent="0.3">
      <c r="A34" s="13">
        <v>33</v>
      </c>
      <c r="B34" s="13" t="s">
        <v>71</v>
      </c>
      <c r="C34" s="14" t="s">
        <v>214</v>
      </c>
      <c r="D34" s="14" t="s">
        <v>10</v>
      </c>
      <c r="E34" s="14" t="s">
        <v>17</v>
      </c>
      <c r="F34" s="15">
        <v>1.7</v>
      </c>
      <c r="G34" s="13">
        <v>0</v>
      </c>
      <c r="H34" s="13">
        <v>2.5</v>
      </c>
      <c r="I34" s="13" t="s">
        <v>12</v>
      </c>
      <c r="J34" s="13"/>
      <c r="K34" s="13"/>
      <c r="L34" s="13"/>
      <c r="M34" s="13"/>
      <c r="N34" s="13"/>
      <c r="O34" s="13" t="s">
        <v>184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</row>
    <row r="35" spans="1:154" s="4" customFormat="1" ht="66" x14ac:dyDescent="0.3">
      <c r="A35" s="13">
        <v>34</v>
      </c>
      <c r="B35" s="13" t="s">
        <v>74</v>
      </c>
      <c r="C35" s="13" t="s">
        <v>19</v>
      </c>
      <c r="D35" s="14" t="s">
        <v>230</v>
      </c>
      <c r="E35" s="13" t="s">
        <v>15</v>
      </c>
      <c r="F35" s="18" t="s">
        <v>93</v>
      </c>
      <c r="G35" s="19">
        <v>-50</v>
      </c>
      <c r="H35" s="19">
        <v>100</v>
      </c>
      <c r="I35" s="13" t="s">
        <v>13</v>
      </c>
      <c r="J35" s="13">
        <v>630</v>
      </c>
      <c r="K35" s="13">
        <v>1</v>
      </c>
      <c r="L35" s="13"/>
      <c r="M35" s="16">
        <f>19890+2990+715</f>
        <v>23595</v>
      </c>
      <c r="N35" s="17">
        <v>45425</v>
      </c>
      <c r="O35" s="13" t="s">
        <v>183</v>
      </c>
      <c r="P35" s="13"/>
      <c r="Q35" s="13" t="s">
        <v>252</v>
      </c>
      <c r="R35" s="13" t="s">
        <v>263</v>
      </c>
      <c r="S35" s="13">
        <v>1</v>
      </c>
      <c r="T35" s="13">
        <v>2</v>
      </c>
      <c r="U35" s="13" t="s">
        <v>283</v>
      </c>
      <c r="V35" s="13" t="s">
        <v>284</v>
      </c>
      <c r="W35" s="13"/>
      <c r="X35" s="13"/>
      <c r="Y35" s="13"/>
      <c r="Z35" s="13" t="s">
        <v>264</v>
      </c>
      <c r="AA35" s="13" t="s">
        <v>216</v>
      </c>
      <c r="AB35" s="13" t="s">
        <v>215</v>
      </c>
      <c r="AC35" s="13" t="str">
        <f>U35</f>
        <v>27g</v>
      </c>
      <c r="AD35" s="13" t="str">
        <f>V35</f>
        <v>27i</v>
      </c>
      <c r="AE35" s="13" t="s">
        <v>311</v>
      </c>
      <c r="AF35" s="13" t="s">
        <v>312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</row>
    <row r="36" spans="1:154" s="4" customFormat="1" ht="33" x14ac:dyDescent="0.3">
      <c r="A36" s="13">
        <v>35</v>
      </c>
      <c r="B36" s="48" t="s">
        <v>75</v>
      </c>
      <c r="C36" s="58" t="s">
        <v>246</v>
      </c>
      <c r="D36" s="48" t="s">
        <v>247</v>
      </c>
      <c r="E36" s="48" t="s">
        <v>245</v>
      </c>
      <c r="F36" s="48"/>
      <c r="G36" s="48"/>
      <c r="H36" s="48">
        <v>55</v>
      </c>
      <c r="I36" s="48" t="s">
        <v>76</v>
      </c>
      <c r="J36" s="48"/>
      <c r="K36" s="13"/>
      <c r="L36" s="13"/>
      <c r="M36" s="13"/>
      <c r="N36" s="13"/>
      <c r="P36" s="13" t="s">
        <v>321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</row>
    <row r="37" spans="1:154" s="4" customFormat="1" x14ac:dyDescent="0.3">
      <c r="A37" s="13">
        <v>36</v>
      </c>
      <c r="B37" s="13" t="s">
        <v>80</v>
      </c>
      <c r="C37" s="13" t="s">
        <v>79</v>
      </c>
      <c r="D37" s="14" t="s">
        <v>81</v>
      </c>
      <c r="E37" s="14" t="s">
        <v>20</v>
      </c>
      <c r="F37" s="49"/>
      <c r="G37" s="13"/>
      <c r="H37" s="13">
        <v>100</v>
      </c>
      <c r="I37" s="13" t="s">
        <v>78</v>
      </c>
      <c r="J37" s="13"/>
      <c r="K37" s="13"/>
      <c r="L37" s="13"/>
      <c r="M37" s="13"/>
      <c r="N37" s="13"/>
      <c r="P37" s="13" t="s">
        <v>321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</row>
    <row r="38" spans="1:154" s="4" customFormat="1" x14ac:dyDescent="0.3">
      <c r="A38" s="42">
        <v>37</v>
      </c>
      <c r="B38" s="42" t="s">
        <v>86</v>
      </c>
      <c r="C38" s="42" t="s">
        <v>82</v>
      </c>
      <c r="D38" s="50" t="s">
        <v>313</v>
      </c>
      <c r="E38" s="50" t="s">
        <v>21</v>
      </c>
      <c r="F38" s="42"/>
      <c r="G38" s="42"/>
      <c r="H38" s="42"/>
      <c r="I38" s="42"/>
      <c r="J38" s="42"/>
      <c r="K38" s="42"/>
      <c r="L38" s="42"/>
      <c r="M38" s="5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</row>
    <row r="39" spans="1:154" s="4" customFormat="1" x14ac:dyDescent="0.3">
      <c r="A39" s="42">
        <v>38</v>
      </c>
      <c r="B39" s="42" t="s">
        <v>242</v>
      </c>
      <c r="C39" s="42" t="s">
        <v>83</v>
      </c>
      <c r="D39" s="50" t="s">
        <v>223</v>
      </c>
      <c r="E39" s="50" t="s">
        <v>21</v>
      </c>
      <c r="F39" s="42"/>
      <c r="G39" s="42"/>
      <c r="H39" s="42"/>
      <c r="I39" s="42"/>
      <c r="J39" s="42"/>
      <c r="K39" s="42"/>
      <c r="L39" s="42"/>
      <c r="M39" s="42"/>
      <c r="N39" s="42"/>
      <c r="O39" s="42" t="s">
        <v>184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</row>
    <row r="40" spans="1:154" s="4" customFormat="1" x14ac:dyDescent="0.3">
      <c r="A40" s="42">
        <v>39</v>
      </c>
      <c r="B40" s="42" t="s">
        <v>89</v>
      </c>
      <c r="C40" s="42" t="s">
        <v>84</v>
      </c>
      <c r="D40" s="50" t="s">
        <v>87</v>
      </c>
      <c r="E40" s="50" t="s">
        <v>21</v>
      </c>
      <c r="F40" s="42"/>
      <c r="G40" s="42"/>
      <c r="H40" s="42"/>
      <c r="I40" s="42"/>
      <c r="J40" s="42"/>
      <c r="K40" s="42"/>
      <c r="L40" s="42"/>
      <c r="M40" s="51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</row>
    <row r="41" spans="1:154" s="4" customFormat="1" x14ac:dyDescent="0.3">
      <c r="A41" s="42">
        <v>40</v>
      </c>
      <c r="B41" s="42" t="s">
        <v>90</v>
      </c>
      <c r="C41" s="42" t="s">
        <v>85</v>
      </c>
      <c r="D41" s="50" t="s">
        <v>88</v>
      </c>
      <c r="E41" s="50" t="s">
        <v>21</v>
      </c>
      <c r="F41" s="42"/>
      <c r="G41" s="42"/>
      <c r="H41" s="42"/>
      <c r="I41" s="42"/>
      <c r="J41" s="42"/>
      <c r="K41" s="42"/>
      <c r="L41" s="42"/>
      <c r="M41" s="51"/>
      <c r="N41" s="42"/>
      <c r="O41" s="42" t="s">
        <v>239</v>
      </c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</row>
    <row r="42" spans="1:154" s="4" customFormat="1" ht="33" x14ac:dyDescent="0.3">
      <c r="A42" s="20">
        <v>41</v>
      </c>
      <c r="B42" s="52" t="s">
        <v>95</v>
      </c>
      <c r="C42" s="57" t="s">
        <v>243</v>
      </c>
      <c r="D42" s="52" t="s">
        <v>244</v>
      </c>
      <c r="E42" s="52" t="s">
        <v>245</v>
      </c>
      <c r="F42" s="52"/>
      <c r="G42" s="52"/>
      <c r="H42" s="52">
        <v>75</v>
      </c>
      <c r="I42" s="52" t="s">
        <v>76</v>
      </c>
      <c r="J42" s="52"/>
      <c r="K42" s="20"/>
      <c r="L42" s="20"/>
      <c r="M42" s="20"/>
      <c r="N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</row>
    <row r="43" spans="1:154" s="4" customFormat="1" x14ac:dyDescent="0.3">
      <c r="A43" s="20">
        <v>42</v>
      </c>
      <c r="B43" s="20" t="s">
        <v>96</v>
      </c>
      <c r="C43" s="20" t="s">
        <v>97</v>
      </c>
      <c r="D43" s="21" t="s">
        <v>81</v>
      </c>
      <c r="E43" s="21" t="s">
        <v>20</v>
      </c>
      <c r="F43" s="53"/>
      <c r="G43" s="20"/>
      <c r="H43" s="20">
        <v>100</v>
      </c>
      <c r="I43" s="20" t="s">
        <v>78</v>
      </c>
      <c r="J43" s="20"/>
      <c r="K43" s="20"/>
      <c r="L43" s="20"/>
      <c r="M43" s="20"/>
      <c r="N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</row>
    <row r="44" spans="1:154" s="4" customFormat="1" ht="66" x14ac:dyDescent="0.3">
      <c r="A44" s="20">
        <v>43</v>
      </c>
      <c r="B44" s="20" t="s">
        <v>72</v>
      </c>
      <c r="C44" s="20" t="s">
        <v>159</v>
      </c>
      <c r="D44" s="21" t="s">
        <v>229</v>
      </c>
      <c r="E44" s="20" t="s">
        <v>15</v>
      </c>
      <c r="F44" s="22">
        <v>-0.02</v>
      </c>
      <c r="G44" s="23">
        <v>-0.125</v>
      </c>
      <c r="H44" s="23">
        <v>0.125</v>
      </c>
      <c r="I44" s="20" t="s">
        <v>12</v>
      </c>
      <c r="J44" s="20"/>
      <c r="K44" s="20">
        <v>1</v>
      </c>
      <c r="L44" s="20"/>
      <c r="M44" s="24">
        <f>79690+14365</f>
        <v>94055</v>
      </c>
      <c r="N44" s="25">
        <v>45425</v>
      </c>
      <c r="O44" s="20" t="s">
        <v>183</v>
      </c>
      <c r="P44" s="20"/>
      <c r="Q44" s="20" t="s">
        <v>252</v>
      </c>
      <c r="R44" s="20" t="s">
        <v>265</v>
      </c>
      <c r="S44" s="20" t="s">
        <v>194</v>
      </c>
      <c r="T44" s="20" t="s">
        <v>195</v>
      </c>
      <c r="U44" s="20" t="s">
        <v>294</v>
      </c>
      <c r="V44" s="20" t="s">
        <v>285</v>
      </c>
      <c r="W44" s="20"/>
      <c r="X44" s="20"/>
      <c r="Y44" s="20"/>
      <c r="Z44" s="20" t="s">
        <v>267</v>
      </c>
      <c r="AA44" s="20" t="s">
        <v>197</v>
      </c>
      <c r="AB44" s="20" t="s">
        <v>196</v>
      </c>
      <c r="AC44" s="20" t="str">
        <f>U44</f>
        <v>31g</v>
      </c>
      <c r="AD44" s="20" t="str">
        <f>V44</f>
        <v>31i</v>
      </c>
      <c r="AE44" s="20" t="s">
        <v>311</v>
      </c>
      <c r="AF44" s="20" t="s">
        <v>312</v>
      </c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</row>
    <row r="45" spans="1:154" s="4" customFormat="1" ht="33" x14ac:dyDescent="0.3">
      <c r="A45" s="20">
        <v>44</v>
      </c>
      <c r="B45" s="20" t="s">
        <v>91</v>
      </c>
      <c r="C45" s="20" t="s">
        <v>160</v>
      </c>
      <c r="D45" s="21" t="s">
        <v>11</v>
      </c>
      <c r="E45" s="21" t="s">
        <v>17</v>
      </c>
      <c r="F45" s="23">
        <v>-0.02</v>
      </c>
      <c r="G45" s="23">
        <v>-0.125</v>
      </c>
      <c r="H45" s="23">
        <v>0.125</v>
      </c>
      <c r="I45" s="20" t="s">
        <v>12</v>
      </c>
      <c r="J45" s="20"/>
      <c r="K45" s="20"/>
      <c r="L45" s="20"/>
      <c r="M45" s="20"/>
      <c r="N45" s="20"/>
      <c r="O45" s="20" t="s">
        <v>184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</row>
    <row r="46" spans="1:154" s="4" customFormat="1" ht="66" x14ac:dyDescent="0.3">
      <c r="A46" s="20">
        <v>45</v>
      </c>
      <c r="B46" s="20" t="s">
        <v>92</v>
      </c>
      <c r="C46" s="20" t="s">
        <v>157</v>
      </c>
      <c r="D46" s="21" t="s">
        <v>217</v>
      </c>
      <c r="E46" s="20" t="s">
        <v>15</v>
      </c>
      <c r="F46" s="23">
        <v>378</v>
      </c>
      <c r="G46" s="23">
        <v>0</v>
      </c>
      <c r="H46" s="20">
        <v>400</v>
      </c>
      <c r="I46" s="20" t="s">
        <v>13</v>
      </c>
      <c r="J46" s="20"/>
      <c r="K46" s="20">
        <v>1</v>
      </c>
      <c r="L46" s="24"/>
      <c r="M46" s="22">
        <f>20930+2730+715</f>
        <v>24375</v>
      </c>
      <c r="N46" s="25">
        <v>45425</v>
      </c>
      <c r="O46" s="20" t="s">
        <v>183</v>
      </c>
      <c r="P46" s="20"/>
      <c r="Q46" s="20" t="s">
        <v>252</v>
      </c>
      <c r="R46" s="20" t="s">
        <v>265</v>
      </c>
      <c r="S46" s="20">
        <v>1</v>
      </c>
      <c r="T46" s="20">
        <v>2</v>
      </c>
      <c r="U46" s="20" t="s">
        <v>295</v>
      </c>
      <c r="V46" s="20" t="s">
        <v>286</v>
      </c>
      <c r="W46" s="20"/>
      <c r="X46" s="20"/>
      <c r="Y46" s="20"/>
      <c r="Z46" s="20" t="s">
        <v>267</v>
      </c>
      <c r="AA46" s="20" t="s">
        <v>198</v>
      </c>
      <c r="AB46" s="20" t="s">
        <v>201</v>
      </c>
      <c r="AC46" s="20" t="str">
        <f>U46</f>
        <v>32g</v>
      </c>
      <c r="AD46" s="20" t="str">
        <f>V46</f>
        <v>32i</v>
      </c>
      <c r="AE46" s="20" t="s">
        <v>311</v>
      </c>
      <c r="AF46" s="20" t="s">
        <v>312</v>
      </c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</row>
    <row r="47" spans="1:154" s="4" customFormat="1" ht="66" x14ac:dyDescent="0.3">
      <c r="A47" s="20">
        <v>46</v>
      </c>
      <c r="B47" s="20" t="s">
        <v>94</v>
      </c>
      <c r="C47" s="20" t="s">
        <v>158</v>
      </c>
      <c r="D47" s="21" t="s">
        <v>217</v>
      </c>
      <c r="E47" s="20" t="s">
        <v>15</v>
      </c>
      <c r="F47" s="23">
        <v>172</v>
      </c>
      <c r="G47" s="23">
        <v>0</v>
      </c>
      <c r="H47" s="20">
        <v>400</v>
      </c>
      <c r="I47" s="20" t="s">
        <v>13</v>
      </c>
      <c r="J47" s="20"/>
      <c r="K47" s="20">
        <v>1</v>
      </c>
      <c r="L47" s="24"/>
      <c r="M47" s="22">
        <f>20930+2730+715</f>
        <v>24375</v>
      </c>
      <c r="N47" s="25">
        <v>45425</v>
      </c>
      <c r="O47" s="20" t="s">
        <v>183</v>
      </c>
      <c r="P47" s="20"/>
      <c r="Q47" s="20" t="s">
        <v>252</v>
      </c>
      <c r="R47" s="20" t="s">
        <v>265</v>
      </c>
      <c r="S47" s="20">
        <v>1</v>
      </c>
      <c r="T47" s="20">
        <v>2</v>
      </c>
      <c r="U47" s="20" t="s">
        <v>296</v>
      </c>
      <c r="V47" s="20" t="s">
        <v>287</v>
      </c>
      <c r="W47" s="20"/>
      <c r="X47" s="20"/>
      <c r="Y47" s="20"/>
      <c r="Z47" s="20" t="s">
        <v>267</v>
      </c>
      <c r="AA47" s="20" t="s">
        <v>200</v>
      </c>
      <c r="AB47" s="20" t="s">
        <v>199</v>
      </c>
      <c r="AC47" s="20" t="str">
        <f>U47</f>
        <v>33g</v>
      </c>
      <c r="AD47" s="20" t="str">
        <f>V47</f>
        <v>33i</v>
      </c>
      <c r="AE47" s="20" t="s">
        <v>311</v>
      </c>
      <c r="AF47" s="20" t="s">
        <v>312</v>
      </c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</row>
    <row r="48" spans="1:154" s="54" customFormat="1" ht="148.5" x14ac:dyDescent="0.3">
      <c r="A48" s="26">
        <v>47</v>
      </c>
      <c r="B48" s="26" t="s">
        <v>98</v>
      </c>
      <c r="C48" s="26" t="s">
        <v>99</v>
      </c>
      <c r="D48" s="27" t="s">
        <v>240</v>
      </c>
      <c r="E48" s="26" t="s">
        <v>100</v>
      </c>
      <c r="F48" s="28">
        <v>1900</v>
      </c>
      <c r="G48" s="29">
        <v>0</v>
      </c>
      <c r="H48" s="29">
        <v>2500</v>
      </c>
      <c r="I48" s="26" t="s">
        <v>12</v>
      </c>
      <c r="J48" s="26">
        <v>50</v>
      </c>
      <c r="K48" s="26"/>
      <c r="L48" s="26"/>
      <c r="M48" s="32">
        <v>95420</v>
      </c>
      <c r="N48" s="30">
        <v>45426</v>
      </c>
      <c r="O48" s="4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</row>
    <row r="49" spans="1:154" s="54" customFormat="1" ht="49.5" x14ac:dyDescent="0.3">
      <c r="A49" s="26">
        <v>48</v>
      </c>
      <c r="B49" s="26" t="s">
        <v>101</v>
      </c>
      <c r="C49" s="26" t="s">
        <v>128</v>
      </c>
      <c r="D49" s="27" t="s">
        <v>231</v>
      </c>
      <c r="E49" s="26" t="s">
        <v>15</v>
      </c>
      <c r="F49" s="28">
        <v>160</v>
      </c>
      <c r="G49" s="29">
        <v>0</v>
      </c>
      <c r="H49" s="29">
        <v>160</v>
      </c>
      <c r="I49" s="26" t="s">
        <v>12</v>
      </c>
      <c r="J49" s="26"/>
      <c r="K49" s="26">
        <v>1</v>
      </c>
      <c r="L49" s="26"/>
      <c r="M49" s="26">
        <v>65780</v>
      </c>
      <c r="N49" s="30">
        <v>45425</v>
      </c>
      <c r="O49" s="26" t="s">
        <v>183</v>
      </c>
      <c r="P49" s="26"/>
      <c r="Q49" s="26" t="s">
        <v>252</v>
      </c>
      <c r="R49" s="26" t="s">
        <v>266</v>
      </c>
      <c r="S49" s="26" t="s">
        <v>194</v>
      </c>
      <c r="T49" s="26" t="s">
        <v>195</v>
      </c>
      <c r="U49" s="26" t="s">
        <v>299</v>
      </c>
      <c r="V49" s="26" t="s">
        <v>288</v>
      </c>
      <c r="W49" s="26"/>
      <c r="X49" s="26"/>
      <c r="Y49" s="26"/>
      <c r="Z49" s="26" t="s">
        <v>268</v>
      </c>
      <c r="AA49" s="26" t="s">
        <v>197</v>
      </c>
      <c r="AB49" s="26" t="s">
        <v>196</v>
      </c>
      <c r="AC49" s="26" t="str">
        <f>U49</f>
        <v>41g</v>
      </c>
      <c r="AD49" s="26" t="str">
        <f>V49</f>
        <v>41i</v>
      </c>
      <c r="AE49" s="26" t="s">
        <v>311</v>
      </c>
      <c r="AF49" s="26" t="s">
        <v>312</v>
      </c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</row>
    <row r="50" spans="1:154" s="54" customFormat="1" ht="33" x14ac:dyDescent="0.3">
      <c r="A50" s="26">
        <v>49</v>
      </c>
      <c r="B50" s="26" t="s">
        <v>103</v>
      </c>
      <c r="C50" s="27" t="s">
        <v>234</v>
      </c>
      <c r="D50" s="27" t="s">
        <v>233</v>
      </c>
      <c r="E50" s="26" t="s">
        <v>68</v>
      </c>
      <c r="F50" s="28">
        <v>1900</v>
      </c>
      <c r="G50" s="29">
        <v>0</v>
      </c>
      <c r="H50" s="29">
        <v>10000</v>
      </c>
      <c r="I50" s="26" t="s">
        <v>13</v>
      </c>
      <c r="J50" s="26">
        <v>50</v>
      </c>
      <c r="K50" s="26"/>
      <c r="L50" s="26"/>
      <c r="M50" s="26"/>
      <c r="N50" s="30"/>
      <c r="O50" s="26" t="s">
        <v>184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</row>
    <row r="51" spans="1:154" s="33" customFormat="1" ht="66" x14ac:dyDescent="0.3">
      <c r="A51" s="26">
        <v>50</v>
      </c>
      <c r="B51" s="26" t="s">
        <v>104</v>
      </c>
      <c r="C51" s="31" t="s">
        <v>155</v>
      </c>
      <c r="D51" s="27" t="s">
        <v>218</v>
      </c>
      <c r="E51" s="26" t="s">
        <v>15</v>
      </c>
      <c r="F51" s="28">
        <v>1900</v>
      </c>
      <c r="G51" s="26">
        <v>0</v>
      </c>
      <c r="H51" s="26">
        <v>4000</v>
      </c>
      <c r="I51" s="26" t="s">
        <v>12</v>
      </c>
      <c r="J51" s="26"/>
      <c r="K51" s="26">
        <v>1</v>
      </c>
      <c r="L51" s="26"/>
      <c r="M51" s="32">
        <f>43225+14365</f>
        <v>57590</v>
      </c>
      <c r="N51" s="30">
        <v>45425</v>
      </c>
      <c r="O51" s="26" t="s">
        <v>183</v>
      </c>
      <c r="P51" s="26"/>
      <c r="Q51" s="26" t="s">
        <v>252</v>
      </c>
      <c r="R51" s="26" t="s">
        <v>266</v>
      </c>
      <c r="S51" s="26" t="s">
        <v>194</v>
      </c>
      <c r="T51" s="26" t="s">
        <v>195</v>
      </c>
      <c r="U51" s="26" t="s">
        <v>300</v>
      </c>
      <c r="V51" s="26" t="s">
        <v>289</v>
      </c>
      <c r="W51" s="26"/>
      <c r="X51" s="26"/>
      <c r="Y51" s="26"/>
      <c r="Z51" s="26" t="s">
        <v>268</v>
      </c>
      <c r="AA51" s="26" t="s">
        <v>198</v>
      </c>
      <c r="AB51" s="26" t="s">
        <v>201</v>
      </c>
      <c r="AC51" s="26" t="str">
        <f>U51</f>
        <v>42g</v>
      </c>
      <c r="AD51" s="26" t="str">
        <f>V51</f>
        <v>42i</v>
      </c>
      <c r="AE51" s="26" t="s">
        <v>311</v>
      </c>
      <c r="AF51" s="26" t="s">
        <v>312</v>
      </c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</row>
    <row r="52" spans="1:154" s="33" customFormat="1" x14ac:dyDescent="0.3">
      <c r="A52" s="26">
        <v>51</v>
      </c>
      <c r="B52" s="26" t="s">
        <v>105</v>
      </c>
      <c r="C52" s="26" t="s">
        <v>111</v>
      </c>
      <c r="D52" s="27" t="s">
        <v>120</v>
      </c>
      <c r="E52" s="26" t="s">
        <v>16</v>
      </c>
      <c r="F52" s="43">
        <v>1900</v>
      </c>
      <c r="G52" s="26">
        <v>0</v>
      </c>
      <c r="H52" s="26">
        <v>4000</v>
      </c>
      <c r="I52" s="26" t="s">
        <v>12</v>
      </c>
      <c r="J52" s="26"/>
      <c r="K52" s="26"/>
      <c r="L52" s="26"/>
      <c r="M52" s="26"/>
      <c r="N52" s="26"/>
      <c r="O52" s="26" t="s">
        <v>184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</row>
    <row r="53" spans="1:154" s="33" customFormat="1" x14ac:dyDescent="0.3">
      <c r="A53" s="26">
        <v>52</v>
      </c>
      <c r="B53" s="26" t="s">
        <v>106</v>
      </c>
      <c r="C53" s="26" t="s">
        <v>112</v>
      </c>
      <c r="D53" s="26" t="s">
        <v>115</v>
      </c>
      <c r="E53" s="26" t="s">
        <v>34</v>
      </c>
      <c r="F53" s="28">
        <v>1900</v>
      </c>
      <c r="G53" s="26">
        <v>0</v>
      </c>
      <c r="H53" s="26">
        <v>4000</v>
      </c>
      <c r="I53" s="26" t="s">
        <v>12</v>
      </c>
      <c r="J53" s="26">
        <v>20</v>
      </c>
      <c r="K53" s="26"/>
      <c r="L53" s="44"/>
      <c r="M53" s="26"/>
      <c r="N53" s="30"/>
      <c r="O53" s="26" t="s">
        <v>184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</row>
    <row r="54" spans="1:154" s="33" customFormat="1" ht="66" x14ac:dyDescent="0.3">
      <c r="A54" s="26">
        <v>53</v>
      </c>
      <c r="B54" s="26" t="s">
        <v>107</v>
      </c>
      <c r="C54" s="31" t="s">
        <v>154</v>
      </c>
      <c r="D54" s="27" t="s">
        <v>218</v>
      </c>
      <c r="E54" s="26" t="s">
        <v>15</v>
      </c>
      <c r="F54" s="28">
        <v>1900</v>
      </c>
      <c r="G54" s="26">
        <v>0</v>
      </c>
      <c r="H54" s="26">
        <v>4000</v>
      </c>
      <c r="I54" s="26" t="s">
        <v>12</v>
      </c>
      <c r="J54" s="26"/>
      <c r="K54" s="26">
        <v>1</v>
      </c>
      <c r="L54" s="26"/>
      <c r="M54" s="32">
        <f>43225+14365</f>
        <v>57590</v>
      </c>
      <c r="N54" s="30">
        <v>45425</v>
      </c>
      <c r="O54" s="26" t="s">
        <v>183</v>
      </c>
      <c r="P54" s="26"/>
      <c r="Q54" s="26" t="s">
        <v>252</v>
      </c>
      <c r="R54" s="26" t="s">
        <v>266</v>
      </c>
      <c r="S54" s="26" t="s">
        <v>194</v>
      </c>
      <c r="T54" s="26" t="s">
        <v>195</v>
      </c>
      <c r="U54" s="26" t="s">
        <v>301</v>
      </c>
      <c r="V54" s="26" t="s">
        <v>290</v>
      </c>
      <c r="W54" s="26"/>
      <c r="X54" s="26"/>
      <c r="Y54" s="26"/>
      <c r="Z54" s="26" t="s">
        <v>268</v>
      </c>
      <c r="AA54" s="26" t="s">
        <v>200</v>
      </c>
      <c r="AB54" s="26" t="s">
        <v>199</v>
      </c>
      <c r="AC54" s="26" t="str">
        <f>U54</f>
        <v>43g</v>
      </c>
      <c r="AD54" s="26" t="str">
        <f>V54</f>
        <v>43i</v>
      </c>
      <c r="AE54" s="26" t="s">
        <v>311</v>
      </c>
      <c r="AF54" s="26" t="s">
        <v>312</v>
      </c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</row>
    <row r="55" spans="1:154" s="33" customFormat="1" x14ac:dyDescent="0.3">
      <c r="A55" s="26">
        <v>54</v>
      </c>
      <c r="B55" s="26" t="s">
        <v>108</v>
      </c>
      <c r="C55" s="26" t="s">
        <v>113</v>
      </c>
      <c r="D55" s="27" t="s">
        <v>120</v>
      </c>
      <c r="E55" s="26" t="s">
        <v>16</v>
      </c>
      <c r="F55" s="43">
        <v>1900</v>
      </c>
      <c r="G55" s="26">
        <v>0</v>
      </c>
      <c r="H55" s="26">
        <v>4000</v>
      </c>
      <c r="I55" s="26" t="s">
        <v>12</v>
      </c>
      <c r="J55" s="26"/>
      <c r="K55" s="26"/>
      <c r="L55" s="26"/>
      <c r="M55" s="26"/>
      <c r="N55" s="26"/>
      <c r="O55" s="26" t="s">
        <v>184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</row>
    <row r="56" spans="1:154" s="33" customFormat="1" x14ac:dyDescent="0.3">
      <c r="A56" s="26">
        <v>55</v>
      </c>
      <c r="B56" s="26" t="s">
        <v>109</v>
      </c>
      <c r="C56" s="26" t="s">
        <v>114</v>
      </c>
      <c r="D56" s="26" t="s">
        <v>115</v>
      </c>
      <c r="E56" s="26" t="s">
        <v>34</v>
      </c>
      <c r="F56" s="28">
        <v>1900</v>
      </c>
      <c r="G56" s="26">
        <v>0</v>
      </c>
      <c r="H56" s="26">
        <v>4000</v>
      </c>
      <c r="I56" s="26" t="s">
        <v>12</v>
      </c>
      <c r="J56" s="26">
        <v>20</v>
      </c>
      <c r="K56" s="26"/>
      <c r="L56" s="44"/>
      <c r="M56" s="26"/>
      <c r="N56" s="30"/>
      <c r="O56" s="26" t="s">
        <v>184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</row>
    <row r="57" spans="1:154" s="33" customFormat="1" ht="66" x14ac:dyDescent="0.3">
      <c r="A57" s="26">
        <v>56</v>
      </c>
      <c r="B57" s="26" t="s">
        <v>116</v>
      </c>
      <c r="C57" s="26" t="s">
        <v>156</v>
      </c>
      <c r="D57" s="27" t="s">
        <v>238</v>
      </c>
      <c r="E57" s="26" t="s">
        <v>15</v>
      </c>
      <c r="F57" s="28">
        <v>104</v>
      </c>
      <c r="G57" s="29">
        <v>0</v>
      </c>
      <c r="H57" s="29">
        <v>200</v>
      </c>
      <c r="I57" s="26" t="s">
        <v>13</v>
      </c>
      <c r="J57" s="26">
        <v>50</v>
      </c>
      <c r="K57" s="26">
        <v>1</v>
      </c>
      <c r="L57" s="26"/>
      <c r="M57" s="32">
        <f>17940+1885+715</f>
        <v>20540</v>
      </c>
      <c r="N57" s="30">
        <v>45425</v>
      </c>
      <c r="O57" s="26" t="s">
        <v>183</v>
      </c>
      <c r="P57" s="26"/>
      <c r="Q57" s="26" t="s">
        <v>252</v>
      </c>
      <c r="R57" s="26" t="s">
        <v>266</v>
      </c>
      <c r="S57" s="26">
        <v>1</v>
      </c>
      <c r="T57" s="26">
        <v>2</v>
      </c>
      <c r="U57" s="26" t="s">
        <v>302</v>
      </c>
      <c r="V57" s="26" t="s">
        <v>291</v>
      </c>
      <c r="W57" s="26"/>
      <c r="X57" s="26"/>
      <c r="Y57" s="26"/>
      <c r="Z57" s="26" t="s">
        <v>268</v>
      </c>
      <c r="AA57" s="26" t="s">
        <v>204</v>
      </c>
      <c r="AB57" s="26" t="s">
        <v>202</v>
      </c>
      <c r="AC57" s="26" t="str">
        <f>U57</f>
        <v>44g</v>
      </c>
      <c r="AD57" s="26" t="str">
        <f>V57</f>
        <v>44i</v>
      </c>
      <c r="AE57" s="26" t="s">
        <v>311</v>
      </c>
      <c r="AF57" s="26" t="s">
        <v>312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</row>
    <row r="58" spans="1:154" s="33" customFormat="1" ht="49.5" x14ac:dyDescent="0.3">
      <c r="A58" s="26">
        <v>57</v>
      </c>
      <c r="B58" s="26" t="s">
        <v>161</v>
      </c>
      <c r="C58" s="26" t="s">
        <v>162</v>
      </c>
      <c r="D58" s="27" t="s">
        <v>219</v>
      </c>
      <c r="E58" s="26" t="s">
        <v>15</v>
      </c>
      <c r="F58" s="28">
        <v>6.3</v>
      </c>
      <c r="G58" s="29">
        <v>0</v>
      </c>
      <c r="H58" s="29">
        <v>6.3</v>
      </c>
      <c r="I58" s="26" t="s">
        <v>12</v>
      </c>
      <c r="J58" s="26"/>
      <c r="K58" s="26">
        <v>1</v>
      </c>
      <c r="L58" s="26"/>
      <c r="M58" s="32">
        <v>72150</v>
      </c>
      <c r="N58" s="30">
        <v>45425</v>
      </c>
      <c r="O58" s="26" t="s">
        <v>183</v>
      </c>
      <c r="P58" s="26"/>
      <c r="Q58" s="26" t="s">
        <v>252</v>
      </c>
      <c r="R58" s="26" t="s">
        <v>266</v>
      </c>
      <c r="S58" s="26" t="s">
        <v>194</v>
      </c>
      <c r="T58" s="26" t="s">
        <v>195</v>
      </c>
      <c r="U58" s="26" t="s">
        <v>303</v>
      </c>
      <c r="V58" s="26" t="s">
        <v>292</v>
      </c>
      <c r="W58" s="26"/>
      <c r="X58" s="26"/>
      <c r="Y58" s="26"/>
      <c r="Z58" s="26" t="s">
        <v>268</v>
      </c>
      <c r="AA58" s="26" t="s">
        <v>205</v>
      </c>
      <c r="AB58" s="26" t="s">
        <v>203</v>
      </c>
      <c r="AC58" s="26" t="str">
        <f>U58</f>
        <v>45g</v>
      </c>
      <c r="AD58" s="26" t="str">
        <f>V58</f>
        <v>45i</v>
      </c>
      <c r="AE58" s="26" t="s">
        <v>311</v>
      </c>
      <c r="AF58" s="26" t="s">
        <v>312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</row>
    <row r="59" spans="1:154" s="33" customFormat="1" x14ac:dyDescent="0.3">
      <c r="A59" s="26">
        <v>58</v>
      </c>
      <c r="B59" s="26" t="s">
        <v>166</v>
      </c>
      <c r="C59" s="26" t="s">
        <v>167</v>
      </c>
      <c r="D59" s="26" t="s">
        <v>168</v>
      </c>
      <c r="E59" s="26" t="s">
        <v>77</v>
      </c>
      <c r="F59" s="28"/>
      <c r="G59" s="26">
        <v>0</v>
      </c>
      <c r="H59" s="26">
        <v>630</v>
      </c>
      <c r="I59" s="26" t="s">
        <v>165</v>
      </c>
      <c r="J59" s="26">
        <v>20</v>
      </c>
      <c r="K59" s="26"/>
      <c r="L59" s="44"/>
      <c r="M59" s="26"/>
      <c r="N59" s="30"/>
      <c r="O59" s="26" t="s">
        <v>184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</row>
    <row r="60" spans="1:154" s="26" customFormat="1" ht="49.5" x14ac:dyDescent="0.3">
      <c r="A60" s="26">
        <v>59</v>
      </c>
      <c r="B60" s="26" t="s">
        <v>163</v>
      </c>
      <c r="C60" s="26" t="s">
        <v>164</v>
      </c>
      <c r="D60" s="27" t="s">
        <v>219</v>
      </c>
      <c r="E60" s="26" t="s">
        <v>15</v>
      </c>
      <c r="F60" s="28">
        <v>6.3</v>
      </c>
      <c r="G60" s="29">
        <v>0</v>
      </c>
      <c r="H60" s="29">
        <v>6.3</v>
      </c>
      <c r="I60" s="26" t="s">
        <v>12</v>
      </c>
      <c r="K60" s="26">
        <v>1</v>
      </c>
      <c r="M60" s="32">
        <v>72150</v>
      </c>
      <c r="N60" s="30">
        <v>45425</v>
      </c>
      <c r="O60" s="26" t="s">
        <v>183</v>
      </c>
      <c r="Q60" s="26" t="s">
        <v>252</v>
      </c>
      <c r="R60" s="26" t="s">
        <v>266</v>
      </c>
      <c r="S60" s="26" t="s">
        <v>194</v>
      </c>
      <c r="T60" s="26" t="s">
        <v>195</v>
      </c>
      <c r="U60" s="26" t="s">
        <v>304</v>
      </c>
      <c r="V60" s="26" t="s">
        <v>293</v>
      </c>
      <c r="Z60" s="26" t="s">
        <v>268</v>
      </c>
      <c r="AA60" s="26" t="s">
        <v>207</v>
      </c>
      <c r="AB60" s="26" t="s">
        <v>206</v>
      </c>
      <c r="AC60" s="26" t="str">
        <f>U60</f>
        <v>46g</v>
      </c>
      <c r="AD60" s="26" t="str">
        <f>V60</f>
        <v>46i</v>
      </c>
      <c r="AE60" s="26" t="s">
        <v>311</v>
      </c>
      <c r="AF60" s="26" t="s">
        <v>312</v>
      </c>
    </row>
    <row r="61" spans="1:154" s="26" customFormat="1" x14ac:dyDescent="0.3">
      <c r="A61" s="33">
        <v>60</v>
      </c>
      <c r="B61" s="33" t="s">
        <v>117</v>
      </c>
      <c r="C61" s="33" t="s">
        <v>131</v>
      </c>
      <c r="D61" s="33" t="s">
        <v>118</v>
      </c>
      <c r="E61" s="33" t="s">
        <v>14</v>
      </c>
      <c r="F61" s="36">
        <v>1300</v>
      </c>
      <c r="G61" s="33">
        <v>0</v>
      </c>
      <c r="H61" s="33">
        <v>1600</v>
      </c>
      <c r="I61" s="33" t="s">
        <v>12</v>
      </c>
      <c r="J61" s="33">
        <v>200</v>
      </c>
      <c r="K61" s="33"/>
      <c r="L61" s="33"/>
      <c r="M61" s="33"/>
      <c r="N61" s="38"/>
      <c r="O61" s="4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</row>
    <row r="62" spans="1:154" s="26" customFormat="1" ht="66" x14ac:dyDescent="0.3">
      <c r="A62" s="33">
        <v>61</v>
      </c>
      <c r="B62" s="33" t="s">
        <v>125</v>
      </c>
      <c r="C62" s="34" t="s">
        <v>153</v>
      </c>
      <c r="D62" s="35" t="s">
        <v>220</v>
      </c>
      <c r="E62" s="33" t="s">
        <v>15</v>
      </c>
      <c r="F62" s="36">
        <v>1300</v>
      </c>
      <c r="G62" s="33">
        <v>0</v>
      </c>
      <c r="H62" s="33">
        <v>2500</v>
      </c>
      <c r="I62" s="33" t="s">
        <v>12</v>
      </c>
      <c r="J62" s="33"/>
      <c r="K62" s="33">
        <v>1</v>
      </c>
      <c r="L62" s="33"/>
      <c r="M62" s="37">
        <f>43030+14365</f>
        <v>57395</v>
      </c>
      <c r="N62" s="38">
        <v>45425</v>
      </c>
      <c r="O62" s="33" t="s">
        <v>183</v>
      </c>
      <c r="P62" s="33"/>
      <c r="Q62" s="33" t="s">
        <v>252</v>
      </c>
      <c r="R62" s="33" t="s">
        <v>265</v>
      </c>
      <c r="S62" s="33" t="s">
        <v>194</v>
      </c>
      <c r="T62" s="33" t="s">
        <v>195</v>
      </c>
      <c r="U62" s="33" t="s">
        <v>305</v>
      </c>
      <c r="V62" s="33" t="s">
        <v>297</v>
      </c>
      <c r="W62" s="33"/>
      <c r="X62" s="33"/>
      <c r="Y62" s="33"/>
      <c r="Z62" s="33" t="s">
        <v>267</v>
      </c>
      <c r="AA62" s="33" t="s">
        <v>204</v>
      </c>
      <c r="AB62" s="33" t="s">
        <v>202</v>
      </c>
      <c r="AC62" s="33" t="str">
        <f>U62</f>
        <v>34g</v>
      </c>
      <c r="AD62" s="33" t="str">
        <f>V62</f>
        <v>34i</v>
      </c>
      <c r="AE62" s="33" t="s">
        <v>311</v>
      </c>
      <c r="AF62" s="33" t="s">
        <v>312</v>
      </c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</row>
    <row r="63" spans="1:154" s="26" customFormat="1" x14ac:dyDescent="0.3">
      <c r="A63" s="33">
        <v>62</v>
      </c>
      <c r="B63" s="33" t="s">
        <v>126</v>
      </c>
      <c r="C63" s="33" t="s">
        <v>129</v>
      </c>
      <c r="D63" s="35" t="s">
        <v>110</v>
      </c>
      <c r="E63" s="33" t="s">
        <v>16</v>
      </c>
      <c r="F63" s="45">
        <v>1300</v>
      </c>
      <c r="G63" s="33">
        <v>0</v>
      </c>
      <c r="H63" s="33">
        <v>4000</v>
      </c>
      <c r="I63" s="33" t="s">
        <v>12</v>
      </c>
      <c r="J63" s="33"/>
      <c r="K63" s="33"/>
      <c r="L63" s="33"/>
      <c r="M63" s="33"/>
      <c r="N63" s="33"/>
      <c r="O63" s="33" t="s">
        <v>184</v>
      </c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</row>
    <row r="64" spans="1:154" s="26" customFormat="1" x14ac:dyDescent="0.3">
      <c r="A64" s="33">
        <v>63</v>
      </c>
      <c r="B64" s="33" t="s">
        <v>119</v>
      </c>
      <c r="C64" s="33" t="s">
        <v>151</v>
      </c>
      <c r="D64" s="33" t="s">
        <v>115</v>
      </c>
      <c r="E64" s="33" t="s">
        <v>34</v>
      </c>
      <c r="F64" s="36">
        <v>1300</v>
      </c>
      <c r="G64" s="33">
        <v>0</v>
      </c>
      <c r="H64" s="33">
        <v>4000</v>
      </c>
      <c r="I64" s="33" t="s">
        <v>12</v>
      </c>
      <c r="J64" s="33">
        <v>20</v>
      </c>
      <c r="K64" s="33"/>
      <c r="L64" s="46"/>
      <c r="M64" s="33"/>
      <c r="N64" s="38"/>
      <c r="O64" s="33" t="s">
        <v>184</v>
      </c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</row>
    <row r="65" spans="1:154" s="26" customFormat="1" ht="49.5" x14ac:dyDescent="0.3">
      <c r="A65" s="33">
        <v>64</v>
      </c>
      <c r="B65" s="33" t="s">
        <v>127</v>
      </c>
      <c r="C65" s="33" t="s">
        <v>130</v>
      </c>
      <c r="D65" s="35" t="s">
        <v>221</v>
      </c>
      <c r="E65" s="33" t="s">
        <v>15</v>
      </c>
      <c r="F65" s="36">
        <v>63</v>
      </c>
      <c r="G65" s="39">
        <v>0</v>
      </c>
      <c r="H65" s="39">
        <v>63</v>
      </c>
      <c r="I65" s="33" t="s">
        <v>12</v>
      </c>
      <c r="J65" s="33"/>
      <c r="K65" s="33">
        <v>1</v>
      </c>
      <c r="L65" s="33"/>
      <c r="M65" s="37">
        <v>65780</v>
      </c>
      <c r="N65" s="38">
        <v>45425</v>
      </c>
      <c r="O65" s="33" t="s">
        <v>183</v>
      </c>
      <c r="P65" s="33"/>
      <c r="Q65" s="33" t="s">
        <v>252</v>
      </c>
      <c r="R65" s="33" t="s">
        <v>265</v>
      </c>
      <c r="S65" s="33" t="s">
        <v>194</v>
      </c>
      <c r="T65" s="33" t="s">
        <v>195</v>
      </c>
      <c r="U65" s="33" t="s">
        <v>306</v>
      </c>
      <c r="V65" s="33" t="s">
        <v>298</v>
      </c>
      <c r="W65" s="33"/>
      <c r="X65" s="33"/>
      <c r="Y65" s="33"/>
      <c r="Z65" s="33" t="s">
        <v>267</v>
      </c>
      <c r="AA65" s="33" t="s">
        <v>205</v>
      </c>
      <c r="AB65" s="33" t="s">
        <v>203</v>
      </c>
      <c r="AC65" s="33" t="str">
        <f>U65</f>
        <v>35g</v>
      </c>
      <c r="AD65" s="33" t="str">
        <f>V65</f>
        <v>35i</v>
      </c>
      <c r="AE65" s="33" t="s">
        <v>311</v>
      </c>
      <c r="AF65" s="33" t="s">
        <v>312</v>
      </c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</row>
    <row r="66" spans="1:154" s="26" customFormat="1" ht="33" x14ac:dyDescent="0.3">
      <c r="A66" s="33">
        <v>65</v>
      </c>
      <c r="B66" s="33" t="s">
        <v>121</v>
      </c>
      <c r="C66" s="33" t="s">
        <v>150</v>
      </c>
      <c r="D66" s="35" t="s">
        <v>235</v>
      </c>
      <c r="E66" s="33" t="s">
        <v>68</v>
      </c>
      <c r="F66" s="36">
        <v>1300</v>
      </c>
      <c r="G66" s="39">
        <v>0</v>
      </c>
      <c r="H66" s="39">
        <v>10000</v>
      </c>
      <c r="I66" s="33" t="s">
        <v>13</v>
      </c>
      <c r="J66" s="33">
        <v>200</v>
      </c>
      <c r="K66" s="33"/>
      <c r="L66" s="33"/>
      <c r="M66" s="33"/>
      <c r="N66" s="38"/>
      <c r="O66" s="33" t="s">
        <v>184</v>
      </c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</row>
    <row r="67" spans="1:154" s="26" customFormat="1" ht="66" x14ac:dyDescent="0.3">
      <c r="A67" s="33">
        <v>66</v>
      </c>
      <c r="B67" s="33" t="s">
        <v>122</v>
      </c>
      <c r="C67" s="34" t="s">
        <v>152</v>
      </c>
      <c r="D67" s="35" t="s">
        <v>220</v>
      </c>
      <c r="E67" s="33" t="s">
        <v>15</v>
      </c>
      <c r="F67" s="36">
        <v>1300</v>
      </c>
      <c r="G67" s="33">
        <v>0</v>
      </c>
      <c r="H67" s="33">
        <v>2500</v>
      </c>
      <c r="I67" s="33" t="s">
        <v>12</v>
      </c>
      <c r="J67" s="33"/>
      <c r="K67" s="33">
        <v>1</v>
      </c>
      <c r="L67" s="33"/>
      <c r="M67" s="37">
        <f>43030+14365</f>
        <v>57395</v>
      </c>
      <c r="N67" s="38">
        <v>45425</v>
      </c>
      <c r="O67" s="33" t="s">
        <v>183</v>
      </c>
      <c r="P67" s="33"/>
      <c r="Q67" s="33" t="s">
        <v>252</v>
      </c>
      <c r="R67" s="33" t="s">
        <v>265</v>
      </c>
      <c r="S67" s="33" t="s">
        <v>194</v>
      </c>
      <c r="T67" s="33" t="s">
        <v>195</v>
      </c>
      <c r="U67" s="33" t="s">
        <v>307</v>
      </c>
      <c r="V67" s="33" t="s">
        <v>308</v>
      </c>
      <c r="W67" s="33"/>
      <c r="X67" s="33"/>
      <c r="Y67" s="33"/>
      <c r="Z67" s="33" t="s">
        <v>267</v>
      </c>
      <c r="AA67" s="33" t="s">
        <v>207</v>
      </c>
      <c r="AB67" s="33" t="s">
        <v>206</v>
      </c>
      <c r="AC67" s="33" t="str">
        <f>U67</f>
        <v>36g</v>
      </c>
      <c r="AD67" s="33" t="str">
        <f>V67</f>
        <v>36i</v>
      </c>
      <c r="AE67" s="33" t="s">
        <v>311</v>
      </c>
      <c r="AF67" s="33" t="s">
        <v>312</v>
      </c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</row>
    <row r="68" spans="1:154" s="26" customFormat="1" x14ac:dyDescent="0.3">
      <c r="A68" s="33">
        <v>67</v>
      </c>
      <c r="B68" s="33" t="s">
        <v>123</v>
      </c>
      <c r="C68" s="33" t="s">
        <v>208</v>
      </c>
      <c r="D68" s="35" t="s">
        <v>110</v>
      </c>
      <c r="E68" s="33" t="s">
        <v>16</v>
      </c>
      <c r="F68" s="45">
        <v>1300</v>
      </c>
      <c r="G68" s="33">
        <v>0</v>
      </c>
      <c r="H68" s="33">
        <v>2500</v>
      </c>
      <c r="I68" s="33" t="s">
        <v>12</v>
      </c>
      <c r="J68" s="33"/>
      <c r="K68" s="33"/>
      <c r="L68" s="33"/>
      <c r="M68" s="33"/>
      <c r="N68" s="33"/>
      <c r="O68" s="33" t="s">
        <v>184</v>
      </c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</row>
    <row r="69" spans="1:154" s="26" customFormat="1" x14ac:dyDescent="0.3">
      <c r="A69" s="33">
        <v>68</v>
      </c>
      <c r="B69" s="33" t="s">
        <v>124</v>
      </c>
      <c r="C69" s="33" t="s">
        <v>209</v>
      </c>
      <c r="D69" s="33" t="s">
        <v>115</v>
      </c>
      <c r="E69" s="33" t="s">
        <v>34</v>
      </c>
      <c r="F69" s="36">
        <v>1300</v>
      </c>
      <c r="G69" s="33">
        <v>0</v>
      </c>
      <c r="H69" s="33">
        <v>4000</v>
      </c>
      <c r="I69" s="33" t="s">
        <v>12</v>
      </c>
      <c r="J69" s="33">
        <v>20</v>
      </c>
      <c r="K69" s="33"/>
      <c r="L69" s="46"/>
      <c r="M69" s="33"/>
      <c r="N69" s="38"/>
      <c r="O69" s="33" t="s">
        <v>184</v>
      </c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</row>
    <row r="70" spans="1:154" s="26" customFormat="1" x14ac:dyDescent="0.3">
      <c r="A70" s="1">
        <v>69</v>
      </c>
      <c r="B70" s="1" t="s">
        <v>175</v>
      </c>
      <c r="C70" s="1" t="s">
        <v>169</v>
      </c>
      <c r="D70" s="1" t="s">
        <v>170</v>
      </c>
      <c r="E70" s="1" t="s">
        <v>171</v>
      </c>
      <c r="F70" s="1"/>
      <c r="G70" s="1"/>
      <c r="H70" s="1"/>
      <c r="I70" s="1"/>
      <c r="J70" s="1"/>
      <c r="K70" s="1"/>
      <c r="L70" s="1"/>
      <c r="M70" s="1"/>
      <c r="N70" s="1"/>
      <c r="O70" s="4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</row>
    <row r="71" spans="1:154" s="26" customFormat="1" x14ac:dyDescent="0.3">
      <c r="A71" s="1">
        <v>70</v>
      </c>
      <c r="B71" s="1" t="s">
        <v>174</v>
      </c>
      <c r="C71" s="1" t="s">
        <v>172</v>
      </c>
      <c r="D71" s="1" t="s">
        <v>173</v>
      </c>
      <c r="E71" s="1" t="s">
        <v>171</v>
      </c>
      <c r="F71" s="1"/>
      <c r="G71" s="1"/>
      <c r="H71" s="1"/>
      <c r="I71" s="1"/>
      <c r="J71" s="1"/>
      <c r="K71" s="1"/>
      <c r="L71" s="1"/>
      <c r="M71" s="1"/>
      <c r="N71" s="1"/>
      <c r="O71" s="4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</row>
    <row r="72" spans="1:154" s="26" customFormat="1" x14ac:dyDescent="0.3">
      <c r="A72" s="54">
        <v>71</v>
      </c>
      <c r="B72" s="54" t="s">
        <v>176</v>
      </c>
      <c r="C72" s="54" t="s">
        <v>177</v>
      </c>
      <c r="D72" s="54" t="s">
        <v>178</v>
      </c>
      <c r="E72" s="54"/>
      <c r="F72" s="54">
        <v>2000</v>
      </c>
      <c r="G72" s="54">
        <v>0</v>
      </c>
      <c r="H72" s="54">
        <v>4000</v>
      </c>
      <c r="I72" s="54" t="s">
        <v>12</v>
      </c>
      <c r="J72" s="54">
        <v>32</v>
      </c>
      <c r="K72" s="54"/>
      <c r="L72" s="54"/>
      <c r="M72" s="54"/>
      <c r="N72" s="54"/>
      <c r="O72" s="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</row>
    <row r="73" spans="1:154" s="47" customFormat="1" x14ac:dyDescent="0.3">
      <c r="A73" s="54">
        <v>72</v>
      </c>
      <c r="B73" s="54" t="s">
        <v>179</v>
      </c>
      <c r="C73" s="54" t="s">
        <v>222</v>
      </c>
      <c r="D73" s="54" t="s">
        <v>180</v>
      </c>
      <c r="E73" s="54"/>
      <c r="F73" s="54">
        <v>2000</v>
      </c>
      <c r="G73" s="54">
        <v>0</v>
      </c>
      <c r="H73" s="54">
        <v>4000</v>
      </c>
      <c r="I73" s="54" t="s">
        <v>12</v>
      </c>
      <c r="J73" s="54">
        <v>20</v>
      </c>
      <c r="K73" s="54"/>
      <c r="L73" s="54"/>
      <c r="M73" s="54"/>
      <c r="N73" s="54"/>
      <c r="O73" s="54" t="s">
        <v>184</v>
      </c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</row>
    <row r="74" spans="1:154" s="47" customFormat="1" x14ac:dyDescent="0.3">
      <c r="A74" s="54">
        <v>73</v>
      </c>
      <c r="B74" s="54" t="s">
        <v>181</v>
      </c>
      <c r="C74" s="54" t="s">
        <v>182</v>
      </c>
      <c r="D74" s="55" t="s">
        <v>120</v>
      </c>
      <c r="E74" s="54" t="s">
        <v>16</v>
      </c>
      <c r="F74" s="56">
        <v>2000</v>
      </c>
      <c r="G74" s="54">
        <v>0</v>
      </c>
      <c r="H74" s="54">
        <v>4000</v>
      </c>
      <c r="I74" s="54" t="s">
        <v>12</v>
      </c>
      <c r="J74" s="54"/>
      <c r="K74" s="54"/>
      <c r="L74" s="54"/>
      <c r="M74" s="54"/>
      <c r="N74" s="54"/>
      <c r="O74" s="54" t="s">
        <v>184</v>
      </c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</row>
    <row r="75" spans="1:154" s="59" customFormat="1" x14ac:dyDescent="0.3">
      <c r="A75" s="59">
        <v>74</v>
      </c>
      <c r="B75" s="59" t="s">
        <v>248</v>
      </c>
      <c r="C75" s="59" t="s">
        <v>249</v>
      </c>
      <c r="D75" s="59" t="s">
        <v>250</v>
      </c>
      <c r="E75" s="59" t="s">
        <v>251</v>
      </c>
      <c r="M75" s="60"/>
    </row>
    <row r="76" spans="1:154" s="59" customFormat="1" x14ac:dyDescent="0.3">
      <c r="A76" s="59">
        <v>75</v>
      </c>
      <c r="B76" s="59" t="s">
        <v>252</v>
      </c>
      <c r="C76" s="59" t="s">
        <v>253</v>
      </c>
      <c r="D76" s="59" t="s">
        <v>254</v>
      </c>
      <c r="E76" s="59" t="s">
        <v>255</v>
      </c>
    </row>
    <row r="77" spans="1:154" s="59" customFormat="1" x14ac:dyDescent="0.3">
      <c r="A77" s="59">
        <v>76</v>
      </c>
      <c r="B77" s="59" t="s">
        <v>256</v>
      </c>
      <c r="C77" s="59" t="s">
        <v>257</v>
      </c>
    </row>
    <row r="78" spans="1:154" s="59" customFormat="1" x14ac:dyDescent="0.3">
      <c r="A78" s="59">
        <v>77</v>
      </c>
      <c r="B78" s="59" t="s">
        <v>258</v>
      </c>
      <c r="C78" s="59" t="s">
        <v>259</v>
      </c>
      <c r="D78" s="59" t="s">
        <v>261</v>
      </c>
      <c r="E78" s="59" t="s">
        <v>260</v>
      </c>
    </row>
    <row r="79" spans="1:154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54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14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2:14" x14ac:dyDescent="0.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</sheetData>
  <sortState ref="A2:EY82">
    <sortCondition ref="A2:A82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240424кор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Professional</cp:lastModifiedBy>
  <dcterms:created xsi:type="dcterms:W3CDTF">2024-04-15T07:56:59Z</dcterms:created>
  <dcterms:modified xsi:type="dcterms:W3CDTF">2024-08-13T12:32:59Z</dcterms:modified>
</cp:coreProperties>
</file>