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ant_n\Desktop\EXCEL\"/>
    </mc:Choice>
  </mc:AlternateContent>
  <xr:revisionPtr revIDLastSave="0" documentId="8_{B76A21E7-6A93-4421-9A62-7F6F89810B78}" xr6:coauthVersionLast="47" xr6:coauthVersionMax="47" xr10:uidLastSave="{00000000-0000-0000-0000-000000000000}"/>
  <bookViews>
    <workbookView xWindow="-110" yWindow="-110" windowWidth="19420" windowHeight="10300" xr2:uid="{0395B4DC-FFB3-47BB-B1DD-D7C753483DC8}"/>
  </bookViews>
  <sheets>
    <sheet name="Project 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7" i="1" l="1"/>
  <c r="AD28" i="1"/>
  <c r="AD29" i="1"/>
  <c r="AD30" i="1"/>
  <c r="AC28" i="1"/>
  <c r="AC29" i="1"/>
  <c r="AC30" i="1"/>
  <c r="U27" i="1"/>
  <c r="Q29" i="1"/>
  <c r="E27" i="1"/>
  <c r="F27" i="1"/>
  <c r="G27" i="1"/>
  <c r="H27" i="1"/>
  <c r="I27" i="1"/>
  <c r="E28" i="1"/>
  <c r="F28" i="1"/>
  <c r="G28" i="1"/>
  <c r="H28" i="1"/>
  <c r="I28" i="1"/>
  <c r="N28" i="1"/>
  <c r="E29" i="1"/>
  <c r="F29" i="1"/>
  <c r="G29" i="1"/>
  <c r="H29" i="1"/>
  <c r="I29" i="1"/>
  <c r="E30" i="1"/>
  <c r="F30" i="1"/>
  <c r="G30" i="1"/>
  <c r="H30" i="1"/>
  <c r="I30" i="1"/>
  <c r="N30" i="1"/>
  <c r="AB24" i="1"/>
  <c r="AB22" i="1"/>
  <c r="AB20" i="1"/>
  <c r="AB18" i="1"/>
  <c r="AB16" i="1"/>
  <c r="AB14" i="1"/>
  <c r="AB12" i="1"/>
  <c r="AB10" i="1"/>
  <c r="AB8" i="1"/>
  <c r="AB6" i="1"/>
  <c r="Y7" i="1"/>
  <c r="Y9" i="1"/>
  <c r="Y10" i="1"/>
  <c r="Y15" i="1"/>
  <c r="Y17" i="1"/>
  <c r="Y18" i="1"/>
  <c r="Y23" i="1"/>
  <c r="Y4" i="1"/>
  <c r="AA3" i="1"/>
  <c r="AB3" i="1" s="1"/>
  <c r="AC3" i="1" s="1"/>
  <c r="Z3" i="1"/>
  <c r="X7" i="1"/>
  <c r="W11" i="1"/>
  <c r="W17" i="1"/>
  <c r="X21" i="1"/>
  <c r="U3" i="1"/>
  <c r="V3" i="1" s="1"/>
  <c r="W3" i="1" s="1"/>
  <c r="X3" i="1" s="1"/>
  <c r="P4" i="1"/>
  <c r="P29" i="1" s="1"/>
  <c r="Q4" i="1"/>
  <c r="Q30" i="1" s="1"/>
  <c r="R4" i="1"/>
  <c r="R30" i="1" s="1"/>
  <c r="S4" i="1"/>
  <c r="S27" i="1" s="1"/>
  <c r="P5" i="1"/>
  <c r="Z5" i="1" s="1"/>
  <c r="Q5" i="1"/>
  <c r="R5" i="1"/>
  <c r="AB5" i="1" s="1"/>
  <c r="S5" i="1"/>
  <c r="P6" i="1"/>
  <c r="Z6" i="1" s="1"/>
  <c r="Q6" i="1"/>
  <c r="R6" i="1"/>
  <c r="S6" i="1"/>
  <c r="AC6" i="1" s="1"/>
  <c r="P7" i="1"/>
  <c r="Z7" i="1" s="1"/>
  <c r="Q7" i="1"/>
  <c r="R7" i="1"/>
  <c r="S7" i="1"/>
  <c r="AC7" i="1" s="1"/>
  <c r="P8" i="1"/>
  <c r="Z8" i="1" s="1"/>
  <c r="Q8" i="1"/>
  <c r="R8" i="1"/>
  <c r="S8" i="1"/>
  <c r="AC8" i="1" s="1"/>
  <c r="P9" i="1"/>
  <c r="Z9" i="1" s="1"/>
  <c r="Q9" i="1"/>
  <c r="R9" i="1"/>
  <c r="AB9" i="1" s="1"/>
  <c r="S9" i="1"/>
  <c r="AC9" i="1" s="1"/>
  <c r="P10" i="1"/>
  <c r="Z10" i="1" s="1"/>
  <c r="Q10" i="1"/>
  <c r="R10" i="1"/>
  <c r="S10" i="1"/>
  <c r="AC10" i="1" s="1"/>
  <c r="P11" i="1"/>
  <c r="Z11" i="1" s="1"/>
  <c r="Q11" i="1"/>
  <c r="R11" i="1"/>
  <c r="AB11" i="1" s="1"/>
  <c r="S11" i="1"/>
  <c r="P12" i="1"/>
  <c r="Z12" i="1" s="1"/>
  <c r="Q12" i="1"/>
  <c r="R12" i="1"/>
  <c r="S12" i="1"/>
  <c r="AC12" i="1" s="1"/>
  <c r="P13" i="1"/>
  <c r="Z13" i="1" s="1"/>
  <c r="Q13" i="1"/>
  <c r="R13" i="1"/>
  <c r="S13" i="1"/>
  <c r="AC13" i="1" s="1"/>
  <c r="P14" i="1"/>
  <c r="Z14" i="1" s="1"/>
  <c r="Q14" i="1"/>
  <c r="R14" i="1"/>
  <c r="S14" i="1"/>
  <c r="AC14" i="1" s="1"/>
  <c r="P15" i="1"/>
  <c r="Z15" i="1" s="1"/>
  <c r="AD15" i="1" s="1"/>
  <c r="Q15" i="1"/>
  <c r="R15" i="1"/>
  <c r="AB15" i="1" s="1"/>
  <c r="S15" i="1"/>
  <c r="AC15" i="1" s="1"/>
  <c r="P16" i="1"/>
  <c r="Z16" i="1" s="1"/>
  <c r="Q16" i="1"/>
  <c r="AA16" i="1" s="1"/>
  <c r="R16" i="1"/>
  <c r="S16" i="1"/>
  <c r="AC16" i="1" s="1"/>
  <c r="P17" i="1"/>
  <c r="Z17" i="1" s="1"/>
  <c r="Q17" i="1"/>
  <c r="R17" i="1"/>
  <c r="AB17" i="1" s="1"/>
  <c r="S17" i="1"/>
  <c r="P18" i="1"/>
  <c r="Z18" i="1" s="1"/>
  <c r="Q18" i="1"/>
  <c r="AA18" i="1" s="1"/>
  <c r="R18" i="1"/>
  <c r="S18" i="1"/>
  <c r="AC18" i="1" s="1"/>
  <c r="P19" i="1"/>
  <c r="Z19" i="1" s="1"/>
  <c r="Q19" i="1"/>
  <c r="R19" i="1"/>
  <c r="AB19" i="1" s="1"/>
  <c r="S19" i="1"/>
  <c r="AC19" i="1" s="1"/>
  <c r="P20" i="1"/>
  <c r="Z20" i="1" s="1"/>
  <c r="Q20" i="1"/>
  <c r="AA20" i="1" s="1"/>
  <c r="R20" i="1"/>
  <c r="S20" i="1"/>
  <c r="AC20" i="1" s="1"/>
  <c r="P21" i="1"/>
  <c r="Z21" i="1" s="1"/>
  <c r="Q21" i="1"/>
  <c r="R21" i="1"/>
  <c r="AB21" i="1" s="1"/>
  <c r="S21" i="1"/>
  <c r="AC21" i="1" s="1"/>
  <c r="P22" i="1"/>
  <c r="Z22" i="1" s="1"/>
  <c r="Q22" i="1"/>
  <c r="AA22" i="1" s="1"/>
  <c r="R22" i="1"/>
  <c r="S22" i="1"/>
  <c r="AC22" i="1" s="1"/>
  <c r="P23" i="1"/>
  <c r="Z23" i="1" s="1"/>
  <c r="Q23" i="1"/>
  <c r="R23" i="1"/>
  <c r="S23" i="1"/>
  <c r="P24" i="1"/>
  <c r="Z24" i="1" s="1"/>
  <c r="Q24" i="1"/>
  <c r="AA24" i="1" s="1"/>
  <c r="R24" i="1"/>
  <c r="S24" i="1"/>
  <c r="AC24" i="1" s="1"/>
  <c r="O5" i="1"/>
  <c r="Y5" i="1" s="1"/>
  <c r="O6" i="1"/>
  <c r="Y6" i="1" s="1"/>
  <c r="O7" i="1"/>
  <c r="O8" i="1"/>
  <c r="Y8" i="1" s="1"/>
  <c r="O9" i="1"/>
  <c r="O10" i="1"/>
  <c r="O11" i="1"/>
  <c r="Y11" i="1" s="1"/>
  <c r="O12" i="1"/>
  <c r="Y12" i="1" s="1"/>
  <c r="O13" i="1"/>
  <c r="Y13" i="1" s="1"/>
  <c r="O14" i="1"/>
  <c r="Y14" i="1" s="1"/>
  <c r="O15" i="1"/>
  <c r="O16" i="1"/>
  <c r="Y16" i="1" s="1"/>
  <c r="O17" i="1"/>
  <c r="O18" i="1"/>
  <c r="O19" i="1"/>
  <c r="Y19" i="1" s="1"/>
  <c r="O20" i="1"/>
  <c r="Y20" i="1" s="1"/>
  <c r="O21" i="1"/>
  <c r="Y21" i="1" s="1"/>
  <c r="AD21" i="1" s="1"/>
  <c r="O22" i="1"/>
  <c r="Y22" i="1" s="1"/>
  <c r="O23" i="1"/>
  <c r="O24" i="1"/>
  <c r="Y24" i="1" s="1"/>
  <c r="O4" i="1"/>
  <c r="O30" i="1" s="1"/>
  <c r="P3" i="1"/>
  <c r="Q3" i="1" s="1"/>
  <c r="R3" i="1" s="1"/>
  <c r="S3" i="1" s="1"/>
  <c r="K5" i="1"/>
  <c r="U5" i="1" s="1"/>
  <c r="L5" i="1"/>
  <c r="V5" i="1" s="1"/>
  <c r="AA5" i="1" s="1"/>
  <c r="M5" i="1"/>
  <c r="W5" i="1" s="1"/>
  <c r="N5" i="1"/>
  <c r="X5" i="1" s="1"/>
  <c r="K6" i="1"/>
  <c r="U6" i="1" s="1"/>
  <c r="L6" i="1"/>
  <c r="V6" i="1" s="1"/>
  <c r="AA6" i="1" s="1"/>
  <c r="M6" i="1"/>
  <c r="W6" i="1" s="1"/>
  <c r="N6" i="1"/>
  <c r="X6" i="1" s="1"/>
  <c r="K7" i="1"/>
  <c r="U7" i="1" s="1"/>
  <c r="L7" i="1"/>
  <c r="V7" i="1" s="1"/>
  <c r="AA7" i="1" s="1"/>
  <c r="M7" i="1"/>
  <c r="W7" i="1" s="1"/>
  <c r="N7" i="1"/>
  <c r="K8" i="1"/>
  <c r="U8" i="1" s="1"/>
  <c r="L8" i="1"/>
  <c r="V8" i="1" s="1"/>
  <c r="AA8" i="1" s="1"/>
  <c r="M8" i="1"/>
  <c r="W8" i="1" s="1"/>
  <c r="N8" i="1"/>
  <c r="X8" i="1" s="1"/>
  <c r="K9" i="1"/>
  <c r="U9" i="1" s="1"/>
  <c r="L9" i="1"/>
  <c r="V9" i="1" s="1"/>
  <c r="AA9" i="1" s="1"/>
  <c r="M9" i="1"/>
  <c r="W9" i="1" s="1"/>
  <c r="N9" i="1"/>
  <c r="X9" i="1" s="1"/>
  <c r="K10" i="1"/>
  <c r="U10" i="1" s="1"/>
  <c r="L10" i="1"/>
  <c r="V10" i="1" s="1"/>
  <c r="AA10" i="1" s="1"/>
  <c r="M10" i="1"/>
  <c r="W10" i="1" s="1"/>
  <c r="N10" i="1"/>
  <c r="X10" i="1" s="1"/>
  <c r="K11" i="1"/>
  <c r="U11" i="1" s="1"/>
  <c r="L11" i="1"/>
  <c r="V11" i="1" s="1"/>
  <c r="AA11" i="1" s="1"/>
  <c r="M11" i="1"/>
  <c r="N11" i="1"/>
  <c r="X11" i="1" s="1"/>
  <c r="K12" i="1"/>
  <c r="U12" i="1" s="1"/>
  <c r="L12" i="1"/>
  <c r="V12" i="1" s="1"/>
  <c r="AA12" i="1" s="1"/>
  <c r="M12" i="1"/>
  <c r="W12" i="1" s="1"/>
  <c r="N12" i="1"/>
  <c r="X12" i="1" s="1"/>
  <c r="K13" i="1"/>
  <c r="U13" i="1" s="1"/>
  <c r="L13" i="1"/>
  <c r="V13" i="1" s="1"/>
  <c r="AA13" i="1" s="1"/>
  <c r="M13" i="1"/>
  <c r="W13" i="1" s="1"/>
  <c r="N13" i="1"/>
  <c r="X13" i="1" s="1"/>
  <c r="K14" i="1"/>
  <c r="U14" i="1" s="1"/>
  <c r="L14" i="1"/>
  <c r="V14" i="1" s="1"/>
  <c r="AA14" i="1" s="1"/>
  <c r="M14" i="1"/>
  <c r="W14" i="1" s="1"/>
  <c r="N14" i="1"/>
  <c r="X14" i="1" s="1"/>
  <c r="K15" i="1"/>
  <c r="U15" i="1" s="1"/>
  <c r="L15" i="1"/>
  <c r="V15" i="1" s="1"/>
  <c r="AA15" i="1" s="1"/>
  <c r="M15" i="1"/>
  <c r="W15" i="1" s="1"/>
  <c r="N15" i="1"/>
  <c r="X15" i="1" s="1"/>
  <c r="K16" i="1"/>
  <c r="U16" i="1" s="1"/>
  <c r="L16" i="1"/>
  <c r="V16" i="1" s="1"/>
  <c r="M16" i="1"/>
  <c r="W16" i="1" s="1"/>
  <c r="N16" i="1"/>
  <c r="X16" i="1" s="1"/>
  <c r="K17" i="1"/>
  <c r="U17" i="1" s="1"/>
  <c r="L17" i="1"/>
  <c r="V17" i="1" s="1"/>
  <c r="AA17" i="1" s="1"/>
  <c r="M17" i="1"/>
  <c r="N17" i="1"/>
  <c r="X17" i="1" s="1"/>
  <c r="K18" i="1"/>
  <c r="U18" i="1" s="1"/>
  <c r="L18" i="1"/>
  <c r="V18" i="1" s="1"/>
  <c r="M18" i="1"/>
  <c r="W18" i="1" s="1"/>
  <c r="N18" i="1"/>
  <c r="X18" i="1" s="1"/>
  <c r="K19" i="1"/>
  <c r="U19" i="1" s="1"/>
  <c r="L19" i="1"/>
  <c r="V19" i="1" s="1"/>
  <c r="AA19" i="1" s="1"/>
  <c r="M19" i="1"/>
  <c r="W19" i="1" s="1"/>
  <c r="N19" i="1"/>
  <c r="X19" i="1" s="1"/>
  <c r="K20" i="1"/>
  <c r="U20" i="1" s="1"/>
  <c r="L20" i="1"/>
  <c r="V20" i="1" s="1"/>
  <c r="M20" i="1"/>
  <c r="W20" i="1" s="1"/>
  <c r="N20" i="1"/>
  <c r="X20" i="1" s="1"/>
  <c r="K21" i="1"/>
  <c r="U21" i="1" s="1"/>
  <c r="L21" i="1"/>
  <c r="V21" i="1" s="1"/>
  <c r="AA21" i="1" s="1"/>
  <c r="M21" i="1"/>
  <c r="W21" i="1" s="1"/>
  <c r="N21" i="1"/>
  <c r="K22" i="1"/>
  <c r="U22" i="1" s="1"/>
  <c r="L22" i="1"/>
  <c r="V22" i="1" s="1"/>
  <c r="M22" i="1"/>
  <c r="W22" i="1" s="1"/>
  <c r="N22" i="1"/>
  <c r="X22" i="1" s="1"/>
  <c r="K23" i="1"/>
  <c r="U23" i="1" s="1"/>
  <c r="L23" i="1"/>
  <c r="V23" i="1" s="1"/>
  <c r="AA23" i="1" s="1"/>
  <c r="M23" i="1"/>
  <c r="W23" i="1" s="1"/>
  <c r="N23" i="1"/>
  <c r="X23" i="1" s="1"/>
  <c r="K24" i="1"/>
  <c r="U24" i="1" s="1"/>
  <c r="L24" i="1"/>
  <c r="V24" i="1" s="1"/>
  <c r="M24" i="1"/>
  <c r="W24" i="1" s="1"/>
  <c r="N24" i="1"/>
  <c r="X24" i="1" s="1"/>
  <c r="L4" i="1"/>
  <c r="V4" i="1" s="1"/>
  <c r="M4" i="1"/>
  <c r="W4" i="1" s="1"/>
  <c r="N4" i="1"/>
  <c r="X4" i="1" s="1"/>
  <c r="K4" i="1"/>
  <c r="U4" i="1" s="1"/>
  <c r="U28" i="1" s="1"/>
  <c r="K3" i="1"/>
  <c r="L3" i="1" s="1"/>
  <c r="M3" i="1" s="1"/>
  <c r="N3" i="1" s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4" i="1"/>
  <c r="F3" i="1"/>
  <c r="G3" i="1" s="1"/>
  <c r="H3" i="1" s="1"/>
  <c r="I3" i="1" s="1"/>
  <c r="J5" i="1"/>
  <c r="T5" i="1" s="1"/>
  <c r="J6" i="1"/>
  <c r="T6" i="1" s="1"/>
  <c r="J7" i="1"/>
  <c r="T7" i="1" s="1"/>
  <c r="J8" i="1"/>
  <c r="T8" i="1" s="1"/>
  <c r="T27" i="1" s="1"/>
  <c r="J9" i="1"/>
  <c r="T9" i="1" s="1"/>
  <c r="J10" i="1"/>
  <c r="T10" i="1" s="1"/>
  <c r="J11" i="1"/>
  <c r="T11" i="1" s="1"/>
  <c r="J12" i="1"/>
  <c r="T12" i="1" s="1"/>
  <c r="J13" i="1"/>
  <c r="T13" i="1" s="1"/>
  <c r="J14" i="1"/>
  <c r="T14" i="1" s="1"/>
  <c r="J15" i="1"/>
  <c r="T15" i="1" s="1"/>
  <c r="J16" i="1"/>
  <c r="T16" i="1" s="1"/>
  <c r="J17" i="1"/>
  <c r="T17" i="1" s="1"/>
  <c r="J18" i="1"/>
  <c r="T18" i="1" s="1"/>
  <c r="J19" i="1"/>
  <c r="T19" i="1" s="1"/>
  <c r="J20" i="1"/>
  <c r="T20" i="1" s="1"/>
  <c r="J21" i="1"/>
  <c r="T21" i="1" s="1"/>
  <c r="J22" i="1"/>
  <c r="T22" i="1" s="1"/>
  <c r="J23" i="1"/>
  <c r="T23" i="1" s="1"/>
  <c r="J24" i="1"/>
  <c r="T24" i="1" s="1"/>
  <c r="J4" i="1"/>
  <c r="T4" i="1" s="1"/>
  <c r="T30" i="1" s="1"/>
  <c r="D30" i="1"/>
  <c r="D29" i="1"/>
  <c r="D28" i="1"/>
  <c r="D27" i="1"/>
  <c r="Y30" i="1" l="1"/>
  <c r="AD24" i="1"/>
  <c r="AD16" i="1"/>
  <c r="AD8" i="1"/>
  <c r="AC23" i="1"/>
  <c r="AC17" i="1"/>
  <c r="AC11" i="1"/>
  <c r="AC5" i="1"/>
  <c r="AB23" i="1"/>
  <c r="AD23" i="1" s="1"/>
  <c r="AB13" i="1"/>
  <c r="AD13" i="1" s="1"/>
  <c r="AB7" i="1"/>
  <c r="AD7" i="1" s="1"/>
  <c r="AD18" i="1"/>
  <c r="AD22" i="1"/>
  <c r="AD14" i="1"/>
  <c r="AD17" i="1"/>
  <c r="AD12" i="1"/>
  <c r="AD10" i="1"/>
  <c r="X29" i="1"/>
  <c r="X30" i="1"/>
  <c r="AD6" i="1"/>
  <c r="X28" i="1"/>
  <c r="AD5" i="1"/>
  <c r="Y29" i="1"/>
  <c r="W29" i="1"/>
  <c r="AD20" i="1"/>
  <c r="V28" i="1"/>
  <c r="AD19" i="1"/>
  <c r="AD11" i="1"/>
  <c r="AD9" i="1"/>
  <c r="J27" i="1"/>
  <c r="L28" i="1"/>
  <c r="O27" i="1"/>
  <c r="V29" i="1"/>
  <c r="M30" i="1"/>
  <c r="K28" i="1"/>
  <c r="N27" i="1"/>
  <c r="W30" i="1"/>
  <c r="U29" i="1"/>
  <c r="S28" i="1"/>
  <c r="Y27" i="1"/>
  <c r="Q27" i="1"/>
  <c r="AB4" i="1"/>
  <c r="S30" i="1"/>
  <c r="AC4" i="1"/>
  <c r="P30" i="1"/>
  <c r="T28" i="1"/>
  <c r="L30" i="1"/>
  <c r="O29" i="1"/>
  <c r="J28" i="1"/>
  <c r="M27" i="1"/>
  <c r="V30" i="1"/>
  <c r="T29" i="1"/>
  <c r="R28" i="1"/>
  <c r="X27" i="1"/>
  <c r="P27" i="1"/>
  <c r="O28" i="1"/>
  <c r="R27" i="1"/>
  <c r="Z4" i="1"/>
  <c r="K30" i="1"/>
  <c r="N29" i="1"/>
  <c r="L27" i="1"/>
  <c r="U30" i="1"/>
  <c r="S29" i="1"/>
  <c r="Y28" i="1"/>
  <c r="Q28" i="1"/>
  <c r="W27" i="1"/>
  <c r="AA4" i="1"/>
  <c r="J30" i="1"/>
  <c r="M29" i="1"/>
  <c r="K27" i="1"/>
  <c r="R29" i="1"/>
  <c r="P28" i="1"/>
  <c r="V27" i="1"/>
  <c r="L29" i="1"/>
  <c r="W28" i="1"/>
  <c r="K29" i="1"/>
  <c r="J29" i="1"/>
  <c r="M28" i="1"/>
  <c r="AA27" i="1" l="1"/>
  <c r="AA30" i="1"/>
  <c r="AA29" i="1"/>
  <c r="AA28" i="1"/>
  <c r="AC27" i="1"/>
  <c r="Z30" i="1"/>
  <c r="Z29" i="1"/>
  <c r="Z28" i="1"/>
  <c r="Z27" i="1"/>
  <c r="AB27" i="1"/>
  <c r="AB30" i="1"/>
  <c r="AB29" i="1"/>
  <c r="AB28" i="1"/>
  <c r="AD4" i="1"/>
</calcChain>
</file>

<file path=xl/sharedStrings.xml><?xml version="1.0" encoding="utf-8"?>
<sst xmlns="http://schemas.openxmlformats.org/spreadsheetml/2006/main" count="59" uniqueCount="57">
  <si>
    <t>Employee Payroll</t>
  </si>
  <si>
    <t>Last Name</t>
  </si>
  <si>
    <t>First Name</t>
  </si>
  <si>
    <t>Raj</t>
  </si>
  <si>
    <t>Sharma</t>
  </si>
  <si>
    <t>Rijo</t>
  </si>
  <si>
    <t>Paul</t>
  </si>
  <si>
    <t>Ajil</t>
  </si>
  <si>
    <t>k Mohanan</t>
  </si>
  <si>
    <t>Sharad</t>
  </si>
  <si>
    <t>Gandhi</t>
  </si>
  <si>
    <t>Danish</t>
  </si>
  <si>
    <t>D'Souza</t>
  </si>
  <si>
    <t>Pawan</t>
  </si>
  <si>
    <t>Patil</t>
  </si>
  <si>
    <t>Joseph</t>
  </si>
  <si>
    <t>P</t>
  </si>
  <si>
    <t>Aakash</t>
  </si>
  <si>
    <t>Patel</t>
  </si>
  <si>
    <t>Ganesh</t>
  </si>
  <si>
    <t>Rahu</t>
  </si>
  <si>
    <t>Vinudas</t>
  </si>
  <si>
    <t>K.S</t>
  </si>
  <si>
    <t>Divya</t>
  </si>
  <si>
    <t>Kumar</t>
  </si>
  <si>
    <t>Shilpa</t>
  </si>
  <si>
    <t>R</t>
  </si>
  <si>
    <t>Sindhu</t>
  </si>
  <si>
    <t>J.P</t>
  </si>
  <si>
    <t>Deepthi</t>
  </si>
  <si>
    <t>P.S</t>
  </si>
  <si>
    <t>Lijin</t>
  </si>
  <si>
    <t>Sayad</t>
  </si>
  <si>
    <t>Edison</t>
  </si>
  <si>
    <t>ML</t>
  </si>
  <si>
    <t>Basil</t>
  </si>
  <si>
    <t>Jobin</t>
  </si>
  <si>
    <t>George</t>
  </si>
  <si>
    <t>Jismon</t>
  </si>
  <si>
    <t>Tomy</t>
  </si>
  <si>
    <t>Sharafali</t>
  </si>
  <si>
    <t>k c</t>
  </si>
  <si>
    <t>K M</t>
  </si>
  <si>
    <t>P E</t>
  </si>
  <si>
    <t>Min</t>
  </si>
  <si>
    <t>Max</t>
  </si>
  <si>
    <t>Average</t>
  </si>
  <si>
    <t>Total</t>
  </si>
  <si>
    <t xml:space="preserve">Hourly wage </t>
  </si>
  <si>
    <t>OverTime work hours</t>
  </si>
  <si>
    <t>Weekly Worked Hours-Jan</t>
  </si>
  <si>
    <t>Employee ID</t>
  </si>
  <si>
    <t>Employee Details</t>
  </si>
  <si>
    <t>Regualr Pay</t>
  </si>
  <si>
    <t>Bouns pay for OverTime work hours</t>
  </si>
  <si>
    <t>Total Pay</t>
  </si>
  <si>
    <t>Monthly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</si>
</sst>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4B]* #,##0.00_ ;_ [$₹-44B]* \-#,##0.00_ ;_ [$₹-44B]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1" xfId="0" applyFill="1" applyBorder="1"/>
    <xf numFmtId="0" fontId="0" fillId="4" borderId="0" xfId="0" applyFill="1" applyAlignment="1">
      <alignment horizontal="center"/>
    </xf>
    <xf numFmtId="16" fontId="0" fillId="2" borderId="1" xfId="0" applyNumberFormat="1" applyFill="1" applyBorder="1"/>
    <xf numFmtId="0" fontId="0" fillId="6" borderId="1" xfId="0" applyFill="1" applyBorder="1"/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1" xfId="0" applyFill="1" applyBorder="1"/>
    <xf numFmtId="0" fontId="0" fillId="7" borderId="1" xfId="0" applyFill="1" applyBorder="1"/>
    <xf numFmtId="164" fontId="0" fillId="8" borderId="1" xfId="0" applyNumberFormat="1" applyFill="1" applyBorder="1"/>
    <xf numFmtId="0" fontId="0" fillId="3" borderId="0" xfId="0" applyFill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9" borderId="3" xfId="0" applyFill="1" applyBorder="1" applyAlignment="1">
      <alignment horizontal="center"/>
    </xf>
    <xf numFmtId="164" fontId="0" fillId="9" borderId="1" xfId="0" applyNumberFormat="1" applyFill="1" applyBorder="1"/>
    <xf numFmtId="164" fontId="0" fillId="10" borderId="1" xfId="0" applyNumberFormat="1" applyFill="1" applyBorder="1"/>
    <xf numFmtId="0" fontId="0" fillId="10" borderId="3" xfId="0" applyFill="1" applyBorder="1" applyAlignment="1">
      <alignment horizontal="center"/>
    </xf>
    <xf numFmtId="164" fontId="0" fillId="11" borderId="1" xfId="0" applyNumberFormat="1" applyFill="1" applyBorder="1"/>
    <xf numFmtId="0" fontId="0" fillId="11" borderId="0" xfId="0" applyFill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12" borderId="1" xfId="0" applyFill="1" applyBorder="1"/>
    <xf numFmtId="164" fontId="1" fillId="13" borderId="0" xfId="0" applyNumberFormat="1" applyFont="1" applyFill="1"/>
    <xf numFmtId="16" fontId="1" fillId="2" borderId="1" xfId="0" applyNumberFormat="1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E265D-5310-4F7A-BC78-872814B7C4A1}">
  <sheetPr>
    <tabColor rgb="FFFF3300"/>
  </sheetPr>
  <dimension ref="A1:AD30"/>
  <sheetViews>
    <sheetView tabSelected="1" zoomScale="60" zoomScaleNormal="60" workbookViewId="0">
      <selection activeCell="AF7" sqref="AF7"/>
    </sheetView>
  </sheetViews>
  <sheetFormatPr defaultRowHeight="14.5" x14ac:dyDescent="0.35"/>
  <cols>
    <col min="1" max="1" width="7.453125" customWidth="1"/>
    <col min="2" max="2" width="10.54296875" customWidth="1"/>
    <col min="3" max="3" width="11" customWidth="1"/>
    <col min="4" max="4" width="12.81640625" customWidth="1"/>
    <col min="5" max="5" width="7.6328125" customWidth="1"/>
    <col min="6" max="6" width="8.453125" customWidth="1"/>
    <col min="7" max="7" width="13.1796875" customWidth="1"/>
    <col min="8" max="8" width="9" customWidth="1"/>
    <col min="9" max="9" width="10" customWidth="1"/>
    <col min="12" max="12" width="9.54296875" customWidth="1"/>
    <col min="15" max="15" width="15.36328125" customWidth="1"/>
    <col min="16" max="16" width="14.6328125" customWidth="1"/>
    <col min="17" max="17" width="12.26953125" customWidth="1"/>
    <col min="18" max="18" width="15.26953125" customWidth="1"/>
    <col min="19" max="19" width="14.453125" customWidth="1"/>
    <col min="20" max="20" width="11" customWidth="1"/>
    <col min="21" max="21" width="11.36328125" customWidth="1"/>
    <col min="22" max="22" width="11" customWidth="1"/>
    <col min="23" max="23" width="11.7265625" customWidth="1"/>
    <col min="24" max="24" width="11.08984375" customWidth="1"/>
    <col min="25" max="25" width="14.6328125" customWidth="1"/>
    <col min="26" max="26" width="12.1796875" customWidth="1"/>
    <col min="27" max="27" width="13.54296875" customWidth="1"/>
    <col min="28" max="28" width="14.36328125" customWidth="1"/>
    <col min="29" max="29" width="13.54296875" customWidth="1"/>
    <col min="30" max="30" width="14.90625" customWidth="1"/>
  </cols>
  <sheetData>
    <row r="1" spans="1:30" x14ac:dyDescent="0.3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30" x14ac:dyDescent="0.35">
      <c r="A2" s="5" t="s">
        <v>52</v>
      </c>
      <c r="B2" s="5"/>
      <c r="C2" s="5"/>
      <c r="D2" s="12" t="s">
        <v>48</v>
      </c>
      <c r="E2" s="6" t="s">
        <v>50</v>
      </c>
      <c r="F2" s="6"/>
      <c r="G2" s="6"/>
      <c r="H2" s="6"/>
      <c r="I2" s="6"/>
      <c r="J2" s="10" t="s">
        <v>49</v>
      </c>
      <c r="K2" s="10"/>
      <c r="L2" s="10"/>
      <c r="M2" s="10"/>
      <c r="N2" s="10"/>
      <c r="O2" s="13" t="s">
        <v>53</v>
      </c>
      <c r="P2" s="13"/>
      <c r="Q2" s="13"/>
      <c r="R2" s="13"/>
      <c r="S2" s="13"/>
      <c r="T2" s="16" t="s">
        <v>54</v>
      </c>
      <c r="U2" s="16"/>
      <c r="V2" s="16"/>
      <c r="W2" s="16"/>
      <c r="X2" s="16"/>
      <c r="Y2" s="18" t="s">
        <v>55</v>
      </c>
      <c r="Z2" s="18"/>
      <c r="AA2" s="18"/>
      <c r="AB2" s="18"/>
      <c r="AC2" s="18"/>
      <c r="AD2" s="22" t="s">
        <v>56</v>
      </c>
    </row>
    <row r="3" spans="1:30" x14ac:dyDescent="0.35">
      <c r="A3" s="7" t="s">
        <v>51</v>
      </c>
      <c r="B3" s="7" t="s">
        <v>2</v>
      </c>
      <c r="C3" s="7" t="s">
        <v>1</v>
      </c>
      <c r="D3" s="11" t="s">
        <v>48</v>
      </c>
      <c r="E3" s="3">
        <v>44927</v>
      </c>
      <c r="F3" s="3">
        <f>E3+7</f>
        <v>44934</v>
      </c>
      <c r="G3" s="3">
        <f t="shared" ref="G3:I3" si="0">F3+7</f>
        <v>44941</v>
      </c>
      <c r="H3" s="3">
        <f t="shared" si="0"/>
        <v>44948</v>
      </c>
      <c r="I3" s="3">
        <f t="shared" si="0"/>
        <v>44955</v>
      </c>
      <c r="J3" s="3">
        <v>44927</v>
      </c>
      <c r="K3" s="3">
        <f>J3+7</f>
        <v>44934</v>
      </c>
      <c r="L3" s="3">
        <f t="shared" ref="L3:N3" si="1">K3+7</f>
        <v>44941</v>
      </c>
      <c r="M3" s="3">
        <f t="shared" si="1"/>
        <v>44948</v>
      </c>
      <c r="N3" s="3">
        <f t="shared" si="1"/>
        <v>44955</v>
      </c>
      <c r="O3" s="3">
        <v>44927</v>
      </c>
      <c r="P3" s="3">
        <f>O3+7</f>
        <v>44934</v>
      </c>
      <c r="Q3" s="3">
        <f t="shared" ref="Q3:S3" si="2">P3+7</f>
        <v>44941</v>
      </c>
      <c r="R3" s="3">
        <f t="shared" si="2"/>
        <v>44948</v>
      </c>
      <c r="S3" s="3">
        <f t="shared" si="2"/>
        <v>44955</v>
      </c>
      <c r="T3" s="3">
        <v>44927</v>
      </c>
      <c r="U3" s="3">
        <f>T3+7</f>
        <v>44934</v>
      </c>
      <c r="V3" s="3">
        <f t="shared" ref="V3:X3" si="3">U3+7</f>
        <v>44941</v>
      </c>
      <c r="W3" s="3">
        <f t="shared" si="3"/>
        <v>44948</v>
      </c>
      <c r="X3" s="3">
        <f t="shared" si="3"/>
        <v>44955</v>
      </c>
      <c r="Y3" s="3">
        <v>44927</v>
      </c>
      <c r="Z3" s="3">
        <f>Y3+7</f>
        <v>44934</v>
      </c>
      <c r="AA3" s="3">
        <f t="shared" ref="AA3:AC3" si="4">Z3+7</f>
        <v>44941</v>
      </c>
      <c r="AB3" s="3">
        <f t="shared" si="4"/>
        <v>44948</v>
      </c>
      <c r="AC3" s="3">
        <f t="shared" si="4"/>
        <v>44955</v>
      </c>
      <c r="AD3" s="23"/>
    </row>
    <row r="4" spans="1:30" x14ac:dyDescent="0.35">
      <c r="A4" s="8">
        <f>ROW(A1)</f>
        <v>1</v>
      </c>
      <c r="B4" s="8" t="s">
        <v>3</v>
      </c>
      <c r="C4" s="8" t="s">
        <v>4</v>
      </c>
      <c r="D4" s="9">
        <v>600</v>
      </c>
      <c r="E4" s="4">
        <v>30</v>
      </c>
      <c r="F4" s="4">
        <v>25</v>
      </c>
      <c r="G4" s="4">
        <v>30</v>
      </c>
      <c r="H4" s="4">
        <v>30</v>
      </c>
      <c r="I4" s="4">
        <v>29</v>
      </c>
      <c r="J4" s="1">
        <f>IF(E4&gt;30,E4-30,0)</f>
        <v>0</v>
      </c>
      <c r="K4" s="1">
        <f>IF(F4&gt;30,F4-30,0)</f>
        <v>0</v>
      </c>
      <c r="L4" s="1">
        <f t="shared" ref="L4:N4" si="5">IF(G4&gt;30,G4-30,0)</f>
        <v>0</v>
      </c>
      <c r="M4" s="1">
        <f t="shared" si="5"/>
        <v>0</v>
      </c>
      <c r="N4" s="1">
        <f t="shared" si="5"/>
        <v>0</v>
      </c>
      <c r="O4" s="14">
        <f>$D4*E4</f>
        <v>18000</v>
      </c>
      <c r="P4" s="14">
        <f t="shared" ref="P4:S19" si="6">$D4*F4</f>
        <v>15000</v>
      </c>
      <c r="Q4" s="14">
        <f t="shared" si="6"/>
        <v>18000</v>
      </c>
      <c r="R4" s="14">
        <f t="shared" si="6"/>
        <v>18000</v>
      </c>
      <c r="S4" s="14">
        <f t="shared" si="6"/>
        <v>17400</v>
      </c>
      <c r="T4" s="15">
        <f>0.5*$D4*J4</f>
        <v>0</v>
      </c>
      <c r="U4" s="15">
        <f>0.5*$D4*K4</f>
        <v>0</v>
      </c>
      <c r="V4" s="15">
        <f t="shared" ref="V4:X4" si="7">0.5*$D4*L4</f>
        <v>0</v>
      </c>
      <c r="W4" s="15">
        <f t="shared" si="7"/>
        <v>0</v>
      </c>
      <c r="X4" s="15">
        <f t="shared" si="7"/>
        <v>0</v>
      </c>
      <c r="Y4" s="17">
        <f>O4+T4</f>
        <v>18000</v>
      </c>
      <c r="Z4" s="17">
        <f>P4+U4</f>
        <v>15000</v>
      </c>
      <c r="AA4" s="17">
        <f t="shared" ref="AA4:AA24" si="8">Q4+V4</f>
        <v>18000</v>
      </c>
      <c r="AB4" s="17">
        <f t="shared" ref="AB4:AB24" si="9">R4+W4</f>
        <v>18000</v>
      </c>
      <c r="AC4" s="17">
        <f t="shared" ref="AC4:AC24" si="10">S4+X4</f>
        <v>17400</v>
      </c>
      <c r="AD4" s="22">
        <f>SUM(Y4:AC4)</f>
        <v>86400</v>
      </c>
    </row>
    <row r="5" spans="1:30" x14ac:dyDescent="0.35">
      <c r="A5" s="8">
        <f t="shared" ref="A5:A26" si="11">ROW(A2)</f>
        <v>2</v>
      </c>
      <c r="B5" s="8" t="s">
        <v>9</v>
      </c>
      <c r="C5" s="8" t="s">
        <v>10</v>
      </c>
      <c r="D5" s="9">
        <v>300</v>
      </c>
      <c r="E5" s="4">
        <v>30</v>
      </c>
      <c r="F5" s="4">
        <v>30</v>
      </c>
      <c r="G5" s="4">
        <v>33</v>
      </c>
      <c r="H5" s="4">
        <v>21</v>
      </c>
      <c r="I5" s="4">
        <v>30</v>
      </c>
      <c r="J5" s="1">
        <f>IF(E5&gt;30,E5-30,0)</f>
        <v>0</v>
      </c>
      <c r="K5" s="1">
        <f t="shared" ref="K5:K24" si="12">IF(F5&gt;30,F5-30,0)</f>
        <v>0</v>
      </c>
      <c r="L5" s="1">
        <f t="shared" ref="L5:L24" si="13">IF(G5&gt;30,G5-30,0)</f>
        <v>3</v>
      </c>
      <c r="M5" s="1">
        <f t="shared" ref="M5:M24" si="14">IF(H5&gt;30,H5-30,0)</f>
        <v>0</v>
      </c>
      <c r="N5" s="1">
        <f t="shared" ref="N5:N24" si="15">IF(I5&gt;30,I5-30,0)</f>
        <v>0</v>
      </c>
      <c r="O5" s="14">
        <f t="shared" ref="O5:O24" si="16">$D5*E5</f>
        <v>9000</v>
      </c>
      <c r="P5" s="14">
        <f t="shared" si="6"/>
        <v>9000</v>
      </c>
      <c r="Q5" s="14">
        <f t="shared" si="6"/>
        <v>9900</v>
      </c>
      <c r="R5" s="14">
        <f t="shared" si="6"/>
        <v>6300</v>
      </c>
      <c r="S5" s="14">
        <f t="shared" si="6"/>
        <v>9000</v>
      </c>
      <c r="T5" s="15">
        <f t="shared" ref="T5:T24" si="17">0.5*$D5*J5</f>
        <v>0</v>
      </c>
      <c r="U5" s="15">
        <f t="shared" ref="U5:U24" si="18">0.5*$D5*K5</f>
        <v>0</v>
      </c>
      <c r="V5" s="15">
        <f t="shared" ref="V5:V24" si="19">0.5*$D5*L5</f>
        <v>450</v>
      </c>
      <c r="W5" s="15">
        <f t="shared" ref="W5:W24" si="20">0.5*$D5*M5</f>
        <v>0</v>
      </c>
      <c r="X5" s="15">
        <f t="shared" ref="X5:X24" si="21">0.5*$D5*N5</f>
        <v>0</v>
      </c>
      <c r="Y5" s="17">
        <f t="shared" ref="Y5:Y24" si="22">O5+T5</f>
        <v>9000</v>
      </c>
      <c r="Z5" s="17">
        <f t="shared" ref="Z5:Z24" si="23">P5+U5</f>
        <v>9000</v>
      </c>
      <c r="AA5" s="17">
        <f t="shared" si="8"/>
        <v>10350</v>
      </c>
      <c r="AB5" s="17">
        <f t="shared" si="9"/>
        <v>6300</v>
      </c>
      <c r="AC5" s="17">
        <f t="shared" si="10"/>
        <v>9000</v>
      </c>
      <c r="AD5" s="22">
        <f t="shared" ref="AD5:AD24" si="24">SUM(Y5:AC5)</f>
        <v>43650</v>
      </c>
    </row>
    <row r="6" spans="1:30" x14ac:dyDescent="0.35">
      <c r="A6" s="8">
        <f t="shared" si="11"/>
        <v>3</v>
      </c>
      <c r="B6" s="8" t="s">
        <v>11</v>
      </c>
      <c r="C6" s="8" t="s">
        <v>12</v>
      </c>
      <c r="D6" s="9">
        <v>200</v>
      </c>
      <c r="E6" s="4">
        <v>32</v>
      </c>
      <c r="F6" s="4">
        <v>30</v>
      </c>
      <c r="G6" s="4">
        <v>31</v>
      </c>
      <c r="H6" s="4">
        <v>29</v>
      </c>
      <c r="I6" s="4">
        <v>25</v>
      </c>
      <c r="J6" s="1">
        <f>IF(E6&gt;30,E6-30,0)</f>
        <v>2</v>
      </c>
      <c r="K6" s="1">
        <f t="shared" si="12"/>
        <v>0</v>
      </c>
      <c r="L6" s="1">
        <f t="shared" si="13"/>
        <v>1</v>
      </c>
      <c r="M6" s="1">
        <f t="shared" si="14"/>
        <v>0</v>
      </c>
      <c r="N6" s="1">
        <f t="shared" si="15"/>
        <v>0</v>
      </c>
      <c r="O6" s="14">
        <f t="shared" si="16"/>
        <v>6400</v>
      </c>
      <c r="P6" s="14">
        <f t="shared" si="6"/>
        <v>6000</v>
      </c>
      <c r="Q6" s="14">
        <f t="shared" si="6"/>
        <v>6200</v>
      </c>
      <c r="R6" s="14">
        <f t="shared" si="6"/>
        <v>5800</v>
      </c>
      <c r="S6" s="14">
        <f t="shared" si="6"/>
        <v>5000</v>
      </c>
      <c r="T6" s="15">
        <f t="shared" si="17"/>
        <v>200</v>
      </c>
      <c r="U6" s="15">
        <f t="shared" si="18"/>
        <v>0</v>
      </c>
      <c r="V6" s="15">
        <f t="shared" si="19"/>
        <v>100</v>
      </c>
      <c r="W6" s="15">
        <f t="shared" si="20"/>
        <v>0</v>
      </c>
      <c r="X6" s="15">
        <f t="shared" si="21"/>
        <v>0</v>
      </c>
      <c r="Y6" s="17">
        <f t="shared" si="22"/>
        <v>6600</v>
      </c>
      <c r="Z6" s="17">
        <f t="shared" si="23"/>
        <v>6000</v>
      </c>
      <c r="AA6" s="17">
        <f t="shared" si="8"/>
        <v>6300</v>
      </c>
      <c r="AB6" s="17">
        <f t="shared" si="9"/>
        <v>5800</v>
      </c>
      <c r="AC6" s="17">
        <f t="shared" si="10"/>
        <v>5000</v>
      </c>
      <c r="AD6" s="22">
        <f t="shared" si="24"/>
        <v>29700</v>
      </c>
    </row>
    <row r="7" spans="1:30" x14ac:dyDescent="0.35">
      <c r="A7" s="8">
        <f t="shared" si="11"/>
        <v>4</v>
      </c>
      <c r="B7" s="8" t="s">
        <v>13</v>
      </c>
      <c r="C7" s="8" t="s">
        <v>14</v>
      </c>
      <c r="D7" s="9">
        <v>250</v>
      </c>
      <c r="E7" s="4">
        <v>30</v>
      </c>
      <c r="F7" s="4">
        <v>30</v>
      </c>
      <c r="G7" s="4">
        <v>35</v>
      </c>
      <c r="H7" s="4">
        <v>41</v>
      </c>
      <c r="I7" s="4">
        <v>30</v>
      </c>
      <c r="J7" s="1">
        <f>IF(E7&gt;30,E7-30,0)</f>
        <v>0</v>
      </c>
      <c r="K7" s="1">
        <f t="shared" si="12"/>
        <v>0</v>
      </c>
      <c r="L7" s="1">
        <f t="shared" si="13"/>
        <v>5</v>
      </c>
      <c r="M7" s="1">
        <f t="shared" si="14"/>
        <v>11</v>
      </c>
      <c r="N7" s="1">
        <f t="shared" si="15"/>
        <v>0</v>
      </c>
      <c r="O7" s="14">
        <f t="shared" si="16"/>
        <v>7500</v>
      </c>
      <c r="P7" s="14">
        <f t="shared" si="6"/>
        <v>7500</v>
      </c>
      <c r="Q7" s="14">
        <f t="shared" si="6"/>
        <v>8750</v>
      </c>
      <c r="R7" s="14">
        <f t="shared" si="6"/>
        <v>10250</v>
      </c>
      <c r="S7" s="14">
        <f t="shared" si="6"/>
        <v>7500</v>
      </c>
      <c r="T7" s="15">
        <f t="shared" si="17"/>
        <v>0</v>
      </c>
      <c r="U7" s="15">
        <f t="shared" si="18"/>
        <v>0</v>
      </c>
      <c r="V7" s="15">
        <f t="shared" si="19"/>
        <v>625</v>
      </c>
      <c r="W7" s="15">
        <f t="shared" si="20"/>
        <v>1375</v>
      </c>
      <c r="X7" s="15">
        <f t="shared" si="21"/>
        <v>0</v>
      </c>
      <c r="Y7" s="17">
        <f t="shared" si="22"/>
        <v>7500</v>
      </c>
      <c r="Z7" s="17">
        <f t="shared" si="23"/>
        <v>7500</v>
      </c>
      <c r="AA7" s="17">
        <f t="shared" si="8"/>
        <v>9375</v>
      </c>
      <c r="AB7" s="17">
        <f t="shared" si="9"/>
        <v>11625</v>
      </c>
      <c r="AC7" s="17">
        <f t="shared" si="10"/>
        <v>7500</v>
      </c>
      <c r="AD7" s="22">
        <f t="shared" si="24"/>
        <v>43500</v>
      </c>
    </row>
    <row r="8" spans="1:30" x14ac:dyDescent="0.35">
      <c r="A8" s="8">
        <f t="shared" si="11"/>
        <v>5</v>
      </c>
      <c r="B8" s="8" t="s">
        <v>5</v>
      </c>
      <c r="C8" s="8" t="s">
        <v>6</v>
      </c>
      <c r="D8" s="9">
        <v>220</v>
      </c>
      <c r="E8" s="4">
        <v>30</v>
      </c>
      <c r="F8" s="4">
        <v>41</v>
      </c>
      <c r="G8" s="4">
        <v>30</v>
      </c>
      <c r="H8" s="4">
        <v>33</v>
      </c>
      <c r="I8" s="4">
        <v>30</v>
      </c>
      <c r="J8" s="1">
        <f>IF(E8&gt;30,E8-30,0)</f>
        <v>0</v>
      </c>
      <c r="K8" s="1">
        <f t="shared" si="12"/>
        <v>11</v>
      </c>
      <c r="L8" s="1">
        <f t="shared" si="13"/>
        <v>0</v>
      </c>
      <c r="M8" s="1">
        <f t="shared" si="14"/>
        <v>3</v>
      </c>
      <c r="N8" s="1">
        <f t="shared" si="15"/>
        <v>0</v>
      </c>
      <c r="O8" s="14">
        <f t="shared" si="16"/>
        <v>6600</v>
      </c>
      <c r="P8" s="14">
        <f t="shared" si="6"/>
        <v>9020</v>
      </c>
      <c r="Q8" s="14">
        <f t="shared" si="6"/>
        <v>6600</v>
      </c>
      <c r="R8" s="14">
        <f t="shared" si="6"/>
        <v>7260</v>
      </c>
      <c r="S8" s="14">
        <f t="shared" si="6"/>
        <v>6600</v>
      </c>
      <c r="T8" s="15">
        <f t="shared" si="17"/>
        <v>0</v>
      </c>
      <c r="U8" s="15">
        <f t="shared" si="18"/>
        <v>1210</v>
      </c>
      <c r="V8" s="15">
        <f t="shared" si="19"/>
        <v>0</v>
      </c>
      <c r="W8" s="15">
        <f t="shared" si="20"/>
        <v>330</v>
      </c>
      <c r="X8" s="15">
        <f t="shared" si="21"/>
        <v>0</v>
      </c>
      <c r="Y8" s="17">
        <f t="shared" si="22"/>
        <v>6600</v>
      </c>
      <c r="Z8" s="17">
        <f t="shared" si="23"/>
        <v>10230</v>
      </c>
      <c r="AA8" s="17">
        <f t="shared" si="8"/>
        <v>6600</v>
      </c>
      <c r="AB8" s="17">
        <f t="shared" si="9"/>
        <v>7590</v>
      </c>
      <c r="AC8" s="17">
        <f t="shared" si="10"/>
        <v>6600</v>
      </c>
      <c r="AD8" s="22">
        <f t="shared" si="24"/>
        <v>37620</v>
      </c>
    </row>
    <row r="9" spans="1:30" x14ac:dyDescent="0.35">
      <c r="A9" s="8">
        <f t="shared" si="11"/>
        <v>6</v>
      </c>
      <c r="B9" s="8" t="s">
        <v>15</v>
      </c>
      <c r="C9" s="8" t="s">
        <v>16</v>
      </c>
      <c r="D9" s="9">
        <v>140</v>
      </c>
      <c r="E9" s="4">
        <v>40</v>
      </c>
      <c r="F9" s="4">
        <v>30</v>
      </c>
      <c r="G9" s="4">
        <v>29</v>
      </c>
      <c r="H9" s="4">
        <v>39</v>
      </c>
      <c r="I9" s="4">
        <v>30</v>
      </c>
      <c r="J9" s="1">
        <f>IF(E9&gt;30,E9-30,0)</f>
        <v>10</v>
      </c>
      <c r="K9" s="1">
        <f t="shared" si="12"/>
        <v>0</v>
      </c>
      <c r="L9" s="1">
        <f t="shared" si="13"/>
        <v>0</v>
      </c>
      <c r="M9" s="1">
        <f t="shared" si="14"/>
        <v>9</v>
      </c>
      <c r="N9" s="1">
        <f t="shared" si="15"/>
        <v>0</v>
      </c>
      <c r="O9" s="14">
        <f t="shared" si="16"/>
        <v>5600</v>
      </c>
      <c r="P9" s="14">
        <f t="shared" si="6"/>
        <v>4200</v>
      </c>
      <c r="Q9" s="14">
        <f t="shared" si="6"/>
        <v>4060</v>
      </c>
      <c r="R9" s="14">
        <f t="shared" si="6"/>
        <v>5460</v>
      </c>
      <c r="S9" s="14">
        <f t="shared" si="6"/>
        <v>4200</v>
      </c>
      <c r="T9" s="15">
        <f t="shared" si="17"/>
        <v>700</v>
      </c>
      <c r="U9" s="15">
        <f t="shared" si="18"/>
        <v>0</v>
      </c>
      <c r="V9" s="15">
        <f t="shared" si="19"/>
        <v>0</v>
      </c>
      <c r="W9" s="15">
        <f t="shared" si="20"/>
        <v>630</v>
      </c>
      <c r="X9" s="15">
        <f t="shared" si="21"/>
        <v>0</v>
      </c>
      <c r="Y9" s="17">
        <f t="shared" si="22"/>
        <v>6300</v>
      </c>
      <c r="Z9" s="17">
        <f t="shared" si="23"/>
        <v>4200</v>
      </c>
      <c r="AA9" s="17">
        <f t="shared" si="8"/>
        <v>4060</v>
      </c>
      <c r="AB9" s="17">
        <f t="shared" si="9"/>
        <v>6090</v>
      </c>
      <c r="AC9" s="17">
        <f t="shared" si="10"/>
        <v>4200</v>
      </c>
      <c r="AD9" s="22">
        <f t="shared" si="24"/>
        <v>24850</v>
      </c>
    </row>
    <row r="10" spans="1:30" x14ac:dyDescent="0.35">
      <c r="A10" s="8">
        <f t="shared" si="11"/>
        <v>7</v>
      </c>
      <c r="B10" s="8" t="s">
        <v>17</v>
      </c>
      <c r="C10" s="8" t="s">
        <v>18</v>
      </c>
      <c r="D10" s="9">
        <v>150</v>
      </c>
      <c r="E10" s="4">
        <v>40</v>
      </c>
      <c r="F10" s="4">
        <v>30</v>
      </c>
      <c r="G10" s="4">
        <v>31</v>
      </c>
      <c r="H10" s="4">
        <v>40</v>
      </c>
      <c r="I10" s="4">
        <v>41</v>
      </c>
      <c r="J10" s="1">
        <f>IF(E10&gt;30,E10-30,0)</f>
        <v>10</v>
      </c>
      <c r="K10" s="1">
        <f t="shared" si="12"/>
        <v>0</v>
      </c>
      <c r="L10" s="1">
        <f t="shared" si="13"/>
        <v>1</v>
      </c>
      <c r="M10" s="1">
        <f t="shared" si="14"/>
        <v>10</v>
      </c>
      <c r="N10" s="1">
        <f t="shared" si="15"/>
        <v>11</v>
      </c>
      <c r="O10" s="14">
        <f t="shared" si="16"/>
        <v>6000</v>
      </c>
      <c r="P10" s="14">
        <f t="shared" si="6"/>
        <v>4500</v>
      </c>
      <c r="Q10" s="14">
        <f t="shared" si="6"/>
        <v>4650</v>
      </c>
      <c r="R10" s="14">
        <f t="shared" si="6"/>
        <v>6000</v>
      </c>
      <c r="S10" s="14">
        <f t="shared" si="6"/>
        <v>6150</v>
      </c>
      <c r="T10" s="15">
        <f t="shared" si="17"/>
        <v>750</v>
      </c>
      <c r="U10" s="15">
        <f t="shared" si="18"/>
        <v>0</v>
      </c>
      <c r="V10" s="15">
        <f t="shared" si="19"/>
        <v>75</v>
      </c>
      <c r="W10" s="15">
        <f t="shared" si="20"/>
        <v>750</v>
      </c>
      <c r="X10" s="15">
        <f t="shared" si="21"/>
        <v>825</v>
      </c>
      <c r="Y10" s="17">
        <f t="shared" si="22"/>
        <v>6750</v>
      </c>
      <c r="Z10" s="17">
        <f t="shared" si="23"/>
        <v>4500</v>
      </c>
      <c r="AA10" s="17">
        <f t="shared" si="8"/>
        <v>4725</v>
      </c>
      <c r="AB10" s="17">
        <f t="shared" si="9"/>
        <v>6750</v>
      </c>
      <c r="AC10" s="17">
        <f t="shared" si="10"/>
        <v>6975</v>
      </c>
      <c r="AD10" s="22">
        <f t="shared" si="24"/>
        <v>29700</v>
      </c>
    </row>
    <row r="11" spans="1:30" x14ac:dyDescent="0.35">
      <c r="A11" s="8">
        <f t="shared" si="11"/>
        <v>8</v>
      </c>
      <c r="B11" s="8" t="s">
        <v>19</v>
      </c>
      <c r="C11" s="8" t="s">
        <v>20</v>
      </c>
      <c r="D11" s="9">
        <v>140</v>
      </c>
      <c r="E11" s="4">
        <v>38</v>
      </c>
      <c r="F11" s="4">
        <v>30</v>
      </c>
      <c r="G11" s="4">
        <v>28</v>
      </c>
      <c r="H11" s="4">
        <v>30</v>
      </c>
      <c r="I11" s="4">
        <v>30</v>
      </c>
      <c r="J11" s="1">
        <f>IF(E11&gt;30,E11-30,0)</f>
        <v>8</v>
      </c>
      <c r="K11" s="1">
        <f t="shared" si="12"/>
        <v>0</v>
      </c>
      <c r="L11" s="1">
        <f t="shared" si="13"/>
        <v>0</v>
      </c>
      <c r="M11" s="1">
        <f t="shared" si="14"/>
        <v>0</v>
      </c>
      <c r="N11" s="1">
        <f t="shared" si="15"/>
        <v>0</v>
      </c>
      <c r="O11" s="14">
        <f t="shared" si="16"/>
        <v>5320</v>
      </c>
      <c r="P11" s="14">
        <f t="shared" si="6"/>
        <v>4200</v>
      </c>
      <c r="Q11" s="14">
        <f t="shared" si="6"/>
        <v>3920</v>
      </c>
      <c r="R11" s="14">
        <f t="shared" si="6"/>
        <v>4200</v>
      </c>
      <c r="S11" s="14">
        <f t="shared" si="6"/>
        <v>4200</v>
      </c>
      <c r="T11" s="15">
        <f t="shared" si="17"/>
        <v>560</v>
      </c>
      <c r="U11" s="15">
        <f t="shared" si="18"/>
        <v>0</v>
      </c>
      <c r="V11" s="15">
        <f t="shared" si="19"/>
        <v>0</v>
      </c>
      <c r="W11" s="15">
        <f t="shared" si="20"/>
        <v>0</v>
      </c>
      <c r="X11" s="15">
        <f t="shared" si="21"/>
        <v>0</v>
      </c>
      <c r="Y11" s="17">
        <f t="shared" si="22"/>
        <v>5880</v>
      </c>
      <c r="Z11" s="17">
        <f t="shared" si="23"/>
        <v>4200</v>
      </c>
      <c r="AA11" s="17">
        <f t="shared" si="8"/>
        <v>3920</v>
      </c>
      <c r="AB11" s="17">
        <f t="shared" si="9"/>
        <v>4200</v>
      </c>
      <c r="AC11" s="17">
        <f t="shared" si="10"/>
        <v>4200</v>
      </c>
      <c r="AD11" s="22">
        <f t="shared" si="24"/>
        <v>22400</v>
      </c>
    </row>
    <row r="12" spans="1:30" x14ac:dyDescent="0.35">
      <c r="A12" s="8">
        <f t="shared" si="11"/>
        <v>9</v>
      </c>
      <c r="B12" s="8" t="s">
        <v>21</v>
      </c>
      <c r="C12" s="8" t="s">
        <v>22</v>
      </c>
      <c r="D12" s="9">
        <v>140</v>
      </c>
      <c r="E12" s="4">
        <v>30</v>
      </c>
      <c r="F12" s="4">
        <v>35</v>
      </c>
      <c r="G12" s="4">
        <v>30</v>
      </c>
      <c r="H12" s="4">
        <v>33</v>
      </c>
      <c r="I12" s="4">
        <v>30</v>
      </c>
      <c r="J12" s="1">
        <f>IF(E12&gt;30,E12-30,0)</f>
        <v>0</v>
      </c>
      <c r="K12" s="1">
        <f t="shared" si="12"/>
        <v>5</v>
      </c>
      <c r="L12" s="1">
        <f t="shared" si="13"/>
        <v>0</v>
      </c>
      <c r="M12" s="1">
        <f t="shared" si="14"/>
        <v>3</v>
      </c>
      <c r="N12" s="1">
        <f t="shared" si="15"/>
        <v>0</v>
      </c>
      <c r="O12" s="14">
        <f t="shared" si="16"/>
        <v>4200</v>
      </c>
      <c r="P12" s="14">
        <f t="shared" si="6"/>
        <v>4900</v>
      </c>
      <c r="Q12" s="14">
        <f t="shared" si="6"/>
        <v>4200</v>
      </c>
      <c r="R12" s="14">
        <f t="shared" si="6"/>
        <v>4620</v>
      </c>
      <c r="S12" s="14">
        <f t="shared" si="6"/>
        <v>4200</v>
      </c>
      <c r="T12" s="15">
        <f t="shared" si="17"/>
        <v>0</v>
      </c>
      <c r="U12" s="15">
        <f t="shared" si="18"/>
        <v>350</v>
      </c>
      <c r="V12" s="15">
        <f t="shared" si="19"/>
        <v>0</v>
      </c>
      <c r="W12" s="15">
        <f t="shared" si="20"/>
        <v>210</v>
      </c>
      <c r="X12" s="15">
        <f t="shared" si="21"/>
        <v>0</v>
      </c>
      <c r="Y12" s="17">
        <f t="shared" si="22"/>
        <v>4200</v>
      </c>
      <c r="Z12" s="17">
        <f t="shared" si="23"/>
        <v>5250</v>
      </c>
      <c r="AA12" s="17">
        <f t="shared" si="8"/>
        <v>4200</v>
      </c>
      <c r="AB12" s="17">
        <f t="shared" si="9"/>
        <v>4830</v>
      </c>
      <c r="AC12" s="17">
        <f t="shared" si="10"/>
        <v>4200</v>
      </c>
      <c r="AD12" s="22">
        <f t="shared" si="24"/>
        <v>22680</v>
      </c>
    </row>
    <row r="13" spans="1:30" x14ac:dyDescent="0.35">
      <c r="A13" s="8">
        <f t="shared" si="11"/>
        <v>10</v>
      </c>
      <c r="B13" s="8" t="s">
        <v>23</v>
      </c>
      <c r="C13" s="8" t="s">
        <v>24</v>
      </c>
      <c r="D13" s="9">
        <v>800</v>
      </c>
      <c r="E13" s="4">
        <v>30</v>
      </c>
      <c r="F13" s="4">
        <v>30</v>
      </c>
      <c r="G13" s="4">
        <v>37</v>
      </c>
      <c r="H13" s="4">
        <v>39</v>
      </c>
      <c r="I13" s="4">
        <v>30</v>
      </c>
      <c r="J13" s="1">
        <f>IF(E13&gt;30,E13-30,0)</f>
        <v>0</v>
      </c>
      <c r="K13" s="1">
        <f t="shared" si="12"/>
        <v>0</v>
      </c>
      <c r="L13" s="1">
        <f t="shared" si="13"/>
        <v>7</v>
      </c>
      <c r="M13" s="1">
        <f t="shared" si="14"/>
        <v>9</v>
      </c>
      <c r="N13" s="1">
        <f t="shared" si="15"/>
        <v>0</v>
      </c>
      <c r="O13" s="14">
        <f t="shared" si="16"/>
        <v>24000</v>
      </c>
      <c r="P13" s="14">
        <f t="shared" si="6"/>
        <v>24000</v>
      </c>
      <c r="Q13" s="14">
        <f t="shared" si="6"/>
        <v>29600</v>
      </c>
      <c r="R13" s="14">
        <f t="shared" si="6"/>
        <v>31200</v>
      </c>
      <c r="S13" s="14">
        <f t="shared" si="6"/>
        <v>24000</v>
      </c>
      <c r="T13" s="15">
        <f t="shared" si="17"/>
        <v>0</v>
      </c>
      <c r="U13" s="15">
        <f t="shared" si="18"/>
        <v>0</v>
      </c>
      <c r="V13" s="15">
        <f t="shared" si="19"/>
        <v>2800</v>
      </c>
      <c r="W13" s="15">
        <f t="shared" si="20"/>
        <v>3600</v>
      </c>
      <c r="X13" s="15">
        <f t="shared" si="21"/>
        <v>0</v>
      </c>
      <c r="Y13" s="17">
        <f t="shared" si="22"/>
        <v>24000</v>
      </c>
      <c r="Z13" s="17">
        <f t="shared" si="23"/>
        <v>24000</v>
      </c>
      <c r="AA13" s="17">
        <f t="shared" si="8"/>
        <v>32400</v>
      </c>
      <c r="AB13" s="17">
        <f t="shared" si="9"/>
        <v>34800</v>
      </c>
      <c r="AC13" s="17">
        <f t="shared" si="10"/>
        <v>24000</v>
      </c>
      <c r="AD13" s="22">
        <f t="shared" si="24"/>
        <v>139200</v>
      </c>
    </row>
    <row r="14" spans="1:30" x14ac:dyDescent="0.35">
      <c r="A14" s="8">
        <f t="shared" si="11"/>
        <v>11</v>
      </c>
      <c r="B14" s="8" t="s">
        <v>25</v>
      </c>
      <c r="C14" s="8" t="s">
        <v>26</v>
      </c>
      <c r="D14" s="9">
        <v>800</v>
      </c>
      <c r="E14" s="4">
        <v>29</v>
      </c>
      <c r="F14" s="4">
        <v>36</v>
      </c>
      <c r="G14" s="4">
        <v>30</v>
      </c>
      <c r="H14" s="4">
        <v>40</v>
      </c>
      <c r="I14" s="4">
        <v>35</v>
      </c>
      <c r="J14" s="1">
        <f>IF(E14&gt;30,E14-30,0)</f>
        <v>0</v>
      </c>
      <c r="K14" s="1">
        <f t="shared" si="12"/>
        <v>6</v>
      </c>
      <c r="L14" s="1">
        <f t="shared" si="13"/>
        <v>0</v>
      </c>
      <c r="M14" s="1">
        <f t="shared" si="14"/>
        <v>10</v>
      </c>
      <c r="N14" s="1">
        <f t="shared" si="15"/>
        <v>5</v>
      </c>
      <c r="O14" s="14">
        <f t="shared" si="16"/>
        <v>23200</v>
      </c>
      <c r="P14" s="14">
        <f t="shared" si="6"/>
        <v>28800</v>
      </c>
      <c r="Q14" s="14">
        <f t="shared" si="6"/>
        <v>24000</v>
      </c>
      <c r="R14" s="14">
        <f t="shared" si="6"/>
        <v>32000</v>
      </c>
      <c r="S14" s="14">
        <f t="shared" si="6"/>
        <v>28000</v>
      </c>
      <c r="T14" s="15">
        <f t="shared" si="17"/>
        <v>0</v>
      </c>
      <c r="U14" s="15">
        <f t="shared" si="18"/>
        <v>2400</v>
      </c>
      <c r="V14" s="15">
        <f t="shared" si="19"/>
        <v>0</v>
      </c>
      <c r="W14" s="15">
        <f t="shared" si="20"/>
        <v>4000</v>
      </c>
      <c r="X14" s="15">
        <f t="shared" si="21"/>
        <v>2000</v>
      </c>
      <c r="Y14" s="17">
        <f t="shared" si="22"/>
        <v>23200</v>
      </c>
      <c r="Z14" s="17">
        <f t="shared" si="23"/>
        <v>31200</v>
      </c>
      <c r="AA14" s="17">
        <f t="shared" si="8"/>
        <v>24000</v>
      </c>
      <c r="AB14" s="17">
        <f t="shared" si="9"/>
        <v>36000</v>
      </c>
      <c r="AC14" s="17">
        <f t="shared" si="10"/>
        <v>30000</v>
      </c>
      <c r="AD14" s="22">
        <f t="shared" si="24"/>
        <v>144400</v>
      </c>
    </row>
    <row r="15" spans="1:30" x14ac:dyDescent="0.35">
      <c r="A15" s="8">
        <f t="shared" si="11"/>
        <v>12</v>
      </c>
      <c r="B15" s="8" t="s">
        <v>27</v>
      </c>
      <c r="C15" s="8" t="s">
        <v>28</v>
      </c>
      <c r="D15" s="9">
        <v>800</v>
      </c>
      <c r="E15" s="4">
        <v>30</v>
      </c>
      <c r="F15" s="4">
        <v>30</v>
      </c>
      <c r="G15" s="4">
        <v>21</v>
      </c>
      <c r="H15" s="4">
        <v>33</v>
      </c>
      <c r="I15" s="4">
        <v>30</v>
      </c>
      <c r="J15" s="1">
        <f>IF(E15&gt;30,E15-30,0)</f>
        <v>0</v>
      </c>
      <c r="K15" s="1">
        <f t="shared" si="12"/>
        <v>0</v>
      </c>
      <c r="L15" s="1">
        <f t="shared" si="13"/>
        <v>0</v>
      </c>
      <c r="M15" s="1">
        <f t="shared" si="14"/>
        <v>3</v>
      </c>
      <c r="N15" s="1">
        <f t="shared" si="15"/>
        <v>0</v>
      </c>
      <c r="O15" s="14">
        <f t="shared" si="16"/>
        <v>24000</v>
      </c>
      <c r="P15" s="14">
        <f t="shared" si="6"/>
        <v>24000</v>
      </c>
      <c r="Q15" s="14">
        <f t="shared" si="6"/>
        <v>16800</v>
      </c>
      <c r="R15" s="14">
        <f t="shared" si="6"/>
        <v>26400</v>
      </c>
      <c r="S15" s="14">
        <f t="shared" si="6"/>
        <v>24000</v>
      </c>
      <c r="T15" s="15">
        <f t="shared" si="17"/>
        <v>0</v>
      </c>
      <c r="U15" s="15">
        <f t="shared" si="18"/>
        <v>0</v>
      </c>
      <c r="V15" s="15">
        <f t="shared" si="19"/>
        <v>0</v>
      </c>
      <c r="W15" s="15">
        <f t="shared" si="20"/>
        <v>1200</v>
      </c>
      <c r="X15" s="15">
        <f t="shared" si="21"/>
        <v>0</v>
      </c>
      <c r="Y15" s="17">
        <f t="shared" si="22"/>
        <v>24000</v>
      </c>
      <c r="Z15" s="17">
        <f t="shared" si="23"/>
        <v>24000</v>
      </c>
      <c r="AA15" s="17">
        <f t="shared" si="8"/>
        <v>16800</v>
      </c>
      <c r="AB15" s="17">
        <f t="shared" si="9"/>
        <v>27600</v>
      </c>
      <c r="AC15" s="17">
        <f t="shared" si="10"/>
        <v>24000</v>
      </c>
      <c r="AD15" s="22">
        <f t="shared" si="24"/>
        <v>116400</v>
      </c>
    </row>
    <row r="16" spans="1:30" x14ac:dyDescent="0.35">
      <c r="A16" s="8">
        <f t="shared" si="11"/>
        <v>13</v>
      </c>
      <c r="B16" s="8" t="s">
        <v>29</v>
      </c>
      <c r="C16" s="8" t="s">
        <v>30</v>
      </c>
      <c r="D16" s="9">
        <v>800</v>
      </c>
      <c r="E16" s="4">
        <v>25</v>
      </c>
      <c r="F16" s="4">
        <v>30</v>
      </c>
      <c r="G16" s="4">
        <v>29</v>
      </c>
      <c r="H16" s="4">
        <v>31</v>
      </c>
      <c r="I16" s="4">
        <v>25</v>
      </c>
      <c r="J16" s="1">
        <f>IF(E16&gt;30,E16-30,0)</f>
        <v>0</v>
      </c>
      <c r="K16" s="1">
        <f t="shared" si="12"/>
        <v>0</v>
      </c>
      <c r="L16" s="1">
        <f t="shared" si="13"/>
        <v>0</v>
      </c>
      <c r="M16" s="1">
        <f t="shared" si="14"/>
        <v>1</v>
      </c>
      <c r="N16" s="1">
        <f t="shared" si="15"/>
        <v>0</v>
      </c>
      <c r="O16" s="14">
        <f t="shared" si="16"/>
        <v>20000</v>
      </c>
      <c r="P16" s="14">
        <f t="shared" si="6"/>
        <v>24000</v>
      </c>
      <c r="Q16" s="14">
        <f t="shared" si="6"/>
        <v>23200</v>
      </c>
      <c r="R16" s="14">
        <f t="shared" si="6"/>
        <v>24800</v>
      </c>
      <c r="S16" s="14">
        <f t="shared" si="6"/>
        <v>20000</v>
      </c>
      <c r="T16" s="15">
        <f t="shared" si="17"/>
        <v>0</v>
      </c>
      <c r="U16" s="15">
        <f t="shared" si="18"/>
        <v>0</v>
      </c>
      <c r="V16" s="15">
        <f t="shared" si="19"/>
        <v>0</v>
      </c>
      <c r="W16" s="15">
        <f t="shared" si="20"/>
        <v>400</v>
      </c>
      <c r="X16" s="15">
        <f t="shared" si="21"/>
        <v>0</v>
      </c>
      <c r="Y16" s="17">
        <f t="shared" si="22"/>
        <v>20000</v>
      </c>
      <c r="Z16" s="17">
        <f t="shared" si="23"/>
        <v>24000</v>
      </c>
      <c r="AA16" s="17">
        <f t="shared" si="8"/>
        <v>23200</v>
      </c>
      <c r="AB16" s="17">
        <f t="shared" si="9"/>
        <v>25200</v>
      </c>
      <c r="AC16" s="17">
        <f t="shared" si="10"/>
        <v>20000</v>
      </c>
      <c r="AD16" s="22">
        <f t="shared" si="24"/>
        <v>112400</v>
      </c>
    </row>
    <row r="17" spans="1:30" x14ac:dyDescent="0.35">
      <c r="A17" s="8">
        <f t="shared" si="11"/>
        <v>14</v>
      </c>
      <c r="B17" s="8" t="s">
        <v>31</v>
      </c>
      <c r="C17" s="8" t="s">
        <v>41</v>
      </c>
      <c r="D17" s="9">
        <v>130</v>
      </c>
      <c r="E17" s="4">
        <v>30</v>
      </c>
      <c r="F17" s="4">
        <v>30</v>
      </c>
      <c r="G17" s="4">
        <v>41</v>
      </c>
      <c r="H17" s="4">
        <v>35</v>
      </c>
      <c r="I17" s="4">
        <v>30</v>
      </c>
      <c r="J17" s="1">
        <f>IF(E17&gt;30,E17-30,0)</f>
        <v>0</v>
      </c>
      <c r="K17" s="1">
        <f t="shared" si="12"/>
        <v>0</v>
      </c>
      <c r="L17" s="1">
        <f t="shared" si="13"/>
        <v>11</v>
      </c>
      <c r="M17" s="1">
        <f t="shared" si="14"/>
        <v>5</v>
      </c>
      <c r="N17" s="1">
        <f t="shared" si="15"/>
        <v>0</v>
      </c>
      <c r="O17" s="14">
        <f t="shared" si="16"/>
        <v>3900</v>
      </c>
      <c r="P17" s="14">
        <f t="shared" si="6"/>
        <v>3900</v>
      </c>
      <c r="Q17" s="14">
        <f t="shared" si="6"/>
        <v>5330</v>
      </c>
      <c r="R17" s="14">
        <f t="shared" si="6"/>
        <v>4550</v>
      </c>
      <c r="S17" s="14">
        <f t="shared" si="6"/>
        <v>3900</v>
      </c>
      <c r="T17" s="15">
        <f t="shared" si="17"/>
        <v>0</v>
      </c>
      <c r="U17" s="15">
        <f t="shared" si="18"/>
        <v>0</v>
      </c>
      <c r="V17" s="15">
        <f t="shared" si="19"/>
        <v>715</v>
      </c>
      <c r="W17" s="15">
        <f t="shared" si="20"/>
        <v>325</v>
      </c>
      <c r="X17" s="15">
        <f t="shared" si="21"/>
        <v>0</v>
      </c>
      <c r="Y17" s="17">
        <f t="shared" si="22"/>
        <v>3900</v>
      </c>
      <c r="Z17" s="17">
        <f t="shared" si="23"/>
        <v>3900</v>
      </c>
      <c r="AA17" s="17">
        <f t="shared" si="8"/>
        <v>6045</v>
      </c>
      <c r="AB17" s="17">
        <f t="shared" si="9"/>
        <v>4875</v>
      </c>
      <c r="AC17" s="17">
        <f t="shared" si="10"/>
        <v>3900</v>
      </c>
      <c r="AD17" s="22">
        <f t="shared" si="24"/>
        <v>22620</v>
      </c>
    </row>
    <row r="18" spans="1:30" x14ac:dyDescent="0.35">
      <c r="A18" s="8">
        <f t="shared" si="11"/>
        <v>15</v>
      </c>
      <c r="B18" s="8" t="s">
        <v>32</v>
      </c>
      <c r="C18" s="8" t="s">
        <v>42</v>
      </c>
      <c r="D18" s="9">
        <v>350</v>
      </c>
      <c r="E18" s="4">
        <v>30</v>
      </c>
      <c r="F18" s="4">
        <v>32</v>
      </c>
      <c r="G18" s="4">
        <v>33</v>
      </c>
      <c r="H18" s="4">
        <v>30</v>
      </c>
      <c r="I18" s="4">
        <v>29</v>
      </c>
      <c r="J18" s="1">
        <f>IF(E18&gt;30,E18-30,0)</f>
        <v>0</v>
      </c>
      <c r="K18" s="1">
        <f t="shared" si="12"/>
        <v>2</v>
      </c>
      <c r="L18" s="1">
        <f t="shared" si="13"/>
        <v>3</v>
      </c>
      <c r="M18" s="1">
        <f t="shared" si="14"/>
        <v>0</v>
      </c>
      <c r="N18" s="1">
        <f t="shared" si="15"/>
        <v>0</v>
      </c>
      <c r="O18" s="14">
        <f t="shared" si="16"/>
        <v>10500</v>
      </c>
      <c r="P18" s="14">
        <f t="shared" si="6"/>
        <v>11200</v>
      </c>
      <c r="Q18" s="14">
        <f t="shared" si="6"/>
        <v>11550</v>
      </c>
      <c r="R18" s="14">
        <f t="shared" si="6"/>
        <v>10500</v>
      </c>
      <c r="S18" s="14">
        <f t="shared" si="6"/>
        <v>10150</v>
      </c>
      <c r="T18" s="15">
        <f t="shared" si="17"/>
        <v>0</v>
      </c>
      <c r="U18" s="15">
        <f t="shared" si="18"/>
        <v>350</v>
      </c>
      <c r="V18" s="15">
        <f t="shared" si="19"/>
        <v>525</v>
      </c>
      <c r="W18" s="15">
        <f t="shared" si="20"/>
        <v>0</v>
      </c>
      <c r="X18" s="15">
        <f t="shared" si="21"/>
        <v>0</v>
      </c>
      <c r="Y18" s="17">
        <f t="shared" si="22"/>
        <v>10500</v>
      </c>
      <c r="Z18" s="17">
        <f t="shared" si="23"/>
        <v>11550</v>
      </c>
      <c r="AA18" s="17">
        <f t="shared" si="8"/>
        <v>12075</v>
      </c>
      <c r="AB18" s="17">
        <f t="shared" si="9"/>
        <v>10500</v>
      </c>
      <c r="AC18" s="17">
        <f t="shared" si="10"/>
        <v>10150</v>
      </c>
      <c r="AD18" s="22">
        <f t="shared" si="24"/>
        <v>54775</v>
      </c>
    </row>
    <row r="19" spans="1:30" x14ac:dyDescent="0.35">
      <c r="A19" s="8">
        <f t="shared" si="11"/>
        <v>16</v>
      </c>
      <c r="B19" s="8" t="s">
        <v>7</v>
      </c>
      <c r="C19" s="8" t="s">
        <v>8</v>
      </c>
      <c r="D19" s="9">
        <v>220</v>
      </c>
      <c r="E19" s="4">
        <v>30</v>
      </c>
      <c r="F19" s="4">
        <v>30</v>
      </c>
      <c r="G19" s="4">
        <v>39</v>
      </c>
      <c r="H19" s="4">
        <v>29</v>
      </c>
      <c r="I19" s="4">
        <v>31</v>
      </c>
      <c r="J19" s="1">
        <f>IF(E19&gt;30,E19-30,0)</f>
        <v>0</v>
      </c>
      <c r="K19" s="1">
        <f t="shared" si="12"/>
        <v>0</v>
      </c>
      <c r="L19" s="1">
        <f t="shared" si="13"/>
        <v>9</v>
      </c>
      <c r="M19" s="1">
        <f t="shared" si="14"/>
        <v>0</v>
      </c>
      <c r="N19" s="1">
        <f t="shared" si="15"/>
        <v>1</v>
      </c>
      <c r="O19" s="14">
        <f t="shared" si="16"/>
        <v>6600</v>
      </c>
      <c r="P19" s="14">
        <f t="shared" si="6"/>
        <v>6600</v>
      </c>
      <c r="Q19" s="14">
        <f t="shared" si="6"/>
        <v>8580</v>
      </c>
      <c r="R19" s="14">
        <f t="shared" si="6"/>
        <v>6380</v>
      </c>
      <c r="S19" s="14">
        <f t="shared" si="6"/>
        <v>6820</v>
      </c>
      <c r="T19" s="15">
        <f t="shared" si="17"/>
        <v>0</v>
      </c>
      <c r="U19" s="15">
        <f t="shared" si="18"/>
        <v>0</v>
      </c>
      <c r="V19" s="15">
        <f t="shared" si="19"/>
        <v>990</v>
      </c>
      <c r="W19" s="15">
        <f t="shared" si="20"/>
        <v>0</v>
      </c>
      <c r="X19" s="15">
        <f t="shared" si="21"/>
        <v>110</v>
      </c>
      <c r="Y19" s="17">
        <f t="shared" si="22"/>
        <v>6600</v>
      </c>
      <c r="Z19" s="17">
        <f t="shared" si="23"/>
        <v>6600</v>
      </c>
      <c r="AA19" s="17">
        <f t="shared" si="8"/>
        <v>9570</v>
      </c>
      <c r="AB19" s="17">
        <f t="shared" si="9"/>
        <v>6380</v>
      </c>
      <c r="AC19" s="17">
        <f t="shared" si="10"/>
        <v>6930</v>
      </c>
      <c r="AD19" s="22">
        <f t="shared" si="24"/>
        <v>36080</v>
      </c>
    </row>
    <row r="20" spans="1:30" x14ac:dyDescent="0.35">
      <c r="A20" s="8">
        <f t="shared" si="11"/>
        <v>17</v>
      </c>
      <c r="B20" s="8" t="s">
        <v>33</v>
      </c>
      <c r="C20" s="8" t="s">
        <v>34</v>
      </c>
      <c r="D20" s="9">
        <v>120</v>
      </c>
      <c r="E20" s="4">
        <v>41</v>
      </c>
      <c r="F20" s="4">
        <v>30</v>
      </c>
      <c r="G20" s="4">
        <v>40</v>
      </c>
      <c r="H20" s="4">
        <v>31</v>
      </c>
      <c r="I20" s="4">
        <v>28</v>
      </c>
      <c r="J20" s="1">
        <f>IF(E20&gt;30,E20-30,0)</f>
        <v>11</v>
      </c>
      <c r="K20" s="1">
        <f t="shared" si="12"/>
        <v>0</v>
      </c>
      <c r="L20" s="1">
        <f t="shared" si="13"/>
        <v>10</v>
      </c>
      <c r="M20" s="1">
        <f t="shared" si="14"/>
        <v>1</v>
      </c>
      <c r="N20" s="1">
        <f t="shared" si="15"/>
        <v>0</v>
      </c>
      <c r="O20" s="14">
        <f t="shared" si="16"/>
        <v>4920</v>
      </c>
      <c r="P20" s="14">
        <f t="shared" ref="P20:P24" si="25">$D20*F20</f>
        <v>3600</v>
      </c>
      <c r="Q20" s="14">
        <f t="shared" ref="Q20:Q24" si="26">$D20*G20</f>
        <v>4800</v>
      </c>
      <c r="R20" s="14">
        <f t="shared" ref="R20:R24" si="27">$D20*H20</f>
        <v>3720</v>
      </c>
      <c r="S20" s="14">
        <f t="shared" ref="S20:S24" si="28">$D20*I20</f>
        <v>3360</v>
      </c>
      <c r="T20" s="15">
        <f t="shared" si="17"/>
        <v>660</v>
      </c>
      <c r="U20" s="15">
        <f t="shared" si="18"/>
        <v>0</v>
      </c>
      <c r="V20" s="15">
        <f t="shared" si="19"/>
        <v>600</v>
      </c>
      <c r="W20" s="15">
        <f t="shared" si="20"/>
        <v>60</v>
      </c>
      <c r="X20" s="15">
        <f t="shared" si="21"/>
        <v>0</v>
      </c>
      <c r="Y20" s="17">
        <f t="shared" si="22"/>
        <v>5580</v>
      </c>
      <c r="Z20" s="17">
        <f t="shared" si="23"/>
        <v>3600</v>
      </c>
      <c r="AA20" s="17">
        <f t="shared" si="8"/>
        <v>5400</v>
      </c>
      <c r="AB20" s="17">
        <f t="shared" si="9"/>
        <v>3780</v>
      </c>
      <c r="AC20" s="17">
        <f t="shared" si="10"/>
        <v>3360</v>
      </c>
      <c r="AD20" s="22">
        <f t="shared" si="24"/>
        <v>21720</v>
      </c>
    </row>
    <row r="21" spans="1:30" x14ac:dyDescent="0.35">
      <c r="A21" s="8">
        <f t="shared" si="11"/>
        <v>18</v>
      </c>
      <c r="B21" s="8" t="s">
        <v>35</v>
      </c>
      <c r="C21" s="8" t="s">
        <v>43</v>
      </c>
      <c r="D21" s="9">
        <v>220</v>
      </c>
      <c r="E21" s="4">
        <v>30</v>
      </c>
      <c r="F21" s="4">
        <v>40</v>
      </c>
      <c r="G21" s="4">
        <v>30</v>
      </c>
      <c r="H21" s="4">
        <v>28</v>
      </c>
      <c r="I21" s="4">
        <v>30</v>
      </c>
      <c r="J21" s="1">
        <f>IF(E21&gt;30,E21-30,0)</f>
        <v>0</v>
      </c>
      <c r="K21" s="1">
        <f t="shared" si="12"/>
        <v>10</v>
      </c>
      <c r="L21" s="1">
        <f t="shared" si="13"/>
        <v>0</v>
      </c>
      <c r="M21" s="1">
        <f t="shared" si="14"/>
        <v>0</v>
      </c>
      <c r="N21" s="1">
        <f t="shared" si="15"/>
        <v>0</v>
      </c>
      <c r="O21" s="14">
        <f t="shared" si="16"/>
        <v>6600</v>
      </c>
      <c r="P21" s="14">
        <f t="shared" si="25"/>
        <v>8800</v>
      </c>
      <c r="Q21" s="14">
        <f t="shared" si="26"/>
        <v>6600</v>
      </c>
      <c r="R21" s="14">
        <f t="shared" si="27"/>
        <v>6160</v>
      </c>
      <c r="S21" s="14">
        <f t="shared" si="28"/>
        <v>6600</v>
      </c>
      <c r="T21" s="15">
        <f t="shared" si="17"/>
        <v>0</v>
      </c>
      <c r="U21" s="15">
        <f t="shared" si="18"/>
        <v>1100</v>
      </c>
      <c r="V21" s="15">
        <f t="shared" si="19"/>
        <v>0</v>
      </c>
      <c r="W21" s="15">
        <f t="shared" si="20"/>
        <v>0</v>
      </c>
      <c r="X21" s="15">
        <f t="shared" si="21"/>
        <v>0</v>
      </c>
      <c r="Y21" s="17">
        <f t="shared" si="22"/>
        <v>6600</v>
      </c>
      <c r="Z21" s="17">
        <f t="shared" si="23"/>
        <v>9900</v>
      </c>
      <c r="AA21" s="17">
        <f t="shared" si="8"/>
        <v>6600</v>
      </c>
      <c r="AB21" s="17">
        <f t="shared" si="9"/>
        <v>6160</v>
      </c>
      <c r="AC21" s="17">
        <f t="shared" si="10"/>
        <v>6600</v>
      </c>
      <c r="AD21" s="22">
        <f t="shared" si="24"/>
        <v>35860</v>
      </c>
    </row>
    <row r="22" spans="1:30" x14ac:dyDescent="0.35">
      <c r="A22" s="8">
        <f t="shared" si="11"/>
        <v>19</v>
      </c>
      <c r="B22" s="8" t="s">
        <v>36</v>
      </c>
      <c r="C22" s="8" t="s">
        <v>37</v>
      </c>
      <c r="D22" s="9">
        <v>160</v>
      </c>
      <c r="E22" s="4">
        <v>30</v>
      </c>
      <c r="F22" s="4">
        <v>40</v>
      </c>
      <c r="G22" s="4">
        <v>33</v>
      </c>
      <c r="H22" s="4">
        <v>30</v>
      </c>
      <c r="I22" s="4">
        <v>37</v>
      </c>
      <c r="J22" s="1">
        <f>IF(E22&gt;30,E22-30,0)</f>
        <v>0</v>
      </c>
      <c r="K22" s="1">
        <f t="shared" si="12"/>
        <v>10</v>
      </c>
      <c r="L22" s="1">
        <f t="shared" si="13"/>
        <v>3</v>
      </c>
      <c r="M22" s="1">
        <f t="shared" si="14"/>
        <v>0</v>
      </c>
      <c r="N22" s="1">
        <f t="shared" si="15"/>
        <v>7</v>
      </c>
      <c r="O22" s="14">
        <f t="shared" si="16"/>
        <v>4800</v>
      </c>
      <c r="P22" s="14">
        <f t="shared" si="25"/>
        <v>6400</v>
      </c>
      <c r="Q22" s="14">
        <f t="shared" si="26"/>
        <v>5280</v>
      </c>
      <c r="R22" s="14">
        <f t="shared" si="27"/>
        <v>4800</v>
      </c>
      <c r="S22" s="14">
        <f t="shared" si="28"/>
        <v>5920</v>
      </c>
      <c r="T22" s="15">
        <f t="shared" si="17"/>
        <v>0</v>
      </c>
      <c r="U22" s="15">
        <f t="shared" si="18"/>
        <v>800</v>
      </c>
      <c r="V22" s="15">
        <f t="shared" si="19"/>
        <v>240</v>
      </c>
      <c r="W22" s="15">
        <f t="shared" si="20"/>
        <v>0</v>
      </c>
      <c r="X22" s="15">
        <f t="shared" si="21"/>
        <v>560</v>
      </c>
      <c r="Y22" s="17">
        <f t="shared" si="22"/>
        <v>4800</v>
      </c>
      <c r="Z22" s="17">
        <f t="shared" si="23"/>
        <v>7200</v>
      </c>
      <c r="AA22" s="17">
        <f t="shared" si="8"/>
        <v>5520</v>
      </c>
      <c r="AB22" s="17">
        <f t="shared" si="9"/>
        <v>4800</v>
      </c>
      <c r="AC22" s="17">
        <f t="shared" si="10"/>
        <v>6480</v>
      </c>
      <c r="AD22" s="22">
        <f t="shared" si="24"/>
        <v>28800</v>
      </c>
    </row>
    <row r="23" spans="1:30" x14ac:dyDescent="0.35">
      <c r="A23" s="8">
        <f t="shared" si="11"/>
        <v>20</v>
      </c>
      <c r="B23" s="8" t="s">
        <v>38</v>
      </c>
      <c r="C23" s="8" t="s">
        <v>39</v>
      </c>
      <c r="D23" s="9">
        <v>100</v>
      </c>
      <c r="E23" s="4">
        <v>30</v>
      </c>
      <c r="F23" s="4">
        <v>32</v>
      </c>
      <c r="G23" s="4">
        <v>39</v>
      </c>
      <c r="H23" s="4">
        <v>37</v>
      </c>
      <c r="I23" s="4">
        <v>30</v>
      </c>
      <c r="J23" s="1">
        <f>IF(E23&gt;30,E23-30,0)</f>
        <v>0</v>
      </c>
      <c r="K23" s="1">
        <f t="shared" si="12"/>
        <v>2</v>
      </c>
      <c r="L23" s="1">
        <f t="shared" si="13"/>
        <v>9</v>
      </c>
      <c r="M23" s="1">
        <f t="shared" si="14"/>
        <v>7</v>
      </c>
      <c r="N23" s="1">
        <f t="shared" si="15"/>
        <v>0</v>
      </c>
      <c r="O23" s="14">
        <f t="shared" si="16"/>
        <v>3000</v>
      </c>
      <c r="P23" s="14">
        <f t="shared" si="25"/>
        <v>3200</v>
      </c>
      <c r="Q23" s="14">
        <f t="shared" si="26"/>
        <v>3900</v>
      </c>
      <c r="R23" s="14">
        <f t="shared" si="27"/>
        <v>3700</v>
      </c>
      <c r="S23" s="14">
        <f t="shared" si="28"/>
        <v>3000</v>
      </c>
      <c r="T23" s="15">
        <f t="shared" si="17"/>
        <v>0</v>
      </c>
      <c r="U23" s="15">
        <f t="shared" si="18"/>
        <v>100</v>
      </c>
      <c r="V23" s="15">
        <f t="shared" si="19"/>
        <v>450</v>
      </c>
      <c r="W23" s="15">
        <f t="shared" si="20"/>
        <v>350</v>
      </c>
      <c r="X23" s="15">
        <f t="shared" si="21"/>
        <v>0</v>
      </c>
      <c r="Y23" s="17">
        <f t="shared" si="22"/>
        <v>3000</v>
      </c>
      <c r="Z23" s="17">
        <f t="shared" si="23"/>
        <v>3300</v>
      </c>
      <c r="AA23" s="17">
        <f t="shared" si="8"/>
        <v>4350</v>
      </c>
      <c r="AB23" s="17">
        <f t="shared" si="9"/>
        <v>4050</v>
      </c>
      <c r="AC23" s="17">
        <f t="shared" si="10"/>
        <v>3000</v>
      </c>
      <c r="AD23" s="22">
        <f t="shared" si="24"/>
        <v>17700</v>
      </c>
    </row>
    <row r="24" spans="1:30" x14ac:dyDescent="0.35">
      <c r="A24" s="8">
        <f t="shared" si="11"/>
        <v>21</v>
      </c>
      <c r="B24" s="8" t="s">
        <v>40</v>
      </c>
      <c r="C24" s="8" t="s">
        <v>16</v>
      </c>
      <c r="D24" s="9">
        <v>140</v>
      </c>
      <c r="E24" s="4">
        <v>35</v>
      </c>
      <c r="F24" s="4">
        <v>30</v>
      </c>
      <c r="G24" s="4">
        <v>40</v>
      </c>
      <c r="H24" s="4">
        <v>35</v>
      </c>
      <c r="I24" s="4">
        <v>35</v>
      </c>
      <c r="J24" s="1">
        <f>IF(E24&gt;30,E24-30,0)</f>
        <v>5</v>
      </c>
      <c r="K24" s="1">
        <f t="shared" si="12"/>
        <v>0</v>
      </c>
      <c r="L24" s="1">
        <f t="shared" si="13"/>
        <v>10</v>
      </c>
      <c r="M24" s="1">
        <f t="shared" si="14"/>
        <v>5</v>
      </c>
      <c r="N24" s="1">
        <f t="shared" si="15"/>
        <v>5</v>
      </c>
      <c r="O24" s="14">
        <f t="shared" si="16"/>
        <v>4900</v>
      </c>
      <c r="P24" s="14">
        <f t="shared" si="25"/>
        <v>4200</v>
      </c>
      <c r="Q24" s="14">
        <f t="shared" si="26"/>
        <v>5600</v>
      </c>
      <c r="R24" s="14">
        <f t="shared" si="27"/>
        <v>4900</v>
      </c>
      <c r="S24" s="14">
        <f t="shared" si="28"/>
        <v>4900</v>
      </c>
      <c r="T24" s="15">
        <f t="shared" si="17"/>
        <v>350</v>
      </c>
      <c r="U24" s="15">
        <f t="shared" si="18"/>
        <v>0</v>
      </c>
      <c r="V24" s="15">
        <f t="shared" si="19"/>
        <v>700</v>
      </c>
      <c r="W24" s="15">
        <f t="shared" si="20"/>
        <v>350</v>
      </c>
      <c r="X24" s="15">
        <f t="shared" si="21"/>
        <v>350</v>
      </c>
      <c r="Y24" s="17">
        <f t="shared" si="22"/>
        <v>5250</v>
      </c>
      <c r="Z24" s="17">
        <f t="shared" si="23"/>
        <v>4200</v>
      </c>
      <c r="AA24" s="17">
        <f t="shared" si="8"/>
        <v>6300</v>
      </c>
      <c r="AB24" s="17">
        <f t="shared" si="9"/>
        <v>5250</v>
      </c>
      <c r="AC24" s="17">
        <f t="shared" si="10"/>
        <v>5250</v>
      </c>
      <c r="AD24" s="22">
        <f t="shared" si="24"/>
        <v>26250</v>
      </c>
    </row>
    <row r="25" spans="1:30" x14ac:dyDescent="0.35">
      <c r="AD25" s="24"/>
    </row>
    <row r="26" spans="1:30" x14ac:dyDescent="0.35">
      <c r="AD26" s="24"/>
    </row>
    <row r="27" spans="1:30" x14ac:dyDescent="0.35">
      <c r="B27" s="19" t="s">
        <v>44</v>
      </c>
      <c r="D27" s="9">
        <f>MIN(D4:D24)</f>
        <v>100</v>
      </c>
      <c r="E27" s="4">
        <f t="shared" ref="E27:O27" si="29">MIN(E4:E24)</f>
        <v>25</v>
      </c>
      <c r="F27" s="4">
        <f t="shared" si="29"/>
        <v>25</v>
      </c>
      <c r="G27" s="4">
        <f t="shared" si="29"/>
        <v>21</v>
      </c>
      <c r="H27" s="4">
        <f t="shared" si="29"/>
        <v>21</v>
      </c>
      <c r="I27" s="4">
        <f t="shared" si="29"/>
        <v>25</v>
      </c>
      <c r="J27" s="1">
        <f t="shared" si="29"/>
        <v>0</v>
      </c>
      <c r="K27" s="1">
        <f t="shared" si="29"/>
        <v>0</v>
      </c>
      <c r="L27" s="1">
        <f t="shared" si="29"/>
        <v>0</v>
      </c>
      <c r="M27" s="1">
        <f t="shared" si="29"/>
        <v>0</v>
      </c>
      <c r="N27" s="1">
        <f t="shared" si="29"/>
        <v>0</v>
      </c>
      <c r="O27" s="14">
        <f t="shared" si="29"/>
        <v>3000</v>
      </c>
      <c r="P27" s="14">
        <f t="shared" ref="P27:AC27" si="30">MIN(P4:P24)</f>
        <v>3200</v>
      </c>
      <c r="Q27" s="14">
        <f t="shared" si="30"/>
        <v>3900</v>
      </c>
      <c r="R27" s="14">
        <f t="shared" si="30"/>
        <v>3700</v>
      </c>
      <c r="S27" s="14">
        <f t="shared" si="30"/>
        <v>3000</v>
      </c>
      <c r="T27" s="15">
        <f t="shared" si="30"/>
        <v>0</v>
      </c>
      <c r="U27" s="15">
        <f t="shared" si="30"/>
        <v>0</v>
      </c>
      <c r="V27" s="15">
        <f t="shared" si="30"/>
        <v>0</v>
      </c>
      <c r="W27" s="15">
        <f t="shared" si="30"/>
        <v>0</v>
      </c>
      <c r="X27" s="15">
        <f t="shared" si="30"/>
        <v>0</v>
      </c>
      <c r="Y27" s="17">
        <f t="shared" si="30"/>
        <v>3000</v>
      </c>
      <c r="Z27" s="17">
        <f t="shared" si="30"/>
        <v>3300</v>
      </c>
      <c r="AA27" s="17">
        <f t="shared" si="30"/>
        <v>3920</v>
      </c>
      <c r="AB27" s="17">
        <f t="shared" si="30"/>
        <v>3780</v>
      </c>
      <c r="AC27" s="17">
        <f t="shared" si="30"/>
        <v>3000</v>
      </c>
      <c r="AD27" s="22">
        <f t="shared" ref="AD27" si="31">MIN(AD4:AD24)</f>
        <v>17700</v>
      </c>
    </row>
    <row r="28" spans="1:30" x14ac:dyDescent="0.35">
      <c r="B28" s="19" t="s">
        <v>45</v>
      </c>
      <c r="D28" s="9">
        <f>MAX(D4:D24)</f>
        <v>800</v>
      </c>
      <c r="E28" s="4">
        <f t="shared" ref="E28:O28" si="32">MAX(E4:E24)</f>
        <v>41</v>
      </c>
      <c r="F28" s="4">
        <f t="shared" si="32"/>
        <v>41</v>
      </c>
      <c r="G28" s="4">
        <f t="shared" si="32"/>
        <v>41</v>
      </c>
      <c r="H28" s="4">
        <f t="shared" si="32"/>
        <v>41</v>
      </c>
      <c r="I28" s="4">
        <f t="shared" si="32"/>
        <v>41</v>
      </c>
      <c r="J28" s="1">
        <f t="shared" si="32"/>
        <v>11</v>
      </c>
      <c r="K28" s="1">
        <f t="shared" si="32"/>
        <v>11</v>
      </c>
      <c r="L28" s="1">
        <f t="shared" si="32"/>
        <v>11</v>
      </c>
      <c r="M28" s="1">
        <f t="shared" si="32"/>
        <v>11</v>
      </c>
      <c r="N28" s="1">
        <f t="shared" si="32"/>
        <v>11</v>
      </c>
      <c r="O28" s="14">
        <f t="shared" si="32"/>
        <v>24000</v>
      </c>
      <c r="P28" s="14">
        <f t="shared" ref="P28:AC28" si="33">MAX(P4:P24)</f>
        <v>28800</v>
      </c>
      <c r="Q28" s="14">
        <f t="shared" si="33"/>
        <v>29600</v>
      </c>
      <c r="R28" s="14">
        <f t="shared" si="33"/>
        <v>32000</v>
      </c>
      <c r="S28" s="14">
        <f t="shared" si="33"/>
        <v>28000</v>
      </c>
      <c r="T28" s="15">
        <f t="shared" si="33"/>
        <v>750</v>
      </c>
      <c r="U28" s="15">
        <f t="shared" si="33"/>
        <v>2400</v>
      </c>
      <c r="V28" s="15">
        <f t="shared" si="33"/>
        <v>2800</v>
      </c>
      <c r="W28" s="15">
        <f t="shared" si="33"/>
        <v>4000</v>
      </c>
      <c r="X28" s="15">
        <f t="shared" si="33"/>
        <v>2000</v>
      </c>
      <c r="Y28" s="17">
        <f t="shared" si="33"/>
        <v>24000</v>
      </c>
      <c r="Z28" s="17">
        <f t="shared" si="33"/>
        <v>31200</v>
      </c>
      <c r="AA28" s="17">
        <f t="shared" si="33"/>
        <v>32400</v>
      </c>
      <c r="AB28" s="17">
        <f t="shared" si="33"/>
        <v>36000</v>
      </c>
      <c r="AC28" s="17">
        <f t="shared" si="33"/>
        <v>30000</v>
      </c>
      <c r="AD28" s="22">
        <f t="shared" ref="AD28" si="34">MAX(AD4:AD24)</f>
        <v>144400</v>
      </c>
    </row>
    <row r="29" spans="1:30" x14ac:dyDescent="0.35">
      <c r="B29" s="19" t="s">
        <v>46</v>
      </c>
      <c r="D29" s="9">
        <f>AVERAGE(D4:D24)</f>
        <v>322.85714285714283</v>
      </c>
      <c r="E29" s="4">
        <f t="shared" ref="E29:O29" si="35">AVERAGE(E4:E24)</f>
        <v>31.904761904761905</v>
      </c>
      <c r="F29" s="4">
        <f t="shared" si="35"/>
        <v>31.952380952380953</v>
      </c>
      <c r="G29" s="4">
        <f t="shared" si="35"/>
        <v>32.80952380952381</v>
      </c>
      <c r="H29" s="4">
        <f t="shared" si="35"/>
        <v>33.047619047619051</v>
      </c>
      <c r="I29" s="4">
        <f t="shared" si="35"/>
        <v>30.714285714285715</v>
      </c>
      <c r="J29" s="1">
        <f t="shared" si="35"/>
        <v>2.1904761904761907</v>
      </c>
      <c r="K29" s="1">
        <f t="shared" si="35"/>
        <v>2.1904761904761907</v>
      </c>
      <c r="L29" s="1">
        <f t="shared" si="35"/>
        <v>3.4285714285714284</v>
      </c>
      <c r="M29" s="1">
        <f t="shared" si="35"/>
        <v>3.6666666666666665</v>
      </c>
      <c r="N29" s="1">
        <f t="shared" si="35"/>
        <v>1.3809523809523809</v>
      </c>
      <c r="O29" s="14">
        <f t="shared" si="35"/>
        <v>9763.8095238095229</v>
      </c>
      <c r="P29" s="14">
        <f t="shared" ref="P29:AC29" si="36">AVERAGE(P4:P24)</f>
        <v>10143.809523809523</v>
      </c>
      <c r="Q29" s="14">
        <f t="shared" si="36"/>
        <v>10072.380952380952</v>
      </c>
      <c r="R29" s="14">
        <f t="shared" si="36"/>
        <v>10809.523809523809</v>
      </c>
      <c r="S29" s="14">
        <f t="shared" si="36"/>
        <v>9757.1428571428569</v>
      </c>
      <c r="T29" s="15">
        <f t="shared" si="36"/>
        <v>153.33333333333334</v>
      </c>
      <c r="U29" s="15">
        <f t="shared" si="36"/>
        <v>300.47619047619048</v>
      </c>
      <c r="V29" s="15">
        <f t="shared" si="36"/>
        <v>393.8095238095238</v>
      </c>
      <c r="W29" s="15">
        <f t="shared" si="36"/>
        <v>646.66666666666663</v>
      </c>
      <c r="X29" s="15">
        <f t="shared" si="36"/>
        <v>183.0952380952381</v>
      </c>
      <c r="Y29" s="17">
        <f t="shared" si="36"/>
        <v>9917.1428571428569</v>
      </c>
      <c r="Z29" s="17">
        <f t="shared" si="36"/>
        <v>10444.285714285714</v>
      </c>
      <c r="AA29" s="17">
        <f t="shared" si="36"/>
        <v>10466.190476190477</v>
      </c>
      <c r="AB29" s="17">
        <f t="shared" si="36"/>
        <v>11456.190476190477</v>
      </c>
      <c r="AC29" s="17">
        <f t="shared" si="36"/>
        <v>9940.2380952380954</v>
      </c>
      <c r="AD29" s="22">
        <f t="shared" ref="AD29" si="37">AVERAGE(AD4:AD24)</f>
        <v>52224.047619047618</v>
      </c>
    </row>
    <row r="30" spans="1:30" x14ac:dyDescent="0.35">
      <c r="B30" s="20" t="s">
        <v>47</v>
      </c>
      <c r="C30" s="21"/>
      <c r="D30" s="9">
        <f>SUM(D4:D24)</f>
        <v>6780</v>
      </c>
      <c r="E30" s="4">
        <f t="shared" ref="E30:O30" si="38">SUM(E4:E24)</f>
        <v>670</v>
      </c>
      <c r="F30" s="4">
        <f t="shared" si="38"/>
        <v>671</v>
      </c>
      <c r="G30" s="4">
        <f t="shared" si="38"/>
        <v>689</v>
      </c>
      <c r="H30" s="4">
        <f t="shared" si="38"/>
        <v>694</v>
      </c>
      <c r="I30" s="4">
        <f t="shared" si="38"/>
        <v>645</v>
      </c>
      <c r="J30" s="1">
        <f t="shared" si="38"/>
        <v>46</v>
      </c>
      <c r="K30" s="1">
        <f t="shared" si="38"/>
        <v>46</v>
      </c>
      <c r="L30" s="1">
        <f t="shared" si="38"/>
        <v>72</v>
      </c>
      <c r="M30" s="1">
        <f t="shared" si="38"/>
        <v>77</v>
      </c>
      <c r="N30" s="1">
        <f t="shared" si="38"/>
        <v>29</v>
      </c>
      <c r="O30" s="14">
        <f t="shared" si="38"/>
        <v>205040</v>
      </c>
      <c r="P30" s="14">
        <f t="shared" ref="P30:AC30" si="39">SUM(P4:P24)</f>
        <v>213020</v>
      </c>
      <c r="Q30" s="14">
        <f t="shared" si="39"/>
        <v>211520</v>
      </c>
      <c r="R30" s="14">
        <f t="shared" si="39"/>
        <v>227000</v>
      </c>
      <c r="S30" s="14">
        <f t="shared" si="39"/>
        <v>204900</v>
      </c>
      <c r="T30" s="15">
        <f t="shared" si="39"/>
        <v>3220</v>
      </c>
      <c r="U30" s="15">
        <f t="shared" si="39"/>
        <v>6310</v>
      </c>
      <c r="V30" s="15">
        <f t="shared" si="39"/>
        <v>8270</v>
      </c>
      <c r="W30" s="15">
        <f t="shared" si="39"/>
        <v>13580</v>
      </c>
      <c r="X30" s="15">
        <f t="shared" si="39"/>
        <v>3845</v>
      </c>
      <c r="Y30" s="17">
        <f t="shared" si="39"/>
        <v>208260</v>
      </c>
      <c r="Z30" s="17">
        <f t="shared" si="39"/>
        <v>219330</v>
      </c>
      <c r="AA30" s="17">
        <f t="shared" si="39"/>
        <v>219790</v>
      </c>
      <c r="AB30" s="17">
        <f t="shared" si="39"/>
        <v>240580</v>
      </c>
      <c r="AC30" s="17">
        <f t="shared" si="39"/>
        <v>208745</v>
      </c>
      <c r="AD30" s="22">
        <f t="shared" ref="AD30" si="40">SUM(AD4:AD24)</f>
        <v>1096705</v>
      </c>
    </row>
  </sheetData>
  <mergeCells count="7">
    <mergeCell ref="Y2:AC2"/>
    <mergeCell ref="O2:S2"/>
    <mergeCell ref="T2:X2"/>
    <mergeCell ref="A1:X1"/>
    <mergeCell ref="E2:I2"/>
    <mergeCell ref="A2:C2"/>
    <mergeCell ref="J2: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E4D8B-14C0-4F19-9E70-5A64453520A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Nadavinamani</dc:creator>
  <cp:lastModifiedBy>Prashant Nadavinamani</cp:lastModifiedBy>
  <dcterms:created xsi:type="dcterms:W3CDTF">2023-08-27T15:49:47Z</dcterms:created>
  <dcterms:modified xsi:type="dcterms:W3CDTF">2023-08-29T07:03:20Z</dcterms:modified>
</cp:coreProperties>
</file>