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al_Project\Results\Method 1 - Clip Only\"/>
    </mc:Choice>
  </mc:AlternateContent>
  <xr:revisionPtr revIDLastSave="0" documentId="13_ncr:1_{E921CF23-5E2A-43CC-B3C3-5713DBEB0FC2}" xr6:coauthVersionLast="47" xr6:coauthVersionMax="47" xr10:uidLastSave="{00000000-0000-0000-0000-000000000000}"/>
  <bookViews>
    <workbookView xWindow="-108" yWindow="-108" windowWidth="23256" windowHeight="12576" xr2:uid="{2D03416F-88D6-4980-9484-B9FE72745C90}"/>
  </bookViews>
  <sheets>
    <sheet name="Average" sheetId="1" r:id="rId1"/>
    <sheet name="Fold 1 Results" sheetId="2" r:id="rId2"/>
    <sheet name="Fold 2 Results" sheetId="4" r:id="rId3"/>
    <sheet name="Fold 3 Results" sheetId="5" r:id="rId4"/>
    <sheet name="Fold 4 Results" sheetId="6" r:id="rId5"/>
    <sheet name="Fold 5 Result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P3" i="1"/>
  <c r="Q3" i="1"/>
  <c r="R3" i="1"/>
  <c r="S3" i="1"/>
  <c r="O4" i="1"/>
  <c r="P4" i="1"/>
  <c r="Q4" i="1"/>
  <c r="F4" i="1" s="1"/>
  <c r="R4" i="1"/>
  <c r="S4" i="1"/>
  <c r="O5" i="1"/>
  <c r="P5" i="1"/>
  <c r="Q5" i="1"/>
  <c r="R5" i="1"/>
  <c r="S5" i="1"/>
  <c r="F5" i="1" s="1"/>
  <c r="O6" i="1"/>
  <c r="F6" i="1" s="1"/>
  <c r="P6" i="1"/>
  <c r="Q6" i="1"/>
  <c r="R6" i="1"/>
  <c r="S6" i="1"/>
  <c r="O7" i="1"/>
  <c r="P7" i="1"/>
  <c r="Q7" i="1"/>
  <c r="F7" i="1" s="1"/>
  <c r="R7" i="1"/>
  <c r="S7" i="1"/>
  <c r="O8" i="1"/>
  <c r="P8" i="1"/>
  <c r="Q8" i="1"/>
  <c r="R8" i="1"/>
  <c r="S8" i="1"/>
  <c r="O9" i="1"/>
  <c r="F9" i="1" s="1"/>
  <c r="P9" i="1"/>
  <c r="Q9" i="1"/>
  <c r="R9" i="1"/>
  <c r="S9" i="1"/>
  <c r="O10" i="1"/>
  <c r="P10" i="1"/>
  <c r="Q10" i="1"/>
  <c r="R10" i="1"/>
  <c r="S10" i="1"/>
  <c r="O11" i="1"/>
  <c r="P11" i="1"/>
  <c r="Q11" i="1"/>
  <c r="R11" i="1"/>
  <c r="S11" i="1"/>
  <c r="O12" i="1"/>
  <c r="P12" i="1"/>
  <c r="F12" i="1" s="1"/>
  <c r="Q12" i="1"/>
  <c r="R12" i="1"/>
  <c r="S12" i="1"/>
  <c r="O13" i="1"/>
  <c r="F13" i="1" s="1"/>
  <c r="P13" i="1"/>
  <c r="Q13" i="1"/>
  <c r="R13" i="1"/>
  <c r="S13" i="1"/>
  <c r="O14" i="1"/>
  <c r="F14" i="1" s="1"/>
  <c r="P14" i="1"/>
  <c r="Q14" i="1"/>
  <c r="R14" i="1"/>
  <c r="S14" i="1"/>
  <c r="O15" i="1"/>
  <c r="P15" i="1"/>
  <c r="Q15" i="1"/>
  <c r="F15" i="1" s="1"/>
  <c r="R15" i="1"/>
  <c r="S15" i="1"/>
  <c r="O16" i="1"/>
  <c r="P16" i="1"/>
  <c r="Q16" i="1"/>
  <c r="R16" i="1"/>
  <c r="S16" i="1"/>
  <c r="O17" i="1"/>
  <c r="P17" i="1"/>
  <c r="F17" i="1" s="1"/>
  <c r="Q17" i="1"/>
  <c r="R17" i="1"/>
  <c r="S17" i="1"/>
  <c r="O18" i="1"/>
  <c r="P18" i="1"/>
  <c r="Q18" i="1"/>
  <c r="R18" i="1"/>
  <c r="F18" i="1" s="1"/>
  <c r="S18" i="1"/>
  <c r="O19" i="1"/>
  <c r="F19" i="1" s="1"/>
  <c r="P19" i="1"/>
  <c r="Q19" i="1"/>
  <c r="R19" i="1"/>
  <c r="S19" i="1"/>
  <c r="O20" i="1"/>
  <c r="P20" i="1"/>
  <c r="F20" i="1" s="1"/>
  <c r="Q20" i="1"/>
  <c r="R20" i="1"/>
  <c r="S20" i="1"/>
  <c r="O21" i="1"/>
  <c r="F21" i="1" s="1"/>
  <c r="P21" i="1"/>
  <c r="Q21" i="1"/>
  <c r="R21" i="1"/>
  <c r="S21" i="1"/>
  <c r="S2" i="1"/>
  <c r="F2" i="1" s="1"/>
  <c r="R2" i="1"/>
  <c r="Q2" i="1"/>
  <c r="P2" i="1"/>
  <c r="O2" i="1"/>
  <c r="E2" i="1"/>
  <c r="H3" i="1"/>
  <c r="I3" i="1"/>
  <c r="J3" i="1"/>
  <c r="K3" i="1"/>
  <c r="L3" i="1"/>
  <c r="H4" i="1"/>
  <c r="I4" i="1"/>
  <c r="E4" i="1" s="1"/>
  <c r="J4" i="1"/>
  <c r="K4" i="1"/>
  <c r="L4" i="1"/>
  <c r="H5" i="1"/>
  <c r="I5" i="1"/>
  <c r="J5" i="1"/>
  <c r="K5" i="1"/>
  <c r="L5" i="1"/>
  <c r="E5" i="1" s="1"/>
  <c r="H6" i="1"/>
  <c r="E6" i="1" s="1"/>
  <c r="I6" i="1"/>
  <c r="J6" i="1"/>
  <c r="K6" i="1"/>
  <c r="L6" i="1"/>
  <c r="H7" i="1"/>
  <c r="I7" i="1"/>
  <c r="J7" i="1"/>
  <c r="E7" i="1" s="1"/>
  <c r="K7" i="1"/>
  <c r="L7" i="1"/>
  <c r="H8" i="1"/>
  <c r="I8" i="1"/>
  <c r="J8" i="1"/>
  <c r="K8" i="1"/>
  <c r="L8" i="1"/>
  <c r="H9" i="1"/>
  <c r="E9" i="1" s="1"/>
  <c r="I9" i="1"/>
  <c r="J9" i="1"/>
  <c r="K9" i="1"/>
  <c r="L9" i="1"/>
  <c r="H10" i="1"/>
  <c r="I10" i="1"/>
  <c r="J10" i="1"/>
  <c r="K10" i="1"/>
  <c r="L10" i="1"/>
  <c r="E10" i="1" s="1"/>
  <c r="H11" i="1"/>
  <c r="I11" i="1"/>
  <c r="J11" i="1"/>
  <c r="K11" i="1"/>
  <c r="L11" i="1"/>
  <c r="H12" i="1"/>
  <c r="I12" i="1"/>
  <c r="E12" i="1" s="1"/>
  <c r="J12" i="1"/>
  <c r="K12" i="1"/>
  <c r="L12" i="1"/>
  <c r="H13" i="1"/>
  <c r="I13" i="1"/>
  <c r="J13" i="1"/>
  <c r="K13" i="1"/>
  <c r="L13" i="1"/>
  <c r="E13" i="1" s="1"/>
  <c r="H14" i="1"/>
  <c r="E14" i="1" s="1"/>
  <c r="I14" i="1"/>
  <c r="J14" i="1"/>
  <c r="K14" i="1"/>
  <c r="L14" i="1"/>
  <c r="H15" i="1"/>
  <c r="I15" i="1"/>
  <c r="J15" i="1"/>
  <c r="E15" i="1" s="1"/>
  <c r="K15" i="1"/>
  <c r="L15" i="1"/>
  <c r="H16" i="1"/>
  <c r="I16" i="1"/>
  <c r="J16" i="1"/>
  <c r="K16" i="1"/>
  <c r="L16" i="1"/>
  <c r="H17" i="1"/>
  <c r="E17" i="1" s="1"/>
  <c r="I17" i="1"/>
  <c r="J17" i="1"/>
  <c r="K17" i="1"/>
  <c r="L17" i="1"/>
  <c r="H18" i="1"/>
  <c r="I18" i="1"/>
  <c r="J18" i="1"/>
  <c r="K18" i="1"/>
  <c r="E18" i="1" s="1"/>
  <c r="L18" i="1"/>
  <c r="H19" i="1"/>
  <c r="I19" i="1"/>
  <c r="J19" i="1"/>
  <c r="K19" i="1"/>
  <c r="L19" i="1"/>
  <c r="H20" i="1"/>
  <c r="I20" i="1"/>
  <c r="E20" i="1" s="1"/>
  <c r="J20" i="1"/>
  <c r="K20" i="1"/>
  <c r="L20" i="1"/>
  <c r="H21" i="1"/>
  <c r="I21" i="1"/>
  <c r="J21" i="1"/>
  <c r="K21" i="1"/>
  <c r="L21" i="1"/>
  <c r="E21" i="1" s="1"/>
  <c r="L2" i="1"/>
  <c r="K2" i="1"/>
  <c r="J2" i="1"/>
  <c r="I2" i="1"/>
  <c r="H2" i="1"/>
  <c r="E19" i="1"/>
  <c r="F16" i="1"/>
  <c r="E16" i="1"/>
  <c r="F11" i="1"/>
  <c r="E11" i="1"/>
  <c r="F10" i="1"/>
  <c r="F8" i="1"/>
  <c r="E8" i="1"/>
  <c r="E3" i="1"/>
  <c r="F3" i="1"/>
  <c r="D2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B24" i="1"/>
  <c r="C2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B11" i="1"/>
  <c r="B3" i="1"/>
  <c r="B4" i="1"/>
  <c r="B5" i="1"/>
  <c r="B6" i="1"/>
  <c r="B7" i="1"/>
  <c r="B8" i="1"/>
  <c r="B9" i="1"/>
  <c r="B10" i="1"/>
  <c r="B12" i="1"/>
  <c r="B13" i="1"/>
  <c r="B14" i="1"/>
  <c r="B15" i="1"/>
  <c r="B16" i="1"/>
  <c r="B17" i="1"/>
  <c r="B18" i="1"/>
  <c r="B19" i="1"/>
  <c r="B20" i="1"/>
  <c r="B21" i="1"/>
  <c r="B2" i="1"/>
  <c r="C24" i="7"/>
  <c r="B24" i="7"/>
  <c r="C23" i="7"/>
  <c r="B23" i="7"/>
  <c r="C24" i="6"/>
  <c r="B24" i="6"/>
  <c r="C23" i="6"/>
  <c r="B23" i="6"/>
  <c r="C24" i="5"/>
  <c r="B24" i="5"/>
  <c r="C23" i="5"/>
  <c r="B23" i="5"/>
  <c r="B23" i="4"/>
  <c r="C23" i="4"/>
  <c r="C24" i="4"/>
  <c r="B24" i="4"/>
  <c r="C24" i="2"/>
  <c r="B24" i="2"/>
  <c r="C23" i="2"/>
  <c r="B23" i="2"/>
  <c r="B23" i="1" l="1"/>
  <c r="C23" i="1"/>
</calcChain>
</file>

<file path=xl/sharedStrings.xml><?xml version="1.0" encoding="utf-8"?>
<sst xmlns="http://schemas.openxmlformats.org/spreadsheetml/2006/main" count="88" uniqueCount="28">
  <si>
    <t>Correct Predictions</t>
  </si>
  <si>
    <t>Incorrect Predictions</t>
  </si>
  <si>
    <t>Correct Percentage</t>
  </si>
  <si>
    <t>Incorrect Percentage</t>
  </si>
  <si>
    <t>Average</t>
  </si>
  <si>
    <t>Standard Deviation</t>
  </si>
  <si>
    <t>CR Standard Deviation</t>
  </si>
  <si>
    <t>Incr Standard Deviation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</si>
  <si>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</si>
  <si>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</si>
  <si>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</si>
  <si>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</si>
  <si>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</si>
  <si>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</si>
  <si>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</si>
  <si>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</si>
  <si>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</si>
  <si>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</si>
  <si>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Batch 11</t>
  </si>
  <si>
    <t>Batch 12</t>
  </si>
  <si>
    <t>Batch 13</t>
  </si>
  <si>
    <t>Batch 14</t>
  </si>
  <si>
    <t>Batch 15</t>
  </si>
  <si>
    <t>Batch 16</t>
  </si>
  <si>
    <t>Batch 17</t>
  </si>
  <si>
    <t>Batch 18</t>
  </si>
  <si>
    <t>Batch 19</t>
  </si>
  <si>
    <t>Batch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</si>
</sst>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Average!$B$1</c:f>
              <c:strCache>
                <c:ptCount val="1"/>
                <c:pt idx="0">
                  <c:v>Correct Predictions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Average!$E$2:$E$21</c:f>
                <c:numCache>
                  <c:formatCode>General</c:formatCode>
                  <c:ptCount val="20"/>
                  <c:pt idx="0">
                    <c:v>10.377861051295685</c:v>
                  </c:pt>
                  <c:pt idx="1">
                    <c:v>9.9095913134699973</c:v>
                  </c:pt>
                  <c:pt idx="2">
                    <c:v>10.714476188783099</c:v>
                  </c:pt>
                  <c:pt idx="3">
                    <c:v>4.2661458015403078</c:v>
                  </c:pt>
                  <c:pt idx="4">
                    <c:v>10.473776778220932</c:v>
                  </c:pt>
                  <c:pt idx="5">
                    <c:v>8.0436310208760826</c:v>
                  </c:pt>
                  <c:pt idx="6">
                    <c:v>10.616025621672172</c:v>
                  </c:pt>
                  <c:pt idx="7">
                    <c:v>15.517731793016658</c:v>
                  </c:pt>
                  <c:pt idx="8">
                    <c:v>10.52140675005011</c:v>
                  </c:pt>
                  <c:pt idx="9">
                    <c:v>9.9398189118313418</c:v>
                  </c:pt>
                  <c:pt idx="10">
                    <c:v>15.626899884494044</c:v>
                  </c:pt>
                  <c:pt idx="11">
                    <c:v>7.0498226928058267</c:v>
                  </c:pt>
                  <c:pt idx="12">
                    <c:v>15.122830422906949</c:v>
                  </c:pt>
                  <c:pt idx="13">
                    <c:v>13.479614237803689</c:v>
                  </c:pt>
                  <c:pt idx="14">
                    <c:v>8.1731266966810203</c:v>
                  </c:pt>
                  <c:pt idx="15">
                    <c:v>7.6681158050723255</c:v>
                  </c:pt>
                  <c:pt idx="16">
                    <c:v>9.7621718894926239</c:v>
                  </c:pt>
                  <c:pt idx="17">
                    <c:v>6.2609903369994111</c:v>
                  </c:pt>
                  <c:pt idx="18">
                    <c:v>13.754999091239521</c:v>
                  </c:pt>
                  <c:pt idx="19">
                    <c:v>5.805170109479997</c:v>
                  </c:pt>
                </c:numCache>
              </c:numRef>
            </c:plus>
            <c:minus>
              <c:numRef>
                <c:f>Average!$E$2:$E$21</c:f>
                <c:numCache>
                  <c:formatCode>General</c:formatCode>
                  <c:ptCount val="20"/>
                  <c:pt idx="0">
                    <c:v>10.377861051295685</c:v>
                  </c:pt>
                  <c:pt idx="1">
                    <c:v>9.9095913134699973</c:v>
                  </c:pt>
                  <c:pt idx="2">
                    <c:v>10.714476188783099</c:v>
                  </c:pt>
                  <c:pt idx="3">
                    <c:v>4.2661458015403078</c:v>
                  </c:pt>
                  <c:pt idx="4">
                    <c:v>10.473776778220932</c:v>
                  </c:pt>
                  <c:pt idx="5">
                    <c:v>8.0436310208760826</c:v>
                  </c:pt>
                  <c:pt idx="6">
                    <c:v>10.616025621672172</c:v>
                  </c:pt>
                  <c:pt idx="7">
                    <c:v>15.517731793016658</c:v>
                  </c:pt>
                  <c:pt idx="8">
                    <c:v>10.52140675005011</c:v>
                  </c:pt>
                  <c:pt idx="9">
                    <c:v>9.9398189118313418</c:v>
                  </c:pt>
                  <c:pt idx="10">
                    <c:v>15.626899884494044</c:v>
                  </c:pt>
                  <c:pt idx="11">
                    <c:v>7.0498226928058267</c:v>
                  </c:pt>
                  <c:pt idx="12">
                    <c:v>15.122830422906949</c:v>
                  </c:pt>
                  <c:pt idx="13">
                    <c:v>13.479614237803689</c:v>
                  </c:pt>
                  <c:pt idx="14">
                    <c:v>8.1731266966810203</c:v>
                  </c:pt>
                  <c:pt idx="15">
                    <c:v>7.6681158050723255</c:v>
                  </c:pt>
                  <c:pt idx="16">
                    <c:v>9.7621718894926239</c:v>
                  </c:pt>
                  <c:pt idx="17">
                    <c:v>6.2609903369994111</c:v>
                  </c:pt>
                  <c:pt idx="18">
                    <c:v>13.754999091239521</c:v>
                  </c:pt>
                  <c:pt idx="19">
                    <c:v>5.805170109479997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Average!$B$2:$B$21</c:f>
              <c:numCache>
                <c:formatCode>General</c:formatCode>
                <c:ptCount val="20"/>
                <c:pt idx="0">
                  <c:v>284.8</c:v>
                </c:pt>
                <c:pt idx="1">
                  <c:v>293.60000000000002</c:v>
                </c:pt>
                <c:pt idx="2">
                  <c:v>285.60000000000002</c:v>
                </c:pt>
                <c:pt idx="3">
                  <c:v>288</c:v>
                </c:pt>
                <c:pt idx="4">
                  <c:v>292.8</c:v>
                </c:pt>
                <c:pt idx="5">
                  <c:v>295.60000000000002</c:v>
                </c:pt>
                <c:pt idx="6">
                  <c:v>291.8</c:v>
                </c:pt>
                <c:pt idx="7">
                  <c:v>287.60000000000002</c:v>
                </c:pt>
                <c:pt idx="8">
                  <c:v>290.2</c:v>
                </c:pt>
                <c:pt idx="9">
                  <c:v>293</c:v>
                </c:pt>
                <c:pt idx="10">
                  <c:v>291.39999999999998</c:v>
                </c:pt>
                <c:pt idx="11">
                  <c:v>286</c:v>
                </c:pt>
                <c:pt idx="12">
                  <c:v>279.60000000000002</c:v>
                </c:pt>
                <c:pt idx="13">
                  <c:v>282.2</c:v>
                </c:pt>
                <c:pt idx="14">
                  <c:v>294.60000000000002</c:v>
                </c:pt>
                <c:pt idx="15">
                  <c:v>293.39999999999998</c:v>
                </c:pt>
                <c:pt idx="16">
                  <c:v>295.60000000000002</c:v>
                </c:pt>
                <c:pt idx="17">
                  <c:v>283.60000000000002</c:v>
                </c:pt>
                <c:pt idx="18">
                  <c:v>292.2</c:v>
                </c:pt>
                <c:pt idx="19">
                  <c:v>283.39999999999998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A1-49A4-935F-533F68C9F322}"/>
            </c:ext>
          </c:extLst>
        </c:ser>
        <c:ser>
          <c:idx val="1"/>
          <c:order val="1"/>
          <c:tx>
            <c:strRef>
              <c:f>Average!$C$1</c:f>
              <c:strCache>
                <c:ptCount val="1"/>
                <c:pt idx="0">
                  <c:v>Incorrect Predictions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Average!$C$2:$C$21</c:f>
              <c:numCache>
                <c:formatCode>General</c:formatCode>
                <c:ptCount val="20"/>
                <c:pt idx="0">
                  <c:v>315.2</c:v>
                </c:pt>
                <c:pt idx="1">
                  <c:v>306.39999999999998</c:v>
                </c:pt>
                <c:pt idx="2">
                  <c:v>314.39999999999998</c:v>
                </c:pt>
                <c:pt idx="3">
                  <c:v>312</c:v>
                </c:pt>
                <c:pt idx="4">
                  <c:v>307.2</c:v>
                </c:pt>
                <c:pt idx="5">
                  <c:v>304.39999999999998</c:v>
                </c:pt>
                <c:pt idx="6">
                  <c:v>308.2</c:v>
                </c:pt>
                <c:pt idx="7">
                  <c:v>312.39999999999998</c:v>
                </c:pt>
                <c:pt idx="8">
                  <c:v>309.8</c:v>
                </c:pt>
                <c:pt idx="9">
                  <c:v>307</c:v>
                </c:pt>
                <c:pt idx="10">
                  <c:v>308.60000000000002</c:v>
                </c:pt>
                <c:pt idx="11">
                  <c:v>314</c:v>
                </c:pt>
                <c:pt idx="12">
                  <c:v>320.39999999999998</c:v>
                </c:pt>
                <c:pt idx="13">
                  <c:v>317.8</c:v>
                </c:pt>
                <c:pt idx="14">
                  <c:v>305.39999999999998</c:v>
                </c:pt>
                <c:pt idx="15">
                  <c:v>306.60000000000002</c:v>
                </c:pt>
                <c:pt idx="16">
                  <c:v>304.39999999999998</c:v>
                </c:pt>
                <c:pt idx="17">
                  <c:v>316.39999999999998</c:v>
                </c:pt>
                <c:pt idx="18">
                  <c:v>307.8</c:v>
                </c:pt>
                <c:pt idx="19">
                  <c:v>316.60000000000002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A1-49A4-935F-533F68C9F32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481135"/>
        <c:axId val="694462719"/>
      </c:lineChart>
      <c:catAx>
        <c:axId val="748481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Batch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62719"/>
        <c:crosses val="autoZero"/>
        <c:auto val="1"/>
        <c:lblAlgn val="ctr"/>
        <c:lblOffset val="100"/>
        <c:noMultiLvlLbl val="0"/>
      </c:catAx>
      <c:valAx>
        <c:axId val="694462719"/>
        <c:scaling>
          <c:orientation val="minMax"/>
          <c:min val="2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Predictions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48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2222222222222215E-2"/>
                  <c:y val="-1.861363296208288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9D-469E-8689-F5416F8B98C3}"/>
                </c:ext>
              </c:extLst>
            </c:dLbl>
            <c:dLbl>
              <c:idx val="1"/>
              <c:layout>
                <c:manualLayout>
                  <c:x val="6.1111111111111012E-2"/>
                  <c:y val="-4.705427120636388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9D-469E-8689-F5416F8B98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'Fold 4 Results'!$B$22:$C$22</c:f>
              <c:strCache>
                <c:ptCount val="2"/>
                <c:pt idx="0">
                  <c:v>Correct Predictions</c:v>
                </c:pt>
                <c:pt idx="1">
                  <c:v>Incorrect Predictions</c:v>
                </c:pt>
              </c:strCache>
            </c:strRef>
          </c:cat>
          <c:val>
            <c:numRef>
              <c:f>'Fold 4 Results'!$B$23:$C$23</c:f>
              <c:numCache>
                <c:formatCode>General</c:formatCode>
                <c:ptCount val="2"/>
                <c:pt idx="0">
                  <c:v>289.25</c:v>
                </c:pt>
                <c:pt idx="1">
                  <c:v>310.75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D-469E-8689-F5416F8B98C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11385887"/>
        <c:axId val="306600959"/>
      </c:barChart>
      <c:catAx>
        <c:axId val="91138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00959"/>
        <c:crosses val="autoZero"/>
        <c:auto val="1"/>
        <c:lblAlgn val="ctr"/>
        <c:lblOffset val="100"/>
        <c:noMultiLvlLbl val="0"/>
      </c:catAx>
      <c:valAx>
        <c:axId val="30660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38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'Fold 5 Results'!$B$1</c:f>
              <c:strCache>
                <c:ptCount val="1"/>
                <c:pt idx="0">
                  <c:v>Correct Predictions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'Fold 5 Results'!$B$2:$B$21</c:f>
              <c:numCache>
                <c:formatCode>General</c:formatCode>
                <c:ptCount val="20"/>
                <c:pt idx="0">
                  <c:v>298</c:v>
                </c:pt>
                <c:pt idx="1">
                  <c:v>281</c:v>
                </c:pt>
                <c:pt idx="2">
                  <c:v>300</c:v>
                </c:pt>
                <c:pt idx="3">
                  <c:v>295</c:v>
                </c:pt>
                <c:pt idx="4">
                  <c:v>294</c:v>
                </c:pt>
                <c:pt idx="5">
                  <c:v>278</c:v>
                </c:pt>
                <c:pt idx="6">
                  <c:v>281</c:v>
                </c:pt>
                <c:pt idx="7">
                  <c:v>305</c:v>
                </c:pt>
                <c:pt idx="8">
                  <c:v>301</c:v>
                </c:pt>
                <c:pt idx="9">
                  <c:v>276</c:v>
                </c:pt>
                <c:pt idx="10">
                  <c:v>292</c:v>
                </c:pt>
                <c:pt idx="11">
                  <c:v>289</c:v>
                </c:pt>
                <c:pt idx="12">
                  <c:v>299</c:v>
                </c:pt>
                <c:pt idx="13">
                  <c:v>298</c:v>
                </c:pt>
                <c:pt idx="14">
                  <c:v>285</c:v>
                </c:pt>
                <c:pt idx="15">
                  <c:v>295</c:v>
                </c:pt>
                <c:pt idx="16">
                  <c:v>283</c:v>
                </c:pt>
                <c:pt idx="17">
                  <c:v>280</c:v>
                </c:pt>
                <c:pt idx="18">
                  <c:v>265</c:v>
                </c:pt>
                <c:pt idx="19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3-4398-99D7-F0AF7C465A5A}"/>
            </c:ext>
          </c:extLst>
        </c:ser>
        <c:ser>
          <c:idx val="1"/>
          <c:order val="1"/>
          <c:tx>
            <c:strRef>
              <c:f>'Fold 5 Results'!$C$1</c:f>
              <c:strCache>
                <c:ptCount val="1"/>
                <c:pt idx="0">
                  <c:v>Incorrect Predictions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'Fold 5 Results'!$C$2:$C$21</c:f>
              <c:numCache>
                <c:formatCode>General</c:formatCode>
                <c:ptCount val="20"/>
                <c:pt idx="0">
                  <c:v>302</c:v>
                </c:pt>
                <c:pt idx="1">
                  <c:v>319</c:v>
                </c:pt>
                <c:pt idx="2">
                  <c:v>300</c:v>
                </c:pt>
                <c:pt idx="3">
                  <c:v>305</c:v>
                </c:pt>
                <c:pt idx="4">
                  <c:v>306</c:v>
                </c:pt>
                <c:pt idx="5">
                  <c:v>322</c:v>
                </c:pt>
                <c:pt idx="6">
                  <c:v>319</c:v>
                </c:pt>
                <c:pt idx="7">
                  <c:v>295</c:v>
                </c:pt>
                <c:pt idx="8">
                  <c:v>299</c:v>
                </c:pt>
                <c:pt idx="9">
                  <c:v>324</c:v>
                </c:pt>
                <c:pt idx="10">
                  <c:v>308</c:v>
                </c:pt>
                <c:pt idx="11">
                  <c:v>311</c:v>
                </c:pt>
                <c:pt idx="12">
                  <c:v>301</c:v>
                </c:pt>
                <c:pt idx="13">
                  <c:v>302</c:v>
                </c:pt>
                <c:pt idx="14">
                  <c:v>315</c:v>
                </c:pt>
                <c:pt idx="15">
                  <c:v>305</c:v>
                </c:pt>
                <c:pt idx="16">
                  <c:v>317</c:v>
                </c:pt>
                <c:pt idx="17">
                  <c:v>320</c:v>
                </c:pt>
                <c:pt idx="18">
                  <c:v>335</c:v>
                </c:pt>
                <c:pt idx="19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3-4398-99D7-F0AF7C465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103183"/>
        <c:axId val="318610607"/>
      </c:lineChart>
      <c:catAx>
        <c:axId val="791103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10607"/>
        <c:crosses val="autoZero"/>
        <c:auto val="1"/>
        <c:lblAlgn val="ctr"/>
        <c:lblOffset val="100"/>
        <c:noMultiLvlLbl val="0"/>
      </c:catAx>
      <c:valAx>
        <c:axId val="31861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10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5.8284762697751923E-2"/>
                  <c:y val="-6.9166111517613701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B1-4312-A7E3-4CEA597591D8}"/>
                </c:ext>
              </c:extLst>
            </c:dLbl>
            <c:dLbl>
              <c:idx val="1"/>
              <c:layout>
                <c:manualLayout>
                  <c:x val="6.1060227588121012E-2"/>
                  <c:y val="-6.916611151765608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EB1-4312-A7E3-4CEA597591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'Fold 5 Results'!$B$22:$C$22</c:f>
              <c:strCache>
                <c:ptCount val="2"/>
                <c:pt idx="0">
                  <c:v>Correct Predictions</c:v>
                </c:pt>
                <c:pt idx="1">
                  <c:v>Incorrect Predictions</c:v>
                </c:pt>
              </c:strCache>
            </c:strRef>
          </c:cat>
          <c:val>
            <c:numRef>
              <c:f>'Fold 5 Results'!$B$23:$C$23</c:f>
              <c:numCache>
                <c:formatCode>General</c:formatCode>
                <c:ptCount val="2"/>
                <c:pt idx="0">
                  <c:v>289.25</c:v>
                </c:pt>
                <c:pt idx="1">
                  <c:v>310.75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1-4312-A7E3-4CEA597591D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03639871"/>
        <c:axId val="671180831"/>
      </c:barChart>
      <c:catAx>
        <c:axId val="90363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180831"/>
        <c:crosses val="autoZero"/>
        <c:auto val="1"/>
        <c:lblAlgn val="ctr"/>
        <c:lblOffset val="100"/>
        <c:noMultiLvlLbl val="0"/>
      </c:catAx>
      <c:valAx>
        <c:axId val="6711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639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3402835696413671E-2"/>
                  <c:y val="-1.396785096095093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B3-44A7-9146-FC07C0738F5C}"/>
                </c:ext>
              </c:extLst>
            </c:dLbl>
            <c:dLbl>
              <c:idx val="1"/>
              <c:layout>
                <c:manualLayout>
                  <c:x val="5.2821795941061997E-2"/>
                  <c:y val="-6.9310307719526725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B3-44A7-9146-FC07C0738F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Average!$B$24:$C$24</c:f>
                <c:numCache>
                  <c:formatCode>General</c:formatCode>
                  <c:ptCount val="2"/>
                  <c:pt idx="0">
                    <c:v>4.8652906009383399</c:v>
                  </c:pt>
                  <c:pt idx="1">
                    <c:v>4.8652906009383399</c:v>
                  </c:pt>
                </c:numCache>
              </c:numRef>
            </c:plus>
            <c:minus>
              <c:numRef>
                <c:f>Average!$B$24:$C$24</c:f>
                <c:numCache>
                  <c:formatCode>General</c:formatCode>
                  <c:ptCount val="2"/>
                  <c:pt idx="0">
                    <c:v>4.8652906009383399</c:v>
                  </c:pt>
                  <c:pt idx="1">
                    <c:v>4.8652906009383399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Average!$B$22:$C$22</c:f>
              <c:strCache>
                <c:ptCount val="2"/>
                <c:pt idx="0">
                  <c:v>Correct Predictions</c:v>
                </c:pt>
                <c:pt idx="1">
                  <c:v>Incorrect Predictions</c:v>
                </c:pt>
              </c:strCache>
            </c:strRef>
          </c:cat>
          <c:val>
            <c:numRef>
              <c:f>Average!$B$23:$C$23</c:f>
              <c:numCache>
                <c:formatCode>General</c:formatCode>
                <c:ptCount val="2"/>
                <c:pt idx="0">
                  <c:v>289.25</c:v>
                </c:pt>
                <c:pt idx="1">
                  <c:v>310.75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3-44A7-9146-FC07C0738F5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19644127"/>
        <c:axId val="690947807"/>
      </c:barChart>
      <c:catAx>
        <c:axId val="91964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947807"/>
        <c:crosses val="autoZero"/>
        <c:auto val="1"/>
        <c:lblAlgn val="ctr"/>
        <c:lblOffset val="100"/>
        <c:noMultiLvlLbl val="0"/>
      </c:catAx>
      <c:valAx>
        <c:axId val="69094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644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'Fold 1 Results'!$B$1</c:f>
              <c:strCache>
                <c:ptCount val="1"/>
                <c:pt idx="0">
                  <c:v>Correct Predictions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'Fold 1 Results'!$B$2:$B$21</c:f>
              <c:numCache>
                <c:formatCode>General</c:formatCode>
                <c:ptCount val="20"/>
                <c:pt idx="0">
                  <c:v>281</c:v>
                </c:pt>
                <c:pt idx="1">
                  <c:v>298</c:v>
                </c:pt>
                <c:pt idx="2">
                  <c:v>278</c:v>
                </c:pt>
                <c:pt idx="3">
                  <c:v>290</c:v>
                </c:pt>
                <c:pt idx="4">
                  <c:v>276</c:v>
                </c:pt>
                <c:pt idx="5">
                  <c:v>295</c:v>
                </c:pt>
                <c:pt idx="6">
                  <c:v>298</c:v>
                </c:pt>
                <c:pt idx="7">
                  <c:v>265</c:v>
                </c:pt>
                <c:pt idx="8">
                  <c:v>305</c:v>
                </c:pt>
                <c:pt idx="9">
                  <c:v>281</c:v>
                </c:pt>
                <c:pt idx="10">
                  <c:v>283</c:v>
                </c:pt>
                <c:pt idx="11">
                  <c:v>294</c:v>
                </c:pt>
                <c:pt idx="12">
                  <c:v>300</c:v>
                </c:pt>
                <c:pt idx="13">
                  <c:v>292</c:v>
                </c:pt>
                <c:pt idx="14">
                  <c:v>299</c:v>
                </c:pt>
                <c:pt idx="15">
                  <c:v>289</c:v>
                </c:pt>
                <c:pt idx="16">
                  <c:v>301</c:v>
                </c:pt>
                <c:pt idx="17">
                  <c:v>280</c:v>
                </c:pt>
                <c:pt idx="18">
                  <c:v>295</c:v>
                </c:pt>
                <c:pt idx="19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3-4297-88AA-BBCBD4895D6A}"/>
            </c:ext>
          </c:extLst>
        </c:ser>
        <c:ser>
          <c:idx val="1"/>
          <c:order val="1"/>
          <c:tx>
            <c:strRef>
              <c:f>'Fold 1 Results'!$C$1</c:f>
              <c:strCache>
                <c:ptCount val="1"/>
                <c:pt idx="0">
                  <c:v>Incorrect Predictions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'Fold 1 Results'!$C$2:$C$21</c:f>
              <c:numCache>
                <c:formatCode>General</c:formatCode>
                <c:ptCount val="20"/>
                <c:pt idx="0">
                  <c:v>319</c:v>
                </c:pt>
                <c:pt idx="1">
                  <c:v>302</c:v>
                </c:pt>
                <c:pt idx="2">
                  <c:v>322</c:v>
                </c:pt>
                <c:pt idx="3">
                  <c:v>310</c:v>
                </c:pt>
                <c:pt idx="4">
                  <c:v>324</c:v>
                </c:pt>
                <c:pt idx="5">
                  <c:v>305</c:v>
                </c:pt>
                <c:pt idx="6">
                  <c:v>302</c:v>
                </c:pt>
                <c:pt idx="7">
                  <c:v>335</c:v>
                </c:pt>
                <c:pt idx="8">
                  <c:v>295</c:v>
                </c:pt>
                <c:pt idx="9">
                  <c:v>319</c:v>
                </c:pt>
                <c:pt idx="10">
                  <c:v>317</c:v>
                </c:pt>
                <c:pt idx="11">
                  <c:v>306</c:v>
                </c:pt>
                <c:pt idx="12">
                  <c:v>300</c:v>
                </c:pt>
                <c:pt idx="13">
                  <c:v>308</c:v>
                </c:pt>
                <c:pt idx="14">
                  <c:v>301</c:v>
                </c:pt>
                <c:pt idx="15">
                  <c:v>311</c:v>
                </c:pt>
                <c:pt idx="16">
                  <c:v>299</c:v>
                </c:pt>
                <c:pt idx="17">
                  <c:v>320</c:v>
                </c:pt>
                <c:pt idx="18">
                  <c:v>305</c:v>
                </c:pt>
                <c:pt idx="19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3-4297-88AA-BBCBD4895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661583"/>
        <c:axId val="688730207"/>
      </c:lineChart>
      <c:catAx>
        <c:axId val="734661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30207"/>
        <c:crosses val="autoZero"/>
        <c:auto val="1"/>
        <c:lblAlgn val="ctr"/>
        <c:lblOffset val="100"/>
        <c:noMultiLvlLbl val="0"/>
      </c:catAx>
      <c:valAx>
        <c:axId val="68873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6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6.3782584581253465E-2"/>
                  <c:y val="-1.39775643482674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67C-4CCF-9E26-75A185482869}"/>
                </c:ext>
              </c:extLst>
            </c:dLbl>
            <c:dLbl>
              <c:idx val="1"/>
              <c:layout>
                <c:manualLayout>
                  <c:x val="6.3782584581253465E-2"/>
                  <c:y val="-4.705427120636388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67C-4CCF-9E26-75A1854828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'Fold 1 Results'!$B$22:$C$22</c:f>
              <c:strCache>
                <c:ptCount val="2"/>
                <c:pt idx="0">
                  <c:v>Correct Predictions</c:v>
                </c:pt>
                <c:pt idx="1">
                  <c:v>Incorrect Predictions</c:v>
                </c:pt>
              </c:strCache>
            </c:strRef>
          </c:cat>
          <c:val>
            <c:numRef>
              <c:f>'Fold 1 Results'!$B$23:$C$23</c:f>
              <c:numCache>
                <c:formatCode>General</c:formatCode>
                <c:ptCount val="2"/>
                <c:pt idx="0">
                  <c:v>289.25</c:v>
                </c:pt>
                <c:pt idx="1">
                  <c:v>310.75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C-4CCF-9E26-75A18548286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97863327"/>
        <c:axId val="313472191"/>
      </c:barChart>
      <c:catAx>
        <c:axId val="49786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72191"/>
        <c:crosses val="autoZero"/>
        <c:auto val="1"/>
        <c:lblAlgn val="ctr"/>
        <c:lblOffset val="100"/>
        <c:noMultiLvlLbl val="0"/>
      </c:catAx>
      <c:valAx>
        <c:axId val="31347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6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'Fold 2 Results'!$B$1</c:f>
              <c:strCache>
                <c:ptCount val="1"/>
                <c:pt idx="0">
                  <c:v>Correct Predictions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'Fold 2 Results'!$B$2:$B$21</c:f>
              <c:numCache>
                <c:formatCode>General</c:formatCode>
                <c:ptCount val="20"/>
                <c:pt idx="0">
                  <c:v>281</c:v>
                </c:pt>
                <c:pt idx="1">
                  <c:v>300</c:v>
                </c:pt>
                <c:pt idx="2">
                  <c:v>285</c:v>
                </c:pt>
                <c:pt idx="3">
                  <c:v>289</c:v>
                </c:pt>
                <c:pt idx="4">
                  <c:v>294</c:v>
                </c:pt>
                <c:pt idx="5">
                  <c:v>295</c:v>
                </c:pt>
                <c:pt idx="6">
                  <c:v>281</c:v>
                </c:pt>
                <c:pt idx="7">
                  <c:v>295</c:v>
                </c:pt>
                <c:pt idx="8">
                  <c:v>278</c:v>
                </c:pt>
                <c:pt idx="9">
                  <c:v>298</c:v>
                </c:pt>
                <c:pt idx="10">
                  <c:v>305</c:v>
                </c:pt>
                <c:pt idx="11">
                  <c:v>280</c:v>
                </c:pt>
                <c:pt idx="12">
                  <c:v>276</c:v>
                </c:pt>
                <c:pt idx="13">
                  <c:v>265</c:v>
                </c:pt>
                <c:pt idx="14">
                  <c:v>301</c:v>
                </c:pt>
                <c:pt idx="15">
                  <c:v>299</c:v>
                </c:pt>
                <c:pt idx="16">
                  <c:v>298</c:v>
                </c:pt>
                <c:pt idx="17">
                  <c:v>292</c:v>
                </c:pt>
                <c:pt idx="18">
                  <c:v>290</c:v>
                </c:pt>
                <c:pt idx="19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E-4E4B-A19F-5F3057F869CA}"/>
            </c:ext>
          </c:extLst>
        </c:ser>
        <c:ser>
          <c:idx val="1"/>
          <c:order val="1"/>
          <c:tx>
            <c:strRef>
              <c:f>'Fold 2 Results'!$C$1</c:f>
              <c:strCache>
                <c:ptCount val="1"/>
                <c:pt idx="0">
                  <c:v>Incorrect Predictions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'Fold 2 Results'!$C$2:$C$21</c:f>
              <c:numCache>
                <c:formatCode>General</c:formatCode>
                <c:ptCount val="20"/>
                <c:pt idx="0">
                  <c:v>319</c:v>
                </c:pt>
                <c:pt idx="1">
                  <c:v>300</c:v>
                </c:pt>
                <c:pt idx="2">
                  <c:v>315</c:v>
                </c:pt>
                <c:pt idx="3">
                  <c:v>311</c:v>
                </c:pt>
                <c:pt idx="4">
                  <c:v>306</c:v>
                </c:pt>
                <c:pt idx="5">
                  <c:v>305</c:v>
                </c:pt>
                <c:pt idx="6">
                  <c:v>319</c:v>
                </c:pt>
                <c:pt idx="7">
                  <c:v>305</c:v>
                </c:pt>
                <c:pt idx="8">
                  <c:v>322</c:v>
                </c:pt>
                <c:pt idx="9">
                  <c:v>302</c:v>
                </c:pt>
                <c:pt idx="10">
                  <c:v>295</c:v>
                </c:pt>
                <c:pt idx="11">
                  <c:v>320</c:v>
                </c:pt>
                <c:pt idx="12">
                  <c:v>324</c:v>
                </c:pt>
                <c:pt idx="13">
                  <c:v>335</c:v>
                </c:pt>
                <c:pt idx="14">
                  <c:v>299</c:v>
                </c:pt>
                <c:pt idx="15">
                  <c:v>301</c:v>
                </c:pt>
                <c:pt idx="16">
                  <c:v>302</c:v>
                </c:pt>
                <c:pt idx="17">
                  <c:v>308</c:v>
                </c:pt>
                <c:pt idx="18">
                  <c:v>310</c:v>
                </c:pt>
                <c:pt idx="19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E-4E4B-A19F-5F3057F86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412335"/>
        <c:axId val="318633167"/>
      </c:lineChart>
      <c:catAx>
        <c:axId val="316412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33167"/>
        <c:crosses val="autoZero"/>
        <c:auto val="1"/>
        <c:lblAlgn val="ctr"/>
        <c:lblOffset val="100"/>
        <c:noMultiLvlLbl val="0"/>
      </c:catAx>
      <c:valAx>
        <c:axId val="31863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1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2282457603558517E-2"/>
                  <c:y val="-4.705427120636431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238-4FC3-AEDB-6A1FA2F86479}"/>
                </c:ext>
              </c:extLst>
            </c:dLbl>
            <c:dLbl>
              <c:idx val="1"/>
              <c:layout>
                <c:manualLayout>
                  <c:x val="5.838198498748947E-2"/>
                  <c:y val="4.56671010699458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238-4FC3-AEDB-6A1FA2F864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'Fold 2 Results'!$B$22:$C$22</c:f>
              <c:strCache>
                <c:ptCount val="2"/>
                <c:pt idx="0">
                  <c:v>Correct Predictions</c:v>
                </c:pt>
                <c:pt idx="1">
                  <c:v>Incorrect Predictions</c:v>
                </c:pt>
              </c:strCache>
            </c:strRef>
          </c:cat>
          <c:val>
            <c:numRef>
              <c:f>'Fold 2 Results'!$B$23:$C$23</c:f>
              <c:numCache>
                <c:formatCode>General</c:formatCode>
                <c:ptCount val="2"/>
                <c:pt idx="0">
                  <c:v>289.25</c:v>
                </c:pt>
                <c:pt idx="1">
                  <c:v>310.75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8-4FC3-AEDB-6A1FA2F8647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73709039"/>
        <c:axId val="660989727"/>
      </c:barChart>
      <c:catAx>
        <c:axId val="67370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989727"/>
        <c:crosses val="autoZero"/>
        <c:auto val="1"/>
        <c:lblAlgn val="ctr"/>
        <c:lblOffset val="100"/>
        <c:noMultiLvlLbl val="0"/>
      </c:catAx>
      <c:valAx>
        <c:axId val="66098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70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'Fold 3 Results'!$B$1</c:f>
              <c:strCache>
                <c:ptCount val="1"/>
                <c:pt idx="0">
                  <c:v>Correct Predictions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'Fold 3 Results'!$B$2:$B$21</c:f>
              <c:numCache>
                <c:formatCode>General</c:formatCode>
                <c:ptCount val="20"/>
                <c:pt idx="0">
                  <c:v>280</c:v>
                </c:pt>
                <c:pt idx="1">
                  <c:v>278</c:v>
                </c:pt>
                <c:pt idx="2">
                  <c:v>300</c:v>
                </c:pt>
                <c:pt idx="3">
                  <c:v>283</c:v>
                </c:pt>
                <c:pt idx="4">
                  <c:v>295</c:v>
                </c:pt>
                <c:pt idx="5">
                  <c:v>298</c:v>
                </c:pt>
                <c:pt idx="6">
                  <c:v>305</c:v>
                </c:pt>
                <c:pt idx="7">
                  <c:v>285</c:v>
                </c:pt>
                <c:pt idx="8">
                  <c:v>292</c:v>
                </c:pt>
                <c:pt idx="9">
                  <c:v>298</c:v>
                </c:pt>
                <c:pt idx="10">
                  <c:v>299</c:v>
                </c:pt>
                <c:pt idx="11">
                  <c:v>295</c:v>
                </c:pt>
                <c:pt idx="12">
                  <c:v>265</c:v>
                </c:pt>
                <c:pt idx="13">
                  <c:v>294</c:v>
                </c:pt>
                <c:pt idx="14">
                  <c:v>289</c:v>
                </c:pt>
                <c:pt idx="15">
                  <c:v>281</c:v>
                </c:pt>
                <c:pt idx="16">
                  <c:v>281</c:v>
                </c:pt>
                <c:pt idx="17">
                  <c:v>276</c:v>
                </c:pt>
                <c:pt idx="18">
                  <c:v>301</c:v>
                </c:pt>
                <c:pt idx="19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4A-4E7C-8F72-5A95669A04FC}"/>
            </c:ext>
          </c:extLst>
        </c:ser>
        <c:ser>
          <c:idx val="1"/>
          <c:order val="1"/>
          <c:tx>
            <c:strRef>
              <c:f>'Fold 3 Results'!$C$1</c:f>
              <c:strCache>
                <c:ptCount val="1"/>
                <c:pt idx="0">
                  <c:v>Incorrect Predictions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'Fold 3 Results'!$C$2:$C$21</c:f>
              <c:numCache>
                <c:formatCode>General</c:formatCode>
                <c:ptCount val="20"/>
                <c:pt idx="0">
                  <c:v>320</c:v>
                </c:pt>
                <c:pt idx="1">
                  <c:v>322</c:v>
                </c:pt>
                <c:pt idx="2">
                  <c:v>300</c:v>
                </c:pt>
                <c:pt idx="3">
                  <c:v>317</c:v>
                </c:pt>
                <c:pt idx="4">
                  <c:v>305</c:v>
                </c:pt>
                <c:pt idx="5">
                  <c:v>302</c:v>
                </c:pt>
                <c:pt idx="6">
                  <c:v>295</c:v>
                </c:pt>
                <c:pt idx="7">
                  <c:v>315</c:v>
                </c:pt>
                <c:pt idx="8">
                  <c:v>308</c:v>
                </c:pt>
                <c:pt idx="9">
                  <c:v>302</c:v>
                </c:pt>
                <c:pt idx="10">
                  <c:v>301</c:v>
                </c:pt>
                <c:pt idx="11">
                  <c:v>305</c:v>
                </c:pt>
                <c:pt idx="12">
                  <c:v>335</c:v>
                </c:pt>
                <c:pt idx="13">
                  <c:v>306</c:v>
                </c:pt>
                <c:pt idx="14">
                  <c:v>311</c:v>
                </c:pt>
                <c:pt idx="15">
                  <c:v>319</c:v>
                </c:pt>
                <c:pt idx="16">
                  <c:v>319</c:v>
                </c:pt>
                <c:pt idx="17">
                  <c:v>324</c:v>
                </c:pt>
                <c:pt idx="18">
                  <c:v>299</c:v>
                </c:pt>
                <c:pt idx="19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4A-4E7C-8F72-5A95669A0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836191"/>
        <c:axId val="503831743"/>
      </c:lineChart>
      <c:catAx>
        <c:axId val="788836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31743"/>
        <c:crosses val="autoZero"/>
        <c:auto val="1"/>
        <c:lblAlgn val="ctr"/>
        <c:lblOffset val="100"/>
        <c:noMultiLvlLbl val="0"/>
      </c:catAx>
      <c:valAx>
        <c:axId val="50383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83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0622741173199883E-2"/>
                  <c:y val="-9.328521434820732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A4-462E-B08B-47E58D3F9540}"/>
                </c:ext>
              </c:extLst>
            </c:dLbl>
            <c:dLbl>
              <c:idx val="1"/>
              <c:layout>
                <c:manualLayout>
                  <c:x val="8.3402835696413574E-2"/>
                  <c:y val="-6.9262175561430602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A4-462E-B08B-47E58D3F95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'Fold 3 Results'!$B$22:$C$22</c:f>
              <c:strCache>
                <c:ptCount val="2"/>
                <c:pt idx="0">
                  <c:v>Correct Predictions</c:v>
                </c:pt>
                <c:pt idx="1">
                  <c:v>Incorrect Predictions</c:v>
                </c:pt>
              </c:strCache>
            </c:strRef>
          </c:cat>
          <c:val>
            <c:numRef>
              <c:f>'Fold 3 Results'!$B$23:$C$23</c:f>
              <c:numCache>
                <c:formatCode>General</c:formatCode>
                <c:ptCount val="2"/>
                <c:pt idx="0">
                  <c:v>289.25</c:v>
                </c:pt>
                <c:pt idx="1">
                  <c:v>310.75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4-462E-B08B-47E58D3F954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09262143"/>
        <c:axId val="499507551"/>
      </c:barChart>
      <c:catAx>
        <c:axId val="90926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07551"/>
        <c:crosses val="autoZero"/>
        <c:auto val="1"/>
        <c:lblAlgn val="ctr"/>
        <c:lblOffset val="100"/>
        <c:noMultiLvlLbl val="0"/>
      </c:catAx>
      <c:valAx>
        <c:axId val="49950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26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'Fold 4 Results'!$B$1</c:f>
              <c:strCache>
                <c:ptCount val="1"/>
                <c:pt idx="0">
                  <c:v>Correct Predictions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'Fold 4 Results'!$B$2:$B$21</c:f>
              <c:numCache>
                <c:formatCode>General</c:formatCode>
                <c:ptCount val="20"/>
                <c:pt idx="0">
                  <c:v>301</c:v>
                </c:pt>
                <c:pt idx="1">
                  <c:v>292</c:v>
                </c:pt>
                <c:pt idx="2">
                  <c:v>280</c:v>
                </c:pt>
                <c:pt idx="3">
                  <c:v>289</c:v>
                </c:pt>
                <c:pt idx="4">
                  <c:v>305</c:v>
                </c:pt>
                <c:pt idx="5">
                  <c:v>295</c:v>
                </c:pt>
                <c:pt idx="6">
                  <c:v>294</c:v>
                </c:pt>
                <c:pt idx="7">
                  <c:v>298</c:v>
                </c:pt>
                <c:pt idx="8">
                  <c:v>298</c:v>
                </c:pt>
                <c:pt idx="9">
                  <c:v>290</c:v>
                </c:pt>
                <c:pt idx="10">
                  <c:v>265</c:v>
                </c:pt>
                <c:pt idx="11">
                  <c:v>281</c:v>
                </c:pt>
                <c:pt idx="12">
                  <c:v>281</c:v>
                </c:pt>
                <c:pt idx="13">
                  <c:v>295</c:v>
                </c:pt>
                <c:pt idx="14">
                  <c:v>283</c:v>
                </c:pt>
                <c:pt idx="15">
                  <c:v>299</c:v>
                </c:pt>
                <c:pt idx="16">
                  <c:v>300</c:v>
                </c:pt>
                <c:pt idx="17">
                  <c:v>278</c:v>
                </c:pt>
                <c:pt idx="18">
                  <c:v>285</c:v>
                </c:pt>
                <c:pt idx="19">
                  <c:v>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5-4337-A36A-DD51D1BACB22}"/>
            </c:ext>
          </c:extLst>
        </c:ser>
        <c:ser>
          <c:idx val="1"/>
          <c:order val="1"/>
          <c:tx>
            <c:strRef>
              <c:f>'Fold 4 Results'!$C$1</c:f>
              <c:strCache>
                <c:ptCount val="1"/>
                <c:pt idx="0">
                  <c:v>Incorrect Predictions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'Fold 4 Results'!$C$2:$C$21</c:f>
              <c:numCache>
                <c:formatCode>General</c:formatCode>
                <c:ptCount val="20"/>
                <c:pt idx="0">
                  <c:v>299</c:v>
                </c:pt>
                <c:pt idx="1">
                  <c:v>308</c:v>
                </c:pt>
                <c:pt idx="2">
                  <c:v>320</c:v>
                </c:pt>
                <c:pt idx="3">
                  <c:v>311</c:v>
                </c:pt>
                <c:pt idx="4">
                  <c:v>295</c:v>
                </c:pt>
                <c:pt idx="5">
                  <c:v>305</c:v>
                </c:pt>
                <c:pt idx="6">
                  <c:v>306</c:v>
                </c:pt>
                <c:pt idx="7">
                  <c:v>302</c:v>
                </c:pt>
                <c:pt idx="8">
                  <c:v>302</c:v>
                </c:pt>
                <c:pt idx="9">
                  <c:v>310</c:v>
                </c:pt>
                <c:pt idx="10">
                  <c:v>335</c:v>
                </c:pt>
                <c:pt idx="11">
                  <c:v>319</c:v>
                </c:pt>
                <c:pt idx="12">
                  <c:v>319</c:v>
                </c:pt>
                <c:pt idx="13">
                  <c:v>305</c:v>
                </c:pt>
                <c:pt idx="14">
                  <c:v>317</c:v>
                </c:pt>
                <c:pt idx="15">
                  <c:v>301</c:v>
                </c:pt>
                <c:pt idx="16">
                  <c:v>300</c:v>
                </c:pt>
                <c:pt idx="17">
                  <c:v>322</c:v>
                </c:pt>
                <c:pt idx="18">
                  <c:v>315</c:v>
                </c:pt>
                <c:pt idx="19">
                  <c:v>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5-4337-A36A-DD51D1BAC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471855"/>
        <c:axId val="695260351"/>
      </c:lineChart>
      <c:catAx>
        <c:axId val="748471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60351"/>
        <c:crosses val="autoZero"/>
        <c:auto val="1"/>
        <c:lblAlgn val="ctr"/>
        <c:lblOffset val="100"/>
        <c:noMultiLvlLbl val="0"/>
      </c:catAx>
      <c:valAx>
        <c:axId val="69526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47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</xdr:colOff>
      <xdr:row>24</xdr:row>
      <xdr:rowOff>172402</xdr:rowOff>
    </xdr:from>
    <xdr:to>
      <xdr:col>11</xdr:col>
      <xdr:colOff>313372</xdr:colOff>
      <xdr:row>40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4BAD6C-575C-C281-F8B4-AD369FF58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1427797</xdr:colOff>
      <xdr:row>24</xdr:row>
      <xdr:rowOff>160972</xdr:rowOff>
    </xdr:from>
    <xdr:to>
      <xdr:col>3</xdr:col>
      <xdr:colOff>273367</xdr:colOff>
      <xdr:row>40</xdr:row>
      <xdr:rowOff>6667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9A137C-81B5-5932-9937-01BD0440A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</xdr:colOff>
      <xdr:row>24</xdr:row>
      <xdr:rowOff>168592</xdr:rowOff>
    </xdr:from>
    <xdr:to>
      <xdr:col>2</xdr:col>
      <xdr:colOff>1711642</xdr:colOff>
      <xdr:row>40</xdr:row>
      <xdr:rowOff>10477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E183C6-02ED-3BBC-A848-E837EE60D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2486977</xdr:colOff>
      <xdr:row>24</xdr:row>
      <xdr:rowOff>180022</xdr:rowOff>
    </xdr:from>
    <xdr:to>
      <xdr:col>4</xdr:col>
      <xdr:colOff>1311592</xdr:colOff>
      <xdr:row>40</xdr:row>
      <xdr:rowOff>25717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DD36D5-41D0-6B08-B588-20841FD4E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1342072</xdr:colOff>
      <xdr:row>25</xdr:row>
      <xdr:rowOff>180022</xdr:rowOff>
    </xdr:from>
    <xdr:to>
      <xdr:col>2</xdr:col>
      <xdr:colOff>2142172</xdr:colOff>
      <xdr:row>41</xdr:row>
      <xdr:rowOff>25717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5EBD5B-9778-B900-2337-32A2AAF72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46672</xdr:colOff>
      <xdr:row>25</xdr:row>
      <xdr:rowOff>180022</xdr:rowOff>
    </xdr:from>
    <xdr:to>
      <xdr:col>4</xdr:col>
      <xdr:colOff>2199322</xdr:colOff>
      <xdr:row>41</xdr:row>
      <xdr:rowOff>25717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78667F-EB30-01AC-68E1-9BE8FF3F2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1616392</xdr:colOff>
      <xdr:row>25</xdr:row>
      <xdr:rowOff>2857</xdr:rowOff>
    </xdr:from>
    <xdr:to>
      <xdr:col>4</xdr:col>
      <xdr:colOff>174307</xdr:colOff>
      <xdr:row>40</xdr:row>
      <xdr:rowOff>27622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17672A-4653-06D7-9399-D0A212164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881454</xdr:colOff>
      <xdr:row>25</xdr:row>
      <xdr:rowOff>60959</xdr:rowOff>
    </xdr:from>
    <xdr:to>
      <xdr:col>10</xdr:col>
      <xdr:colOff>98948</xdr:colOff>
      <xdr:row>40</xdr:row>
      <xdr:rowOff>110937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D740C0-57CB-1A54-C8B4-96D5CB017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1037272</xdr:colOff>
      <xdr:row>25</xdr:row>
      <xdr:rowOff>2857</xdr:rowOff>
    </xdr:from>
    <xdr:to>
      <xdr:col>3</xdr:col>
      <xdr:colOff>8572</xdr:colOff>
      <xdr:row>40</xdr:row>
      <xdr:rowOff>25717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C5FB9C-0F5E-2C2C-47B8-B97697C25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450532</xdr:colOff>
      <xdr:row>25</xdr:row>
      <xdr:rowOff>18097</xdr:rowOff>
    </xdr:from>
    <xdr:to>
      <xdr:col>5</xdr:col>
      <xdr:colOff>564832</xdr:colOff>
      <xdr:row>40</xdr:row>
      <xdr:rowOff>44767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A52AE4-6FE3-6F0A-566C-E5422F787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1250632</xdr:colOff>
      <xdr:row>25</xdr:row>
      <xdr:rowOff>16192</xdr:rowOff>
    </xdr:from>
    <xdr:to>
      <xdr:col>4</xdr:col>
      <xdr:colOff>336232</xdr:colOff>
      <xdr:row>40</xdr:row>
      <xdr:rowOff>35242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D680F8-C170-2251-C020-89AF67F75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1387792</xdr:colOff>
      <xdr:row>25</xdr:row>
      <xdr:rowOff>8572</xdr:rowOff>
    </xdr:from>
    <xdr:to>
      <xdr:col>12</xdr:col>
      <xdr:colOff>305752</xdr:colOff>
      <xdr:row>40</xdr:row>
      <xdr:rowOff>40957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30D0D2-D220-1704-28AD-6F2A5F3F1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F1016-0B4C-430E-A1A2-03AF6F0ADE31}">
  <dimension ref="A1:S24"/>
  <sheetViews>
    <sheetView tabSelected="1" topLeftCell="C16" zoomScaleNormal="100" workbookViewId="0">
      <selection activeCell="N32" sqref="N32"/>
    </sheetView>
  </sheetViews>
  <sheetFormatPr defaultRowHeight="14.4" x14ac:dyDescent="0.3"/>
  <cols>
    <col min="1" max="1" width="21" customWidth="1"/>
    <col min="2" max="3" width="31.21875" customWidth="1"/>
  </cols>
  <sheetData>
    <row r="1" spans="2:19" x14ac:dyDescent="0.3">
      <c r="B1" s="1" t="s">
        <v>0</v>
      </c>
      <c r="C1" s="1" t="s">
        <v>1</v>
      </c>
      <c r="E1" t="s">
        <v>6</v>
      </c>
      <c r="F1" t="s">
        <v>7</v>
      </c>
    </row>
    <row r="2" spans="2:19" x14ac:dyDescent="0.3">
      <c r="B2">
        <f>AVERAGE('Fold 1 Results'!B2,'Fold 2 Results'!B2,'Fold 3 Results'!B2,'Fold 4 Results'!B2,'Fold 2 Results'!B2)</f>
        <v>284.8</v>
      </c>
      <c r="C2">
        <f>AVERAGE('Fold 1 Results'!C2,'Fold 2 Results'!C2,'Fold 3 Results'!C2,'Fold 4 Results'!C2,'Fold 2 Results'!C2)</f>
        <v>315.2</v>
      </c>
      <c r="D2">
        <f>(B2/(C2+B2))*100</f>
        <v>47.466666666666669</v>
      </c>
      <c r="E2">
        <f>STDEV(H2:L2)</f>
        <v>10.377861051295685</v>
      </c>
      <c r="F2">
        <f>STDEV(O2:S2)</f>
        <v>10.377861051295685</v>
      </c>
      <c r="G2" t="s">
        <v>8</v>
      </c>
      <c r="H2">
        <f>'Fold 1 Results'!B2</f>
        <v>281</v>
      </c>
      <c r="I2">
        <f>'Fold 2 Results'!B2</f>
        <v>281</v>
      </c>
      <c r="J2">
        <f>'Fold 3 Results'!B2</f>
        <v>280</v>
      </c>
      <c r="K2">
        <f>'Fold 4 Results'!B2</f>
        <v>301</v>
      </c>
      <c r="L2">
        <f>'Fold 5 Results'!B2</f>
        <v>298</v>
      </c>
      <c r="N2" t="s">
        <v>8</v>
      </c>
      <c r="O2">
        <f>'Fold 1 Results'!C2</f>
        <v>319</v>
      </c>
      <c r="P2">
        <f>'Fold 2 Results'!C2</f>
        <v>319</v>
      </c>
      <c r="Q2">
        <f>'Fold 3 Results'!C2</f>
        <v>320</v>
      </c>
      <c r="R2">
        <f>'Fold 4 Results'!C2</f>
        <v>299</v>
      </c>
      <c r="S2">
        <f>'Fold 5 Results'!C2</f>
        <v>302</v>
      </c>
    </row>
    <row r="3" spans="2:19" x14ac:dyDescent="0.3">
      <c r="B3">
        <f>AVERAGE('Fold 1 Results'!B3,'Fold 2 Results'!B3,'Fold 3 Results'!B3,'Fold 4 Results'!B3,'Fold 2 Results'!B3)</f>
        <v>293.60000000000002</v>
      </c>
      <c r="C3">
        <f>AVERAGE('Fold 1 Results'!C3,'Fold 2 Results'!C3,'Fold 3 Results'!C3,'Fold 4 Results'!C3,'Fold 2 Results'!C3)</f>
        <v>306.39999999999998</v>
      </c>
      <c r="D3">
        <f t="shared" ref="D3:D21" si="0">(B3/(C3+B3))*100</f>
        <v>48.933333333333337</v>
      </c>
      <c r="E3">
        <f t="shared" ref="E3:E21" si="1">STDEV(H3:L3)</f>
        <v>9.9095913134699973</v>
      </c>
      <c r="F3">
        <f t="shared" ref="F3:F21" si="2">STDEV(O3:S3)</f>
        <v>9.9095913134699973</v>
      </c>
      <c r="G3" t="s">
        <v>9</v>
      </c>
      <c r="H3">
        <f>'Fold 1 Results'!B3</f>
        <v>298</v>
      </c>
      <c r="I3">
        <f>'Fold 2 Results'!B3</f>
        <v>300</v>
      </c>
      <c r="J3">
        <f>'Fold 3 Results'!B3</f>
        <v>278</v>
      </c>
      <c r="K3">
        <f>'Fold 4 Results'!B3</f>
        <v>292</v>
      </c>
      <c r="L3">
        <f>'Fold 5 Results'!B3</f>
        <v>281</v>
      </c>
      <c r="N3" t="s">
        <v>9</v>
      </c>
      <c r="O3">
        <f>'Fold 1 Results'!C3</f>
        <v>302</v>
      </c>
      <c r="P3">
        <f>'Fold 2 Results'!C3</f>
        <v>300</v>
      </c>
      <c r="Q3">
        <f>'Fold 3 Results'!C3</f>
        <v>322</v>
      </c>
      <c r="R3">
        <f>'Fold 4 Results'!C3</f>
        <v>308</v>
      </c>
      <c r="S3">
        <f>'Fold 5 Results'!C3</f>
        <v>319</v>
      </c>
    </row>
    <row r="4" spans="2:19" x14ac:dyDescent="0.3">
      <c r="B4">
        <f>AVERAGE('Fold 1 Results'!B4,'Fold 2 Results'!B4,'Fold 3 Results'!B4,'Fold 4 Results'!B4,'Fold 2 Results'!B4)</f>
        <v>285.60000000000002</v>
      </c>
      <c r="C4">
        <f>AVERAGE('Fold 1 Results'!C4,'Fold 2 Results'!C4,'Fold 3 Results'!C4,'Fold 4 Results'!C4,'Fold 2 Results'!C4)</f>
        <v>314.39999999999998</v>
      </c>
      <c r="D4">
        <f t="shared" si="0"/>
        <v>47.6</v>
      </c>
      <c r="E4">
        <f t="shared" si="1"/>
        <v>10.714476188783099</v>
      </c>
      <c r="F4">
        <f t="shared" si="2"/>
        <v>10.714476188783099</v>
      </c>
      <c r="G4" t="s">
        <v>10</v>
      </c>
      <c r="H4">
        <f>'Fold 1 Results'!B4</f>
        <v>278</v>
      </c>
      <c r="I4">
        <f>'Fold 2 Results'!B4</f>
        <v>285</v>
      </c>
      <c r="J4">
        <f>'Fold 3 Results'!B4</f>
        <v>300</v>
      </c>
      <c r="K4">
        <f>'Fold 4 Results'!B4</f>
        <v>280</v>
      </c>
      <c r="L4">
        <f>'Fold 5 Results'!B4</f>
        <v>300</v>
      </c>
      <c r="N4" t="s">
        <v>10</v>
      </c>
      <c r="O4">
        <f>'Fold 1 Results'!C4</f>
        <v>322</v>
      </c>
      <c r="P4">
        <f>'Fold 2 Results'!C4</f>
        <v>315</v>
      </c>
      <c r="Q4">
        <f>'Fold 3 Results'!C4</f>
        <v>300</v>
      </c>
      <c r="R4">
        <f>'Fold 4 Results'!C4</f>
        <v>320</v>
      </c>
      <c r="S4">
        <f>'Fold 5 Results'!C4</f>
        <v>300</v>
      </c>
    </row>
    <row r="5" spans="2:19" x14ac:dyDescent="0.3">
      <c r="B5">
        <f>AVERAGE('Fold 1 Results'!B5,'Fold 2 Results'!B5,'Fold 3 Results'!B5,'Fold 4 Results'!B5,'Fold 2 Results'!B5)</f>
        <v>288</v>
      </c>
      <c r="C5">
        <f>AVERAGE('Fold 1 Results'!C5,'Fold 2 Results'!C5,'Fold 3 Results'!C5,'Fold 4 Results'!C5,'Fold 2 Results'!C5)</f>
        <v>312</v>
      </c>
      <c r="D5">
        <f t="shared" si="0"/>
        <v>48</v>
      </c>
      <c r="E5">
        <f t="shared" si="1"/>
        <v>4.2661458015403078</v>
      </c>
      <c r="F5">
        <f t="shared" si="2"/>
        <v>4.2661458015403078</v>
      </c>
      <c r="G5" t="s">
        <v>11</v>
      </c>
      <c r="H5">
        <f>'Fold 1 Results'!B5</f>
        <v>290</v>
      </c>
      <c r="I5">
        <f>'Fold 2 Results'!B5</f>
        <v>289</v>
      </c>
      <c r="J5">
        <f>'Fold 3 Results'!B5</f>
        <v>283</v>
      </c>
      <c r="K5">
        <f>'Fold 4 Results'!B5</f>
        <v>289</v>
      </c>
      <c r="L5">
        <f>'Fold 5 Results'!B5</f>
        <v>295</v>
      </c>
      <c r="N5" t="s">
        <v>11</v>
      </c>
      <c r="O5">
        <f>'Fold 1 Results'!C5</f>
        <v>310</v>
      </c>
      <c r="P5">
        <f>'Fold 2 Results'!C5</f>
        <v>311</v>
      </c>
      <c r="Q5">
        <f>'Fold 3 Results'!C5</f>
        <v>317</v>
      </c>
      <c r="R5">
        <f>'Fold 4 Results'!C5</f>
        <v>311</v>
      </c>
      <c r="S5">
        <f>'Fold 5 Results'!C5</f>
        <v>305</v>
      </c>
    </row>
    <row r="6" spans="2:19" x14ac:dyDescent="0.3">
      <c r="B6">
        <f>AVERAGE('Fold 1 Results'!B6,'Fold 2 Results'!B6,'Fold 3 Results'!B6,'Fold 4 Results'!B6,'Fold 2 Results'!B6)</f>
        <v>292.8</v>
      </c>
      <c r="C6">
        <f>AVERAGE('Fold 1 Results'!C6,'Fold 2 Results'!C6,'Fold 3 Results'!C6,'Fold 4 Results'!C6,'Fold 2 Results'!C6)</f>
        <v>307.2</v>
      </c>
      <c r="D6">
        <f t="shared" si="0"/>
        <v>48.800000000000004</v>
      </c>
      <c r="E6">
        <f t="shared" si="1"/>
        <v>10.473776778220932</v>
      </c>
      <c r="F6">
        <f t="shared" si="2"/>
        <v>10.473776778220932</v>
      </c>
      <c r="G6" t="s">
        <v>12</v>
      </c>
      <c r="H6">
        <f>'Fold 1 Results'!B6</f>
        <v>276</v>
      </c>
      <c r="I6">
        <f>'Fold 2 Results'!B6</f>
        <v>294</v>
      </c>
      <c r="J6">
        <f>'Fold 3 Results'!B6</f>
        <v>295</v>
      </c>
      <c r="K6">
        <f>'Fold 4 Results'!B6</f>
        <v>305</v>
      </c>
      <c r="L6">
        <f>'Fold 5 Results'!B6</f>
        <v>294</v>
      </c>
      <c r="N6" t="s">
        <v>12</v>
      </c>
      <c r="O6">
        <f>'Fold 1 Results'!C6</f>
        <v>324</v>
      </c>
      <c r="P6">
        <f>'Fold 2 Results'!C6</f>
        <v>306</v>
      </c>
      <c r="Q6">
        <f>'Fold 3 Results'!C6</f>
        <v>305</v>
      </c>
      <c r="R6">
        <f>'Fold 4 Results'!C6</f>
        <v>295</v>
      </c>
      <c r="S6">
        <f>'Fold 5 Results'!C6</f>
        <v>306</v>
      </c>
    </row>
    <row r="7" spans="2:19" x14ac:dyDescent="0.3">
      <c r="B7">
        <f>AVERAGE('Fold 1 Results'!B7,'Fold 2 Results'!B7,'Fold 3 Results'!B7,'Fold 4 Results'!B7,'Fold 2 Results'!B7)</f>
        <v>295.60000000000002</v>
      </c>
      <c r="C7">
        <f>AVERAGE('Fold 1 Results'!C7,'Fold 2 Results'!C7,'Fold 3 Results'!C7,'Fold 4 Results'!C7,'Fold 2 Results'!C7)</f>
        <v>304.39999999999998</v>
      </c>
      <c r="D7">
        <f t="shared" si="0"/>
        <v>49.266666666666673</v>
      </c>
      <c r="E7">
        <f t="shared" si="1"/>
        <v>8.0436310208760826</v>
      </c>
      <c r="F7">
        <f t="shared" si="2"/>
        <v>8.0436310208760826</v>
      </c>
      <c r="G7" t="s">
        <v>13</v>
      </c>
      <c r="H7">
        <f>'Fold 1 Results'!B7</f>
        <v>295</v>
      </c>
      <c r="I7">
        <f>'Fold 2 Results'!B7</f>
        <v>295</v>
      </c>
      <c r="J7">
        <f>'Fold 3 Results'!B7</f>
        <v>298</v>
      </c>
      <c r="K7">
        <f>'Fold 4 Results'!B7</f>
        <v>295</v>
      </c>
      <c r="L7">
        <f>'Fold 5 Results'!B7</f>
        <v>278</v>
      </c>
      <c r="N7" t="s">
        <v>13</v>
      </c>
      <c r="O7">
        <f>'Fold 1 Results'!C7</f>
        <v>305</v>
      </c>
      <c r="P7">
        <f>'Fold 2 Results'!C7</f>
        <v>305</v>
      </c>
      <c r="Q7">
        <f>'Fold 3 Results'!C7</f>
        <v>302</v>
      </c>
      <c r="R7">
        <f>'Fold 4 Results'!C7</f>
        <v>305</v>
      </c>
      <c r="S7">
        <f>'Fold 5 Results'!C7</f>
        <v>322</v>
      </c>
    </row>
    <row r="8" spans="2:19" x14ac:dyDescent="0.3">
      <c r="B8">
        <f>AVERAGE('Fold 1 Results'!B8,'Fold 2 Results'!B8,'Fold 3 Results'!B8,'Fold 4 Results'!B8,'Fold 2 Results'!B8)</f>
        <v>291.8</v>
      </c>
      <c r="C8">
        <f>AVERAGE('Fold 1 Results'!C8,'Fold 2 Results'!C8,'Fold 3 Results'!C8,'Fold 4 Results'!C8,'Fold 2 Results'!C8)</f>
        <v>308.2</v>
      </c>
      <c r="D8">
        <f t="shared" si="0"/>
        <v>48.633333333333333</v>
      </c>
      <c r="E8">
        <f t="shared" si="1"/>
        <v>10.616025621672172</v>
      </c>
      <c r="F8">
        <f t="shared" si="2"/>
        <v>10.616025621672172</v>
      </c>
      <c r="G8" t="s">
        <v>14</v>
      </c>
      <c r="H8">
        <f>'Fold 1 Results'!B8</f>
        <v>298</v>
      </c>
      <c r="I8">
        <f>'Fold 2 Results'!B8</f>
        <v>281</v>
      </c>
      <c r="J8">
        <f>'Fold 3 Results'!B8</f>
        <v>305</v>
      </c>
      <c r="K8">
        <f>'Fold 4 Results'!B8</f>
        <v>294</v>
      </c>
      <c r="L8">
        <f>'Fold 5 Results'!B8</f>
        <v>281</v>
      </c>
      <c r="N8" t="s">
        <v>14</v>
      </c>
      <c r="O8">
        <f>'Fold 1 Results'!C8</f>
        <v>302</v>
      </c>
      <c r="P8">
        <f>'Fold 2 Results'!C8</f>
        <v>319</v>
      </c>
      <c r="Q8">
        <f>'Fold 3 Results'!C8</f>
        <v>295</v>
      </c>
      <c r="R8">
        <f>'Fold 4 Results'!C8</f>
        <v>306</v>
      </c>
      <c r="S8">
        <f>'Fold 5 Results'!C8</f>
        <v>319</v>
      </c>
    </row>
    <row r="9" spans="2:19" x14ac:dyDescent="0.3">
      <c r="B9">
        <f>AVERAGE('Fold 1 Results'!B9,'Fold 2 Results'!B9,'Fold 3 Results'!B9,'Fold 4 Results'!B9,'Fold 2 Results'!B9)</f>
        <v>287.60000000000002</v>
      </c>
      <c r="C9">
        <f>AVERAGE('Fold 1 Results'!C9,'Fold 2 Results'!C9,'Fold 3 Results'!C9,'Fold 4 Results'!C9,'Fold 2 Results'!C9)</f>
        <v>312.39999999999998</v>
      </c>
      <c r="D9">
        <f t="shared" si="0"/>
        <v>47.933333333333337</v>
      </c>
      <c r="E9">
        <f t="shared" si="1"/>
        <v>15.517731793016658</v>
      </c>
      <c r="F9">
        <f t="shared" si="2"/>
        <v>15.517731793016658</v>
      </c>
      <c r="G9" t="s">
        <v>15</v>
      </c>
      <c r="H9">
        <f>'Fold 1 Results'!B9</f>
        <v>265</v>
      </c>
      <c r="I9">
        <f>'Fold 2 Results'!B9</f>
        <v>295</v>
      </c>
      <c r="J9">
        <f>'Fold 3 Results'!B9</f>
        <v>285</v>
      </c>
      <c r="K9">
        <f>'Fold 4 Results'!B9</f>
        <v>298</v>
      </c>
      <c r="L9">
        <f>'Fold 5 Results'!B9</f>
        <v>305</v>
      </c>
      <c r="N9" t="s">
        <v>15</v>
      </c>
      <c r="O9">
        <f>'Fold 1 Results'!C9</f>
        <v>335</v>
      </c>
      <c r="P9">
        <f>'Fold 2 Results'!C9</f>
        <v>305</v>
      </c>
      <c r="Q9">
        <f>'Fold 3 Results'!C9</f>
        <v>315</v>
      </c>
      <c r="R9">
        <f>'Fold 4 Results'!C9</f>
        <v>302</v>
      </c>
      <c r="S9">
        <f>'Fold 5 Results'!C9</f>
        <v>295</v>
      </c>
    </row>
    <row r="10" spans="2:19" x14ac:dyDescent="0.3">
      <c r="B10">
        <f>AVERAGE('Fold 1 Results'!B10,'Fold 2 Results'!B10,'Fold 3 Results'!B10,'Fold 4 Results'!B10,'Fold 2 Results'!B10)</f>
        <v>290.2</v>
      </c>
      <c r="C10">
        <f>AVERAGE('Fold 1 Results'!C10,'Fold 2 Results'!C10,'Fold 3 Results'!C10,'Fold 4 Results'!C10,'Fold 2 Results'!C10)</f>
        <v>309.8</v>
      </c>
      <c r="D10">
        <f t="shared" si="0"/>
        <v>48.36666666666666</v>
      </c>
      <c r="E10">
        <f t="shared" si="1"/>
        <v>10.52140675005011</v>
      </c>
      <c r="F10">
        <f t="shared" si="2"/>
        <v>10.52140675005011</v>
      </c>
      <c r="G10" t="s">
        <v>16</v>
      </c>
      <c r="H10">
        <f>'Fold 1 Results'!B10</f>
        <v>305</v>
      </c>
      <c r="I10">
        <f>'Fold 2 Results'!B10</f>
        <v>278</v>
      </c>
      <c r="J10">
        <f>'Fold 3 Results'!B10</f>
        <v>292</v>
      </c>
      <c r="K10">
        <f>'Fold 4 Results'!B10</f>
        <v>298</v>
      </c>
      <c r="L10">
        <f>'Fold 5 Results'!B10</f>
        <v>301</v>
      </c>
      <c r="N10" t="s">
        <v>16</v>
      </c>
      <c r="O10">
        <f>'Fold 1 Results'!C10</f>
        <v>295</v>
      </c>
      <c r="P10">
        <f>'Fold 2 Results'!C10</f>
        <v>322</v>
      </c>
      <c r="Q10">
        <f>'Fold 3 Results'!C10</f>
        <v>308</v>
      </c>
      <c r="R10">
        <f>'Fold 4 Results'!C10</f>
        <v>302</v>
      </c>
      <c r="S10">
        <f>'Fold 5 Results'!C10</f>
        <v>299</v>
      </c>
    </row>
    <row r="11" spans="2:19" x14ac:dyDescent="0.3">
      <c r="B11">
        <f>AVERAGE('Fold 1 Results'!B11,'Fold 2 Results'!B11,'Fold 3 Results'!B11,'Fold 4 Results'!B11,'Fold 2 Results'!B11)</f>
        <v>293</v>
      </c>
      <c r="C11">
        <f>AVERAGE('Fold 1 Results'!C11,'Fold 2 Results'!C11,'Fold 3 Results'!C11,'Fold 4 Results'!C11,'Fold 2 Results'!C11)</f>
        <v>307</v>
      </c>
      <c r="D11">
        <f t="shared" si="0"/>
        <v>48.833333333333336</v>
      </c>
      <c r="E11">
        <f t="shared" si="1"/>
        <v>9.9398189118313418</v>
      </c>
      <c r="F11">
        <f t="shared" si="2"/>
        <v>9.9398189118313418</v>
      </c>
      <c r="G11" t="s">
        <v>17</v>
      </c>
      <c r="H11">
        <f>'Fold 1 Results'!B11</f>
        <v>281</v>
      </c>
      <c r="I11">
        <f>'Fold 2 Results'!B11</f>
        <v>298</v>
      </c>
      <c r="J11">
        <f>'Fold 3 Results'!B11</f>
        <v>298</v>
      </c>
      <c r="K11">
        <f>'Fold 4 Results'!B11</f>
        <v>290</v>
      </c>
      <c r="L11">
        <f>'Fold 5 Results'!B11</f>
        <v>276</v>
      </c>
      <c r="N11" t="s">
        <v>17</v>
      </c>
      <c r="O11">
        <f>'Fold 1 Results'!C11</f>
        <v>319</v>
      </c>
      <c r="P11">
        <f>'Fold 2 Results'!C11</f>
        <v>302</v>
      </c>
      <c r="Q11">
        <f>'Fold 3 Results'!C11</f>
        <v>302</v>
      </c>
      <c r="R11">
        <f>'Fold 4 Results'!C11</f>
        <v>310</v>
      </c>
      <c r="S11">
        <f>'Fold 5 Results'!C11</f>
        <v>324</v>
      </c>
    </row>
    <row r="12" spans="2:19" x14ac:dyDescent="0.3">
      <c r="B12">
        <f>AVERAGE('Fold 1 Results'!B12,'Fold 2 Results'!B12,'Fold 3 Results'!B12,'Fold 4 Results'!B12,'Fold 2 Results'!B12)</f>
        <v>291.39999999999998</v>
      </c>
      <c r="C12">
        <f>AVERAGE('Fold 1 Results'!C12,'Fold 2 Results'!C12,'Fold 3 Results'!C12,'Fold 4 Results'!C12,'Fold 2 Results'!C12)</f>
        <v>308.60000000000002</v>
      </c>
      <c r="D12">
        <f t="shared" si="0"/>
        <v>48.566666666666663</v>
      </c>
      <c r="E12">
        <f t="shared" si="1"/>
        <v>15.626899884494044</v>
      </c>
      <c r="F12">
        <f t="shared" si="2"/>
        <v>15.626899884494044</v>
      </c>
      <c r="G12" t="s">
        <v>18</v>
      </c>
      <c r="H12">
        <f>'Fold 1 Results'!B12</f>
        <v>283</v>
      </c>
      <c r="I12">
        <f>'Fold 2 Results'!B12</f>
        <v>305</v>
      </c>
      <c r="J12">
        <f>'Fold 3 Results'!B12</f>
        <v>299</v>
      </c>
      <c r="K12">
        <f>'Fold 4 Results'!B12</f>
        <v>265</v>
      </c>
      <c r="L12">
        <f>'Fold 5 Results'!B12</f>
        <v>292</v>
      </c>
      <c r="N12" t="s">
        <v>18</v>
      </c>
      <c r="O12">
        <f>'Fold 1 Results'!C12</f>
        <v>317</v>
      </c>
      <c r="P12">
        <f>'Fold 2 Results'!C12</f>
        <v>295</v>
      </c>
      <c r="Q12">
        <f>'Fold 3 Results'!C12</f>
        <v>301</v>
      </c>
      <c r="R12">
        <f>'Fold 4 Results'!C12</f>
        <v>335</v>
      </c>
      <c r="S12">
        <f>'Fold 5 Results'!C12</f>
        <v>308</v>
      </c>
    </row>
    <row r="13" spans="2:19" x14ac:dyDescent="0.3">
      <c r="B13">
        <f>AVERAGE('Fold 1 Results'!B13,'Fold 2 Results'!B13,'Fold 3 Results'!B13,'Fold 4 Results'!B13,'Fold 2 Results'!B13)</f>
        <v>286</v>
      </c>
      <c r="C13">
        <f>AVERAGE('Fold 1 Results'!C13,'Fold 2 Results'!C13,'Fold 3 Results'!C13,'Fold 4 Results'!C13,'Fold 2 Results'!C13)</f>
        <v>314</v>
      </c>
      <c r="D13">
        <f t="shared" si="0"/>
        <v>47.666666666666671</v>
      </c>
      <c r="E13">
        <f t="shared" si="1"/>
        <v>7.0498226928058267</v>
      </c>
      <c r="F13">
        <f t="shared" si="2"/>
        <v>7.0498226928058267</v>
      </c>
      <c r="G13" t="s">
        <v>19</v>
      </c>
      <c r="H13">
        <f>'Fold 1 Results'!B13</f>
        <v>294</v>
      </c>
      <c r="I13">
        <f>'Fold 2 Results'!B13</f>
        <v>280</v>
      </c>
      <c r="J13">
        <f>'Fold 3 Results'!B13</f>
        <v>295</v>
      </c>
      <c r="K13">
        <f>'Fold 4 Results'!B13</f>
        <v>281</v>
      </c>
      <c r="L13">
        <f>'Fold 5 Results'!B13</f>
        <v>289</v>
      </c>
      <c r="N13" t="s">
        <v>19</v>
      </c>
      <c r="O13">
        <f>'Fold 1 Results'!C13</f>
        <v>306</v>
      </c>
      <c r="P13">
        <f>'Fold 2 Results'!C13</f>
        <v>320</v>
      </c>
      <c r="Q13">
        <f>'Fold 3 Results'!C13</f>
        <v>305</v>
      </c>
      <c r="R13">
        <f>'Fold 4 Results'!C13</f>
        <v>319</v>
      </c>
      <c r="S13">
        <f>'Fold 5 Results'!C13</f>
        <v>311</v>
      </c>
    </row>
    <row r="14" spans="2:19" x14ac:dyDescent="0.3">
      <c r="B14">
        <f>AVERAGE('Fold 1 Results'!B14,'Fold 2 Results'!B14,'Fold 3 Results'!B14,'Fold 4 Results'!B14,'Fold 2 Results'!B14)</f>
        <v>279.60000000000002</v>
      </c>
      <c r="C14">
        <f>AVERAGE('Fold 1 Results'!C14,'Fold 2 Results'!C14,'Fold 3 Results'!C14,'Fold 4 Results'!C14,'Fold 2 Results'!C14)</f>
        <v>320.39999999999998</v>
      </c>
      <c r="D14">
        <f t="shared" si="0"/>
        <v>46.6</v>
      </c>
      <c r="E14">
        <f t="shared" si="1"/>
        <v>15.122830422906949</v>
      </c>
      <c r="F14">
        <f t="shared" si="2"/>
        <v>15.122830422906949</v>
      </c>
      <c r="G14" t="s">
        <v>20</v>
      </c>
      <c r="H14">
        <f>'Fold 1 Results'!B14</f>
        <v>300</v>
      </c>
      <c r="I14">
        <f>'Fold 2 Results'!B14</f>
        <v>276</v>
      </c>
      <c r="J14">
        <f>'Fold 3 Results'!B14</f>
        <v>265</v>
      </c>
      <c r="K14">
        <f>'Fold 4 Results'!B14</f>
        <v>281</v>
      </c>
      <c r="L14">
        <f>'Fold 5 Results'!B14</f>
        <v>299</v>
      </c>
      <c r="N14" t="s">
        <v>20</v>
      </c>
      <c r="O14">
        <f>'Fold 1 Results'!C14</f>
        <v>300</v>
      </c>
      <c r="P14">
        <f>'Fold 2 Results'!C14</f>
        <v>324</v>
      </c>
      <c r="Q14">
        <f>'Fold 3 Results'!C14</f>
        <v>335</v>
      </c>
      <c r="R14">
        <f>'Fold 4 Results'!C14</f>
        <v>319</v>
      </c>
      <c r="S14">
        <f>'Fold 5 Results'!C14</f>
        <v>301</v>
      </c>
    </row>
    <row r="15" spans="2:19" x14ac:dyDescent="0.3">
      <c r="B15">
        <f>AVERAGE('Fold 1 Results'!B15,'Fold 2 Results'!B15,'Fold 3 Results'!B15,'Fold 4 Results'!B15,'Fold 2 Results'!B15)</f>
        <v>282.2</v>
      </c>
      <c r="C15">
        <f>AVERAGE('Fold 1 Results'!C15,'Fold 2 Results'!C15,'Fold 3 Results'!C15,'Fold 4 Results'!C15,'Fold 2 Results'!C15)</f>
        <v>317.8</v>
      </c>
      <c r="D15">
        <f t="shared" si="0"/>
        <v>47.033333333333331</v>
      </c>
      <c r="E15">
        <f t="shared" si="1"/>
        <v>13.479614237803689</v>
      </c>
      <c r="F15">
        <f t="shared" si="2"/>
        <v>13.479614237803689</v>
      </c>
      <c r="G15" t="s">
        <v>21</v>
      </c>
      <c r="H15">
        <f>'Fold 1 Results'!B15</f>
        <v>292</v>
      </c>
      <c r="I15">
        <f>'Fold 2 Results'!B15</f>
        <v>265</v>
      </c>
      <c r="J15">
        <f>'Fold 3 Results'!B15</f>
        <v>294</v>
      </c>
      <c r="K15">
        <f>'Fold 4 Results'!B15</f>
        <v>295</v>
      </c>
      <c r="L15">
        <f>'Fold 5 Results'!B15</f>
        <v>298</v>
      </c>
      <c r="N15" t="s">
        <v>21</v>
      </c>
      <c r="O15">
        <f>'Fold 1 Results'!C15</f>
        <v>308</v>
      </c>
      <c r="P15">
        <f>'Fold 2 Results'!C15</f>
        <v>335</v>
      </c>
      <c r="Q15">
        <f>'Fold 3 Results'!C15</f>
        <v>306</v>
      </c>
      <c r="R15">
        <f>'Fold 4 Results'!C15</f>
        <v>305</v>
      </c>
      <c r="S15">
        <f>'Fold 5 Results'!C15</f>
        <v>302</v>
      </c>
    </row>
    <row r="16" spans="2:19" x14ac:dyDescent="0.3">
      <c r="B16">
        <f>AVERAGE('Fold 1 Results'!B16,'Fold 2 Results'!B16,'Fold 3 Results'!B16,'Fold 4 Results'!B16,'Fold 2 Results'!B16)</f>
        <v>294.60000000000002</v>
      </c>
      <c r="C16">
        <f>AVERAGE('Fold 1 Results'!C16,'Fold 2 Results'!C16,'Fold 3 Results'!C16,'Fold 4 Results'!C16,'Fold 2 Results'!C16)</f>
        <v>305.39999999999998</v>
      </c>
      <c r="D16">
        <f t="shared" si="0"/>
        <v>49.1</v>
      </c>
      <c r="E16">
        <f t="shared" si="1"/>
        <v>8.1731266966810203</v>
      </c>
      <c r="F16">
        <f t="shared" si="2"/>
        <v>8.1731266966810203</v>
      </c>
      <c r="G16" t="s">
        <v>22</v>
      </c>
      <c r="H16">
        <f>'Fold 1 Results'!B16</f>
        <v>299</v>
      </c>
      <c r="I16">
        <f>'Fold 2 Results'!B16</f>
        <v>301</v>
      </c>
      <c r="J16">
        <f>'Fold 3 Results'!B16</f>
        <v>289</v>
      </c>
      <c r="K16">
        <f>'Fold 4 Results'!B16</f>
        <v>283</v>
      </c>
      <c r="L16">
        <f>'Fold 5 Results'!B16</f>
        <v>285</v>
      </c>
      <c r="N16" t="s">
        <v>22</v>
      </c>
      <c r="O16">
        <f>'Fold 1 Results'!C16</f>
        <v>301</v>
      </c>
      <c r="P16">
        <f>'Fold 2 Results'!C16</f>
        <v>299</v>
      </c>
      <c r="Q16">
        <f>'Fold 3 Results'!C16</f>
        <v>311</v>
      </c>
      <c r="R16">
        <f>'Fold 4 Results'!C16</f>
        <v>317</v>
      </c>
      <c r="S16">
        <f>'Fold 5 Results'!C16</f>
        <v>315</v>
      </c>
    </row>
    <row r="17" spans="1:19" x14ac:dyDescent="0.3">
      <c r="B17">
        <f>AVERAGE('Fold 1 Results'!B17,'Fold 2 Results'!B17,'Fold 3 Results'!B17,'Fold 4 Results'!B17,'Fold 2 Results'!B17)</f>
        <v>293.39999999999998</v>
      </c>
      <c r="C17">
        <f>AVERAGE('Fold 1 Results'!C17,'Fold 2 Results'!C17,'Fold 3 Results'!C17,'Fold 4 Results'!C17,'Fold 2 Results'!C17)</f>
        <v>306.60000000000002</v>
      </c>
      <c r="D17">
        <f t="shared" si="0"/>
        <v>48.899999999999991</v>
      </c>
      <c r="E17">
        <f t="shared" si="1"/>
        <v>7.6681158050723255</v>
      </c>
      <c r="F17">
        <f t="shared" si="2"/>
        <v>7.6681158050723255</v>
      </c>
      <c r="G17" t="s">
        <v>23</v>
      </c>
      <c r="H17">
        <f>'Fold 1 Results'!B17</f>
        <v>289</v>
      </c>
      <c r="I17">
        <f>'Fold 2 Results'!B17</f>
        <v>299</v>
      </c>
      <c r="J17">
        <f>'Fold 3 Results'!B17</f>
        <v>281</v>
      </c>
      <c r="K17">
        <f>'Fold 4 Results'!B17</f>
        <v>299</v>
      </c>
      <c r="L17">
        <f>'Fold 5 Results'!B17</f>
        <v>295</v>
      </c>
      <c r="N17" t="s">
        <v>23</v>
      </c>
      <c r="O17">
        <f>'Fold 1 Results'!C17</f>
        <v>311</v>
      </c>
      <c r="P17">
        <f>'Fold 2 Results'!C17</f>
        <v>301</v>
      </c>
      <c r="Q17">
        <f>'Fold 3 Results'!C17</f>
        <v>319</v>
      </c>
      <c r="R17">
        <f>'Fold 4 Results'!C17</f>
        <v>301</v>
      </c>
      <c r="S17">
        <f>'Fold 5 Results'!C17</f>
        <v>305</v>
      </c>
    </row>
    <row r="18" spans="1:19" x14ac:dyDescent="0.3">
      <c r="B18">
        <f>AVERAGE('Fold 1 Results'!B18,'Fold 2 Results'!B18,'Fold 3 Results'!B18,'Fold 4 Results'!B18,'Fold 2 Results'!B18)</f>
        <v>295.60000000000002</v>
      </c>
      <c r="C18">
        <f>AVERAGE('Fold 1 Results'!C18,'Fold 2 Results'!C18,'Fold 3 Results'!C18,'Fold 4 Results'!C18,'Fold 2 Results'!C18)</f>
        <v>304.39999999999998</v>
      </c>
      <c r="D18">
        <f t="shared" si="0"/>
        <v>49.266666666666673</v>
      </c>
      <c r="E18">
        <f t="shared" si="1"/>
        <v>9.7621718894926239</v>
      </c>
      <c r="F18">
        <f t="shared" si="2"/>
        <v>9.7621718894926239</v>
      </c>
      <c r="G18" t="s">
        <v>24</v>
      </c>
      <c r="H18">
        <f>'Fold 1 Results'!B18</f>
        <v>301</v>
      </c>
      <c r="I18">
        <f>'Fold 2 Results'!B18</f>
        <v>298</v>
      </c>
      <c r="J18">
        <f>'Fold 3 Results'!B18</f>
        <v>281</v>
      </c>
      <c r="K18">
        <f>'Fold 4 Results'!B18</f>
        <v>300</v>
      </c>
      <c r="L18">
        <f>'Fold 5 Results'!B18</f>
        <v>283</v>
      </c>
      <c r="N18" t="s">
        <v>24</v>
      </c>
      <c r="O18">
        <f>'Fold 1 Results'!C18</f>
        <v>299</v>
      </c>
      <c r="P18">
        <f>'Fold 2 Results'!C18</f>
        <v>302</v>
      </c>
      <c r="Q18">
        <f>'Fold 3 Results'!C18</f>
        <v>319</v>
      </c>
      <c r="R18">
        <f>'Fold 4 Results'!C18</f>
        <v>300</v>
      </c>
      <c r="S18">
        <f>'Fold 5 Results'!C18</f>
        <v>317</v>
      </c>
    </row>
    <row r="19" spans="1:19" x14ac:dyDescent="0.3">
      <c r="B19">
        <f>AVERAGE('Fold 1 Results'!B19,'Fold 2 Results'!B19,'Fold 3 Results'!B19,'Fold 4 Results'!B19,'Fold 2 Results'!B19)</f>
        <v>283.60000000000002</v>
      </c>
      <c r="C19">
        <f>AVERAGE('Fold 1 Results'!C19,'Fold 2 Results'!C19,'Fold 3 Results'!C19,'Fold 4 Results'!C19,'Fold 2 Results'!C19)</f>
        <v>316.39999999999998</v>
      </c>
      <c r="D19">
        <f t="shared" si="0"/>
        <v>47.266666666666666</v>
      </c>
      <c r="E19">
        <f t="shared" si="1"/>
        <v>6.2609903369994111</v>
      </c>
      <c r="F19">
        <f t="shared" si="2"/>
        <v>6.2609903369994111</v>
      </c>
      <c r="G19" t="s">
        <v>25</v>
      </c>
      <c r="H19">
        <f>'Fold 1 Results'!B19</f>
        <v>280</v>
      </c>
      <c r="I19">
        <f>'Fold 2 Results'!B19</f>
        <v>292</v>
      </c>
      <c r="J19">
        <f>'Fold 3 Results'!B19</f>
        <v>276</v>
      </c>
      <c r="K19">
        <f>'Fold 4 Results'!B19</f>
        <v>278</v>
      </c>
      <c r="L19">
        <f>'Fold 5 Results'!B19</f>
        <v>280</v>
      </c>
      <c r="N19" t="s">
        <v>25</v>
      </c>
      <c r="O19">
        <f>'Fold 1 Results'!C19</f>
        <v>320</v>
      </c>
      <c r="P19">
        <f>'Fold 2 Results'!C19</f>
        <v>308</v>
      </c>
      <c r="Q19">
        <f>'Fold 3 Results'!C19</f>
        <v>324</v>
      </c>
      <c r="R19">
        <f>'Fold 4 Results'!C19</f>
        <v>322</v>
      </c>
      <c r="S19">
        <f>'Fold 5 Results'!C19</f>
        <v>320</v>
      </c>
    </row>
    <row r="20" spans="1:19" x14ac:dyDescent="0.3">
      <c r="B20">
        <f>AVERAGE('Fold 1 Results'!B20,'Fold 2 Results'!B20,'Fold 3 Results'!B20,'Fold 4 Results'!B20,'Fold 2 Results'!B20)</f>
        <v>292.2</v>
      </c>
      <c r="C20">
        <f>AVERAGE('Fold 1 Results'!C20,'Fold 2 Results'!C20,'Fold 3 Results'!C20,'Fold 4 Results'!C20,'Fold 2 Results'!C20)</f>
        <v>307.8</v>
      </c>
      <c r="D20">
        <f t="shared" si="0"/>
        <v>48.699999999999996</v>
      </c>
      <c r="E20">
        <f t="shared" si="1"/>
        <v>13.754999091239521</v>
      </c>
      <c r="F20">
        <f t="shared" si="2"/>
        <v>13.754999091239521</v>
      </c>
      <c r="G20" t="s">
        <v>26</v>
      </c>
      <c r="H20">
        <f>'Fold 1 Results'!B20</f>
        <v>295</v>
      </c>
      <c r="I20">
        <f>'Fold 2 Results'!B20</f>
        <v>290</v>
      </c>
      <c r="J20">
        <f>'Fold 3 Results'!B20</f>
        <v>301</v>
      </c>
      <c r="K20">
        <f>'Fold 4 Results'!B20</f>
        <v>285</v>
      </c>
      <c r="L20">
        <f>'Fold 5 Results'!B20</f>
        <v>265</v>
      </c>
      <c r="N20" t="s">
        <v>26</v>
      </c>
      <c r="O20">
        <f>'Fold 1 Results'!C20</f>
        <v>305</v>
      </c>
      <c r="P20">
        <f>'Fold 2 Results'!C20</f>
        <v>310</v>
      </c>
      <c r="Q20">
        <f>'Fold 3 Results'!C20</f>
        <v>299</v>
      </c>
      <c r="R20">
        <f>'Fold 4 Results'!C20</f>
        <v>315</v>
      </c>
      <c r="S20">
        <f>'Fold 5 Results'!C20</f>
        <v>335</v>
      </c>
    </row>
    <row r="21" spans="1:19" x14ac:dyDescent="0.3">
      <c r="B21">
        <f>AVERAGE('Fold 1 Results'!B21,'Fold 2 Results'!B21,'Fold 3 Results'!B21,'Fold 4 Results'!B21,'Fold 2 Results'!B21)</f>
        <v>283.39999999999998</v>
      </c>
      <c r="C21">
        <f>AVERAGE('Fold 1 Results'!C21,'Fold 2 Results'!C21,'Fold 3 Results'!C21,'Fold 4 Results'!C21,'Fold 2 Results'!C21)</f>
        <v>316.60000000000002</v>
      </c>
      <c r="D21">
        <f t="shared" si="0"/>
        <v>47.233333333333327</v>
      </c>
      <c r="E21">
        <f t="shared" si="1"/>
        <v>5.805170109479997</v>
      </c>
      <c r="F21">
        <f t="shared" si="2"/>
        <v>5.805170109479997</v>
      </c>
      <c r="G21" t="s">
        <v>27</v>
      </c>
      <c r="H21">
        <f>'Fold 1 Results'!B21</f>
        <v>285</v>
      </c>
      <c r="I21">
        <f>'Fold 2 Results'!B21</f>
        <v>283</v>
      </c>
      <c r="J21">
        <f>'Fold 3 Results'!B21</f>
        <v>290</v>
      </c>
      <c r="K21">
        <f>'Fold 4 Results'!B21</f>
        <v>276</v>
      </c>
      <c r="L21">
        <f>'Fold 5 Results'!B21</f>
        <v>290</v>
      </c>
      <c r="N21" t="s">
        <v>27</v>
      </c>
      <c r="O21">
        <f>'Fold 1 Results'!C21</f>
        <v>315</v>
      </c>
      <c r="P21">
        <f>'Fold 2 Results'!C21</f>
        <v>317</v>
      </c>
      <c r="Q21">
        <f>'Fold 3 Results'!C21</f>
        <v>310</v>
      </c>
      <c r="R21">
        <f>'Fold 4 Results'!C21</f>
        <v>324</v>
      </c>
      <c r="S21">
        <f>'Fold 5 Results'!C21</f>
        <v>310</v>
      </c>
    </row>
    <row r="22" spans="1:19" x14ac:dyDescent="0.3">
      <c r="B22" s="1" t="s">
        <v>0</v>
      </c>
      <c r="C22" s="1" t="s">
        <v>1</v>
      </c>
    </row>
    <row r="23" spans="1:19" x14ac:dyDescent="0.3">
      <c r="A23" t="s">
        <v>4</v>
      </c>
      <c r="B23">
        <f xml:space="preserve"> AVERAGE(B2:B21)</f>
        <v>289.25</v>
      </c>
      <c r="C23">
        <f xml:space="preserve"> AVERAGE(C2:C21)</f>
        <v>310.75</v>
      </c>
      <c r="D23">
        <f xml:space="preserve"> AVERAGE(D2:D21)</f>
        <v>48.208333333333329</v>
      </c>
    </row>
    <row r="24" spans="1:19" x14ac:dyDescent="0.3">
      <c r="A24" t="s">
        <v>5</v>
      </c>
      <c r="B24">
        <f xml:space="preserve"> STDEV(B2:B21)</f>
        <v>4.8652906009383399</v>
      </c>
      <c r="C24">
        <f xml:space="preserve"> STDEV(C2:C21)</f>
        <v>4.8652906009383399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7464D-AAAF-478D-A2A7-F7D32BE6156A}">
  <dimension ref="A1:E24"/>
  <sheetViews>
    <sheetView topLeftCell="A19" workbookViewId="0">
      <selection activeCell="C21" sqref="C21"/>
    </sheetView>
  </sheetViews>
  <sheetFormatPr defaultRowHeight="14.4" x14ac:dyDescent="0.3"/>
  <cols>
    <col min="1" max="1" width="18.44140625" customWidth="1"/>
    <col min="2" max="6" width="41.88671875" customWidth="1"/>
  </cols>
  <sheetData>
    <row r="1" spans="2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2:5" x14ac:dyDescent="0.3">
      <c r="B2">
        <v>281</v>
      </c>
      <c r="C2">
        <v>319</v>
      </c>
      <c r="D2">
        <v>46.833333333333343</v>
      </c>
      <c r="E2">
        <v>53.166666666666657</v>
      </c>
    </row>
    <row r="3" spans="2:5" x14ac:dyDescent="0.3">
      <c r="B3">
        <v>298</v>
      </c>
      <c r="C3">
        <v>302</v>
      </c>
      <c r="D3">
        <v>49.666666666666657</v>
      </c>
      <c r="E3">
        <v>50.333333333333329</v>
      </c>
    </row>
    <row r="4" spans="2:5" x14ac:dyDescent="0.3">
      <c r="B4">
        <v>278</v>
      </c>
      <c r="C4">
        <v>322</v>
      </c>
      <c r="D4">
        <v>46.333333333333329</v>
      </c>
      <c r="E4">
        <v>53.666666666666657</v>
      </c>
    </row>
    <row r="5" spans="2:5" x14ac:dyDescent="0.3">
      <c r="B5">
        <v>290</v>
      </c>
      <c r="C5">
        <v>310</v>
      </c>
      <c r="D5">
        <v>48.333333333333343</v>
      </c>
      <c r="E5">
        <v>51.666666666666671</v>
      </c>
    </row>
    <row r="6" spans="2:5" x14ac:dyDescent="0.3">
      <c r="B6">
        <v>276</v>
      </c>
      <c r="C6">
        <v>324</v>
      </c>
      <c r="D6">
        <v>46</v>
      </c>
      <c r="E6">
        <v>54</v>
      </c>
    </row>
    <row r="7" spans="2:5" x14ac:dyDescent="0.3">
      <c r="B7">
        <v>295</v>
      </c>
      <c r="C7">
        <v>305</v>
      </c>
      <c r="D7">
        <v>49.166666666666657</v>
      </c>
      <c r="E7">
        <v>50.833333333333329</v>
      </c>
    </row>
    <row r="8" spans="2:5" x14ac:dyDescent="0.3">
      <c r="B8">
        <v>298</v>
      </c>
      <c r="C8">
        <v>302</v>
      </c>
      <c r="D8">
        <v>49.666666666666657</v>
      </c>
      <c r="E8">
        <v>50.333333333333329</v>
      </c>
    </row>
    <row r="9" spans="2:5" x14ac:dyDescent="0.3">
      <c r="B9">
        <v>265</v>
      </c>
      <c r="C9">
        <v>335</v>
      </c>
      <c r="D9">
        <v>44.166666666666657</v>
      </c>
      <c r="E9">
        <v>55.833333333333343</v>
      </c>
    </row>
    <row r="10" spans="2:5" x14ac:dyDescent="0.3">
      <c r="B10">
        <v>305</v>
      </c>
      <c r="C10">
        <v>295</v>
      </c>
      <c r="D10">
        <v>50.833333333333329</v>
      </c>
      <c r="E10">
        <v>49.166666666666657</v>
      </c>
    </row>
    <row r="11" spans="2:5" x14ac:dyDescent="0.3">
      <c r="B11">
        <v>281</v>
      </c>
      <c r="C11">
        <v>319</v>
      </c>
      <c r="D11">
        <v>46.833333333333343</v>
      </c>
      <c r="E11">
        <v>53.166666666666657</v>
      </c>
    </row>
    <row r="12" spans="2:5" x14ac:dyDescent="0.3">
      <c r="B12">
        <v>283</v>
      </c>
      <c r="C12">
        <v>317</v>
      </c>
      <c r="D12">
        <v>47.166666666666671</v>
      </c>
      <c r="E12">
        <v>52.833333333333329</v>
      </c>
    </row>
    <row r="13" spans="2:5" x14ac:dyDescent="0.3">
      <c r="B13">
        <v>294</v>
      </c>
      <c r="C13">
        <v>306</v>
      </c>
      <c r="D13">
        <v>49</v>
      </c>
      <c r="E13">
        <v>51</v>
      </c>
    </row>
    <row r="14" spans="2:5" x14ac:dyDescent="0.3">
      <c r="B14">
        <v>300</v>
      </c>
      <c r="C14">
        <v>300</v>
      </c>
      <c r="D14">
        <v>50</v>
      </c>
      <c r="E14">
        <v>50</v>
      </c>
    </row>
    <row r="15" spans="2:5" x14ac:dyDescent="0.3">
      <c r="B15">
        <v>292</v>
      </c>
      <c r="C15">
        <v>308</v>
      </c>
      <c r="D15">
        <v>48.666666666666671</v>
      </c>
      <c r="E15">
        <v>51.333333333333329</v>
      </c>
    </row>
    <row r="16" spans="2:5" x14ac:dyDescent="0.3">
      <c r="B16">
        <v>299</v>
      </c>
      <c r="C16">
        <v>301</v>
      </c>
      <c r="D16">
        <v>49.833333333333343</v>
      </c>
      <c r="E16">
        <v>50.166666666666671</v>
      </c>
    </row>
    <row r="17" spans="1:5" x14ac:dyDescent="0.3">
      <c r="B17">
        <v>289</v>
      </c>
      <c r="C17">
        <v>311</v>
      </c>
      <c r="D17">
        <v>48.166666666666671</v>
      </c>
      <c r="E17">
        <v>51.833333333333329</v>
      </c>
    </row>
    <row r="18" spans="1:5" x14ac:dyDescent="0.3">
      <c r="B18">
        <v>301</v>
      </c>
      <c r="C18">
        <v>299</v>
      </c>
      <c r="D18">
        <v>50.166666666666671</v>
      </c>
      <c r="E18">
        <v>49.833333333333343</v>
      </c>
    </row>
    <row r="19" spans="1:5" x14ac:dyDescent="0.3">
      <c r="B19">
        <v>280</v>
      </c>
      <c r="C19">
        <v>320</v>
      </c>
      <c r="D19">
        <v>46.666666666666657</v>
      </c>
      <c r="E19">
        <v>53.333333333333343</v>
      </c>
    </row>
    <row r="20" spans="1:5" x14ac:dyDescent="0.3">
      <c r="B20">
        <v>295</v>
      </c>
      <c r="C20">
        <v>305</v>
      </c>
      <c r="D20">
        <v>49.166666666666657</v>
      </c>
      <c r="E20">
        <v>50.833333333333329</v>
      </c>
    </row>
    <row r="21" spans="1:5" x14ac:dyDescent="0.3">
      <c r="B21">
        <v>285</v>
      </c>
      <c r="C21">
        <v>315</v>
      </c>
      <c r="D21">
        <v>47.5</v>
      </c>
      <c r="E21">
        <v>52.5</v>
      </c>
    </row>
    <row r="22" spans="1:5" x14ac:dyDescent="0.3">
      <c r="B22" s="1" t="s">
        <v>0</v>
      </c>
      <c r="C22" s="1" t="s">
        <v>1</v>
      </c>
    </row>
    <row r="23" spans="1:5" x14ac:dyDescent="0.3">
      <c r="A23" t="s">
        <v>4</v>
      </c>
      <c r="B23">
        <f>AVERAGE(B2:B21)</f>
        <v>289.25</v>
      </c>
      <c r="C23">
        <f>AVERAGE(C2:C21)</f>
        <v>310.75</v>
      </c>
    </row>
    <row r="24" spans="1:5" x14ac:dyDescent="0.3">
      <c r="A24" t="s">
        <v>5</v>
      </c>
      <c r="B24">
        <f>STDEV(B2:B21)</f>
        <v>10.300102196733675</v>
      </c>
      <c r="C24">
        <f>STDEV(C2:C21)</f>
        <v>10.300102196733675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15A22-63F0-44D5-B3AD-6FACB4CDB491}">
  <dimension ref="A1:E24"/>
  <sheetViews>
    <sheetView workbookViewId="0">
      <selection activeCell="F28" sqref="F28"/>
    </sheetView>
  </sheetViews>
  <sheetFormatPr defaultRowHeight="14.4" x14ac:dyDescent="0.3"/>
  <cols>
    <col min="1" max="1" width="19.6640625" customWidth="1"/>
    <col min="2" max="6" width="35.21875" customWidth="1"/>
  </cols>
  <sheetData>
    <row r="1" spans="2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2:5" x14ac:dyDescent="0.3">
      <c r="B2">
        <v>281</v>
      </c>
      <c r="C2">
        <v>319</v>
      </c>
      <c r="D2">
        <v>46.833333333333343</v>
      </c>
      <c r="E2">
        <v>53.166666666666657</v>
      </c>
    </row>
    <row r="3" spans="2:5" x14ac:dyDescent="0.3">
      <c r="B3">
        <v>300</v>
      </c>
      <c r="C3">
        <v>300</v>
      </c>
      <c r="D3">
        <v>50</v>
      </c>
      <c r="E3">
        <v>50</v>
      </c>
    </row>
    <row r="4" spans="2:5" x14ac:dyDescent="0.3">
      <c r="B4">
        <v>285</v>
      </c>
      <c r="C4">
        <v>315</v>
      </c>
      <c r="D4">
        <v>47.5</v>
      </c>
      <c r="E4">
        <v>52.5</v>
      </c>
    </row>
    <row r="5" spans="2:5" x14ac:dyDescent="0.3">
      <c r="B5">
        <v>289</v>
      </c>
      <c r="C5">
        <v>311</v>
      </c>
      <c r="D5">
        <v>48.166666666666671</v>
      </c>
      <c r="E5">
        <v>51.833333333333329</v>
      </c>
    </row>
    <row r="6" spans="2:5" x14ac:dyDescent="0.3">
      <c r="B6">
        <v>294</v>
      </c>
      <c r="C6">
        <v>306</v>
      </c>
      <c r="D6">
        <v>49</v>
      </c>
      <c r="E6">
        <v>51</v>
      </c>
    </row>
    <row r="7" spans="2:5" x14ac:dyDescent="0.3">
      <c r="B7">
        <v>295</v>
      </c>
      <c r="C7">
        <v>305</v>
      </c>
      <c r="D7">
        <v>49.166666666666657</v>
      </c>
      <c r="E7">
        <v>50.833333333333329</v>
      </c>
    </row>
    <row r="8" spans="2:5" x14ac:dyDescent="0.3">
      <c r="B8">
        <v>281</v>
      </c>
      <c r="C8">
        <v>319</v>
      </c>
      <c r="D8">
        <v>46.833333333333343</v>
      </c>
      <c r="E8">
        <v>53.166666666666657</v>
      </c>
    </row>
    <row r="9" spans="2:5" x14ac:dyDescent="0.3">
      <c r="B9">
        <v>295</v>
      </c>
      <c r="C9">
        <v>305</v>
      </c>
      <c r="D9">
        <v>49.166666666666657</v>
      </c>
      <c r="E9">
        <v>50.833333333333329</v>
      </c>
    </row>
    <row r="10" spans="2:5" x14ac:dyDescent="0.3">
      <c r="B10">
        <v>278</v>
      </c>
      <c r="C10">
        <v>322</v>
      </c>
      <c r="D10">
        <v>46.333333333333329</v>
      </c>
      <c r="E10">
        <v>53.666666666666657</v>
      </c>
    </row>
    <row r="11" spans="2:5" x14ac:dyDescent="0.3">
      <c r="B11">
        <v>298</v>
      </c>
      <c r="C11">
        <v>302</v>
      </c>
      <c r="D11">
        <v>49.666666666666657</v>
      </c>
      <c r="E11">
        <v>50.333333333333329</v>
      </c>
    </row>
    <row r="12" spans="2:5" x14ac:dyDescent="0.3">
      <c r="B12">
        <v>305</v>
      </c>
      <c r="C12">
        <v>295</v>
      </c>
      <c r="D12">
        <v>50.833333333333329</v>
      </c>
      <c r="E12">
        <v>49.166666666666657</v>
      </c>
    </row>
    <row r="13" spans="2:5" x14ac:dyDescent="0.3">
      <c r="B13">
        <v>280</v>
      </c>
      <c r="C13">
        <v>320</v>
      </c>
      <c r="D13">
        <v>46.666666666666657</v>
      </c>
      <c r="E13">
        <v>53.333333333333343</v>
      </c>
    </row>
    <row r="14" spans="2:5" x14ac:dyDescent="0.3">
      <c r="B14">
        <v>276</v>
      </c>
      <c r="C14">
        <v>324</v>
      </c>
      <c r="D14">
        <v>46</v>
      </c>
      <c r="E14">
        <v>54</v>
      </c>
    </row>
    <row r="15" spans="2:5" x14ac:dyDescent="0.3">
      <c r="B15">
        <v>265</v>
      </c>
      <c r="C15">
        <v>335</v>
      </c>
      <c r="D15">
        <v>44.166666666666657</v>
      </c>
      <c r="E15">
        <v>55.833333333333343</v>
      </c>
    </row>
    <row r="16" spans="2:5" x14ac:dyDescent="0.3">
      <c r="B16">
        <v>301</v>
      </c>
      <c r="C16">
        <v>299</v>
      </c>
      <c r="D16">
        <v>50.166666666666671</v>
      </c>
      <c r="E16">
        <v>49.833333333333343</v>
      </c>
    </row>
    <row r="17" spans="1:5" x14ac:dyDescent="0.3">
      <c r="B17">
        <v>299</v>
      </c>
      <c r="C17">
        <v>301</v>
      </c>
      <c r="D17">
        <v>49.833333333333343</v>
      </c>
      <c r="E17">
        <v>50.166666666666671</v>
      </c>
    </row>
    <row r="18" spans="1:5" x14ac:dyDescent="0.3">
      <c r="B18">
        <v>298</v>
      </c>
      <c r="C18">
        <v>302</v>
      </c>
      <c r="D18">
        <v>49.666666666666657</v>
      </c>
      <c r="E18">
        <v>50.333333333333329</v>
      </c>
    </row>
    <row r="19" spans="1:5" x14ac:dyDescent="0.3">
      <c r="B19">
        <v>292</v>
      </c>
      <c r="C19">
        <v>308</v>
      </c>
      <c r="D19">
        <v>48.666666666666671</v>
      </c>
      <c r="E19">
        <v>51.333333333333329</v>
      </c>
    </row>
    <row r="20" spans="1:5" x14ac:dyDescent="0.3">
      <c r="B20">
        <v>290</v>
      </c>
      <c r="C20">
        <v>310</v>
      </c>
      <c r="D20">
        <v>48.333333333333343</v>
      </c>
      <c r="E20">
        <v>51.666666666666671</v>
      </c>
    </row>
    <row r="21" spans="1:5" x14ac:dyDescent="0.3">
      <c r="B21">
        <v>283</v>
      </c>
      <c r="C21">
        <v>317</v>
      </c>
      <c r="D21">
        <v>47.166666666666671</v>
      </c>
      <c r="E21">
        <v>52.833333333333329</v>
      </c>
    </row>
    <row r="22" spans="1:5" x14ac:dyDescent="0.3">
      <c r="B22" s="1" t="s">
        <v>0</v>
      </c>
      <c r="C22" s="1" t="s">
        <v>1</v>
      </c>
    </row>
    <row r="23" spans="1:5" x14ac:dyDescent="0.3">
      <c r="A23" t="s">
        <v>4</v>
      </c>
      <c r="B23">
        <f>AVERAGE(B2:B21)</f>
        <v>289.25</v>
      </c>
      <c r="C23">
        <f>AVERAGE(C2:C21)</f>
        <v>310.75</v>
      </c>
    </row>
    <row r="24" spans="1:5" x14ac:dyDescent="0.3">
      <c r="A24" t="s">
        <v>5</v>
      </c>
      <c r="B24">
        <f>STDEV(B2:B21)</f>
        <v>10.300102196733675</v>
      </c>
      <c r="C24">
        <f>STDEV(C2:C21)</f>
        <v>10.300102196733675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06091-4FC3-4EF2-AC79-E0E5C10436F4}">
  <dimension ref="A1:E24"/>
  <sheetViews>
    <sheetView zoomScale="85" zoomScaleNormal="85" workbookViewId="0">
      <selection activeCell="Q33" sqref="Q33"/>
    </sheetView>
  </sheetViews>
  <sheetFormatPr defaultRowHeight="14.4" x14ac:dyDescent="0.3"/>
  <cols>
    <col min="1" max="1" width="23.5546875" customWidth="1"/>
    <col min="2" max="6" width="21.44140625" customWidth="1"/>
  </cols>
  <sheetData>
    <row r="1" spans="2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2:5" x14ac:dyDescent="0.3">
      <c r="B2">
        <v>280</v>
      </c>
      <c r="C2">
        <v>320</v>
      </c>
      <c r="D2">
        <v>46.666666666666657</v>
      </c>
      <c r="E2">
        <v>53.333333333333343</v>
      </c>
    </row>
    <row r="3" spans="2:5" x14ac:dyDescent="0.3">
      <c r="B3">
        <v>278</v>
      </c>
      <c r="C3">
        <v>322</v>
      </c>
      <c r="D3">
        <v>46.333333333333329</v>
      </c>
      <c r="E3">
        <v>53.666666666666657</v>
      </c>
    </row>
    <row r="4" spans="2:5" x14ac:dyDescent="0.3">
      <c r="B4">
        <v>300</v>
      </c>
      <c r="C4">
        <v>300</v>
      </c>
      <c r="D4">
        <v>50</v>
      </c>
      <c r="E4">
        <v>50</v>
      </c>
    </row>
    <row r="5" spans="2:5" x14ac:dyDescent="0.3">
      <c r="B5">
        <v>283</v>
      </c>
      <c r="C5">
        <v>317</v>
      </c>
      <c r="D5">
        <v>47.166666666666671</v>
      </c>
      <c r="E5">
        <v>52.833333333333329</v>
      </c>
    </row>
    <row r="6" spans="2:5" x14ac:dyDescent="0.3">
      <c r="B6">
        <v>295</v>
      </c>
      <c r="C6">
        <v>305</v>
      </c>
      <c r="D6">
        <v>49.166666666666657</v>
      </c>
      <c r="E6">
        <v>50.833333333333329</v>
      </c>
    </row>
    <row r="7" spans="2:5" x14ac:dyDescent="0.3">
      <c r="B7">
        <v>298</v>
      </c>
      <c r="C7">
        <v>302</v>
      </c>
      <c r="D7">
        <v>49.666666666666657</v>
      </c>
      <c r="E7">
        <v>50.333333333333329</v>
      </c>
    </row>
    <row r="8" spans="2:5" x14ac:dyDescent="0.3">
      <c r="B8">
        <v>305</v>
      </c>
      <c r="C8">
        <v>295</v>
      </c>
      <c r="D8">
        <v>50.833333333333329</v>
      </c>
      <c r="E8">
        <v>49.166666666666657</v>
      </c>
    </row>
    <row r="9" spans="2:5" x14ac:dyDescent="0.3">
      <c r="B9">
        <v>285</v>
      </c>
      <c r="C9">
        <v>315</v>
      </c>
      <c r="D9">
        <v>47.5</v>
      </c>
      <c r="E9">
        <v>52.5</v>
      </c>
    </row>
    <row r="10" spans="2:5" x14ac:dyDescent="0.3">
      <c r="B10">
        <v>292</v>
      </c>
      <c r="C10">
        <v>308</v>
      </c>
      <c r="D10">
        <v>48.666666666666671</v>
      </c>
      <c r="E10">
        <v>51.333333333333329</v>
      </c>
    </row>
    <row r="11" spans="2:5" x14ac:dyDescent="0.3">
      <c r="B11">
        <v>298</v>
      </c>
      <c r="C11">
        <v>302</v>
      </c>
      <c r="D11">
        <v>49.666666666666657</v>
      </c>
      <c r="E11">
        <v>50.333333333333329</v>
      </c>
    </row>
    <row r="12" spans="2:5" x14ac:dyDescent="0.3">
      <c r="B12">
        <v>299</v>
      </c>
      <c r="C12">
        <v>301</v>
      </c>
      <c r="D12">
        <v>49.833333333333343</v>
      </c>
      <c r="E12">
        <v>50.166666666666671</v>
      </c>
    </row>
    <row r="13" spans="2:5" x14ac:dyDescent="0.3">
      <c r="B13">
        <v>295</v>
      </c>
      <c r="C13">
        <v>305</v>
      </c>
      <c r="D13">
        <v>49.166666666666657</v>
      </c>
      <c r="E13">
        <v>50.833333333333329</v>
      </c>
    </row>
    <row r="14" spans="2:5" x14ac:dyDescent="0.3">
      <c r="B14">
        <v>265</v>
      </c>
      <c r="C14">
        <v>335</v>
      </c>
      <c r="D14">
        <v>44.166666666666657</v>
      </c>
      <c r="E14">
        <v>55.833333333333343</v>
      </c>
    </row>
    <row r="15" spans="2:5" x14ac:dyDescent="0.3">
      <c r="B15">
        <v>294</v>
      </c>
      <c r="C15">
        <v>306</v>
      </c>
      <c r="D15">
        <v>49</v>
      </c>
      <c r="E15">
        <v>51</v>
      </c>
    </row>
    <row r="16" spans="2:5" x14ac:dyDescent="0.3">
      <c r="B16">
        <v>289</v>
      </c>
      <c r="C16">
        <v>311</v>
      </c>
      <c r="D16">
        <v>48.166666666666671</v>
      </c>
      <c r="E16">
        <v>51.833333333333329</v>
      </c>
    </row>
    <row r="17" spans="1:5" x14ac:dyDescent="0.3">
      <c r="B17">
        <v>281</v>
      </c>
      <c r="C17">
        <v>319</v>
      </c>
      <c r="D17">
        <v>46.833333333333343</v>
      </c>
      <c r="E17">
        <v>53.166666666666657</v>
      </c>
    </row>
    <row r="18" spans="1:5" x14ac:dyDescent="0.3">
      <c r="B18">
        <v>281</v>
      </c>
      <c r="C18">
        <v>319</v>
      </c>
      <c r="D18">
        <v>46.833333333333343</v>
      </c>
      <c r="E18">
        <v>53.166666666666657</v>
      </c>
    </row>
    <row r="19" spans="1:5" x14ac:dyDescent="0.3">
      <c r="B19">
        <v>276</v>
      </c>
      <c r="C19">
        <v>324</v>
      </c>
      <c r="D19">
        <v>46</v>
      </c>
      <c r="E19">
        <v>54</v>
      </c>
    </row>
    <row r="20" spans="1:5" x14ac:dyDescent="0.3">
      <c r="B20">
        <v>301</v>
      </c>
      <c r="C20">
        <v>299</v>
      </c>
      <c r="D20">
        <v>50.166666666666671</v>
      </c>
      <c r="E20">
        <v>49.833333333333343</v>
      </c>
    </row>
    <row r="21" spans="1:5" x14ac:dyDescent="0.3">
      <c r="B21">
        <v>290</v>
      </c>
      <c r="C21">
        <v>310</v>
      </c>
      <c r="D21">
        <v>48.333333333333343</v>
      </c>
      <c r="E21">
        <v>51.666666666666671</v>
      </c>
    </row>
    <row r="22" spans="1:5" x14ac:dyDescent="0.3">
      <c r="B22" s="1" t="s">
        <v>0</v>
      </c>
      <c r="C22" s="1" t="s">
        <v>1</v>
      </c>
    </row>
    <row r="23" spans="1:5" x14ac:dyDescent="0.3">
      <c r="A23" t="s">
        <v>4</v>
      </c>
      <c r="B23">
        <f>AVERAGE(B2:B21)</f>
        <v>289.25</v>
      </c>
      <c r="C23">
        <f>AVERAGE(C2:C21)</f>
        <v>310.75</v>
      </c>
    </row>
    <row r="24" spans="1:5" x14ac:dyDescent="0.3">
      <c r="A24" t="s">
        <v>5</v>
      </c>
      <c r="B24">
        <f>STDEV(B2:B21)</f>
        <v>10.300102196733675</v>
      </c>
      <c r="C24">
        <f>STDEV(C2:C21)</f>
        <v>10.300102196733675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7A614-0FEA-4E3E-8140-6C91220CCF3E}">
  <dimension ref="A1:E24"/>
  <sheetViews>
    <sheetView topLeftCell="A4" workbookViewId="0">
      <selection activeCell="F33" sqref="F33"/>
    </sheetView>
  </sheetViews>
  <sheetFormatPr defaultRowHeight="14.4" x14ac:dyDescent="0.3"/>
  <cols>
    <col min="1" max="1" width="16.6640625" customWidth="1"/>
    <col min="2" max="6" width="32.5546875" customWidth="1"/>
  </cols>
  <sheetData>
    <row r="1" spans="2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2:5" x14ac:dyDescent="0.3">
      <c r="B2">
        <v>301</v>
      </c>
      <c r="C2">
        <v>299</v>
      </c>
      <c r="D2">
        <v>50.166666666666671</v>
      </c>
      <c r="E2">
        <v>49.833333333333343</v>
      </c>
    </row>
    <row r="3" spans="2:5" x14ac:dyDescent="0.3">
      <c r="B3">
        <v>292</v>
      </c>
      <c r="C3">
        <v>308</v>
      </c>
      <c r="D3">
        <v>48.666666666666671</v>
      </c>
      <c r="E3">
        <v>51.333333333333329</v>
      </c>
    </row>
    <row r="4" spans="2:5" x14ac:dyDescent="0.3">
      <c r="B4">
        <v>280</v>
      </c>
      <c r="C4">
        <v>320</v>
      </c>
      <c r="D4">
        <v>46.666666666666657</v>
      </c>
      <c r="E4">
        <v>53.333333333333343</v>
      </c>
    </row>
    <row r="5" spans="2:5" x14ac:dyDescent="0.3">
      <c r="B5">
        <v>289</v>
      </c>
      <c r="C5">
        <v>311</v>
      </c>
      <c r="D5">
        <v>48.166666666666671</v>
      </c>
      <c r="E5">
        <v>51.833333333333329</v>
      </c>
    </row>
    <row r="6" spans="2:5" x14ac:dyDescent="0.3">
      <c r="B6">
        <v>305</v>
      </c>
      <c r="C6">
        <v>295</v>
      </c>
      <c r="D6">
        <v>50.833333333333329</v>
      </c>
      <c r="E6">
        <v>49.166666666666657</v>
      </c>
    </row>
    <row r="7" spans="2:5" x14ac:dyDescent="0.3">
      <c r="B7">
        <v>295</v>
      </c>
      <c r="C7">
        <v>305</v>
      </c>
      <c r="D7">
        <v>49.166666666666657</v>
      </c>
      <c r="E7">
        <v>50.833333333333329</v>
      </c>
    </row>
    <row r="8" spans="2:5" x14ac:dyDescent="0.3">
      <c r="B8">
        <v>294</v>
      </c>
      <c r="C8">
        <v>306</v>
      </c>
      <c r="D8">
        <v>49</v>
      </c>
      <c r="E8">
        <v>51</v>
      </c>
    </row>
    <row r="9" spans="2:5" x14ac:dyDescent="0.3">
      <c r="B9">
        <v>298</v>
      </c>
      <c r="C9">
        <v>302</v>
      </c>
      <c r="D9">
        <v>49.666666666666657</v>
      </c>
      <c r="E9">
        <v>50.333333333333329</v>
      </c>
    </row>
    <row r="10" spans="2:5" x14ac:dyDescent="0.3">
      <c r="B10">
        <v>298</v>
      </c>
      <c r="C10">
        <v>302</v>
      </c>
      <c r="D10">
        <v>49.666666666666657</v>
      </c>
      <c r="E10">
        <v>50.333333333333329</v>
      </c>
    </row>
    <row r="11" spans="2:5" x14ac:dyDescent="0.3">
      <c r="B11">
        <v>290</v>
      </c>
      <c r="C11">
        <v>310</v>
      </c>
      <c r="D11">
        <v>48.333333333333343</v>
      </c>
      <c r="E11">
        <v>51.666666666666671</v>
      </c>
    </row>
    <row r="12" spans="2:5" x14ac:dyDescent="0.3">
      <c r="B12">
        <v>265</v>
      </c>
      <c r="C12">
        <v>335</v>
      </c>
      <c r="D12">
        <v>44.166666666666657</v>
      </c>
      <c r="E12">
        <v>55.833333333333343</v>
      </c>
    </row>
    <row r="13" spans="2:5" x14ac:dyDescent="0.3">
      <c r="B13">
        <v>281</v>
      </c>
      <c r="C13">
        <v>319</v>
      </c>
      <c r="D13">
        <v>46.833333333333343</v>
      </c>
      <c r="E13">
        <v>53.166666666666657</v>
      </c>
    </row>
    <row r="14" spans="2:5" x14ac:dyDescent="0.3">
      <c r="B14">
        <v>281</v>
      </c>
      <c r="C14">
        <v>319</v>
      </c>
      <c r="D14">
        <v>46.833333333333343</v>
      </c>
      <c r="E14">
        <v>53.166666666666657</v>
      </c>
    </row>
    <row r="15" spans="2:5" x14ac:dyDescent="0.3">
      <c r="B15">
        <v>295</v>
      </c>
      <c r="C15">
        <v>305</v>
      </c>
      <c r="D15">
        <v>49.166666666666657</v>
      </c>
      <c r="E15">
        <v>50.833333333333329</v>
      </c>
    </row>
    <row r="16" spans="2:5" x14ac:dyDescent="0.3">
      <c r="B16">
        <v>283</v>
      </c>
      <c r="C16">
        <v>317</v>
      </c>
      <c r="D16">
        <v>47.166666666666671</v>
      </c>
      <c r="E16">
        <v>52.833333333333329</v>
      </c>
    </row>
    <row r="17" spans="1:5" x14ac:dyDescent="0.3">
      <c r="B17">
        <v>299</v>
      </c>
      <c r="C17">
        <v>301</v>
      </c>
      <c r="D17">
        <v>49.833333333333343</v>
      </c>
      <c r="E17">
        <v>50.166666666666671</v>
      </c>
    </row>
    <row r="18" spans="1:5" x14ac:dyDescent="0.3">
      <c r="B18">
        <v>300</v>
      </c>
      <c r="C18">
        <v>300</v>
      </c>
      <c r="D18">
        <v>50</v>
      </c>
      <c r="E18">
        <v>50</v>
      </c>
    </row>
    <row r="19" spans="1:5" x14ac:dyDescent="0.3">
      <c r="B19">
        <v>278</v>
      </c>
      <c r="C19">
        <v>322</v>
      </c>
      <c r="D19">
        <v>46.333333333333329</v>
      </c>
      <c r="E19">
        <v>53.666666666666657</v>
      </c>
    </row>
    <row r="20" spans="1:5" x14ac:dyDescent="0.3">
      <c r="B20">
        <v>285</v>
      </c>
      <c r="C20">
        <v>315</v>
      </c>
      <c r="D20">
        <v>47.5</v>
      </c>
      <c r="E20">
        <v>52.5</v>
      </c>
    </row>
    <row r="21" spans="1:5" x14ac:dyDescent="0.3">
      <c r="B21">
        <v>276</v>
      </c>
      <c r="C21">
        <v>324</v>
      </c>
      <c r="D21">
        <v>46</v>
      </c>
      <c r="E21">
        <v>54</v>
      </c>
    </row>
    <row r="22" spans="1:5" x14ac:dyDescent="0.3">
      <c r="B22" s="1" t="s">
        <v>0</v>
      </c>
      <c r="C22" s="1" t="s">
        <v>1</v>
      </c>
    </row>
    <row r="23" spans="1:5" x14ac:dyDescent="0.3">
      <c r="A23" t="s">
        <v>4</v>
      </c>
      <c r="B23">
        <f>AVERAGE(B2:B21)</f>
        <v>289.25</v>
      </c>
      <c r="C23">
        <f>AVERAGE(C2:C21)</f>
        <v>310.75</v>
      </c>
    </row>
    <row r="24" spans="1:5" x14ac:dyDescent="0.3">
      <c r="A24" t="s">
        <v>5</v>
      </c>
      <c r="B24">
        <f>STDEV(B2:B21)</f>
        <v>10.300102196733675</v>
      </c>
      <c r="C24">
        <f>STDEV(C2:C21)</f>
        <v>10.300102196733675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0E8A6-E4A0-482B-BD6F-2F74F361331C}">
  <dimension ref="A1:E24"/>
  <sheetViews>
    <sheetView workbookViewId="0">
      <selection activeCell="E23" sqref="E23"/>
    </sheetView>
  </sheetViews>
  <sheetFormatPr defaultRowHeight="14.4" x14ac:dyDescent="0.3"/>
  <cols>
    <col min="1" max="1" width="19" customWidth="1"/>
    <col min="2" max="5" width="20.33203125" customWidth="1"/>
  </cols>
  <sheetData>
    <row r="1" spans="2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2:5" x14ac:dyDescent="0.3">
      <c r="B2">
        <v>298</v>
      </c>
      <c r="C2">
        <v>302</v>
      </c>
      <c r="D2">
        <v>49.666666666666657</v>
      </c>
      <c r="E2">
        <v>50.333333333333329</v>
      </c>
    </row>
    <row r="3" spans="2:5" x14ac:dyDescent="0.3">
      <c r="B3">
        <v>281</v>
      </c>
      <c r="C3">
        <v>319</v>
      </c>
      <c r="D3">
        <v>46.833333333333343</v>
      </c>
      <c r="E3">
        <v>53.166666666666657</v>
      </c>
    </row>
    <row r="4" spans="2:5" x14ac:dyDescent="0.3">
      <c r="B4">
        <v>300</v>
      </c>
      <c r="C4">
        <v>300</v>
      </c>
      <c r="D4">
        <v>50</v>
      </c>
      <c r="E4">
        <v>50</v>
      </c>
    </row>
    <row r="5" spans="2:5" x14ac:dyDescent="0.3">
      <c r="B5">
        <v>295</v>
      </c>
      <c r="C5">
        <v>305</v>
      </c>
      <c r="D5">
        <v>49.166666666666657</v>
      </c>
      <c r="E5">
        <v>50.833333333333329</v>
      </c>
    </row>
    <row r="6" spans="2:5" x14ac:dyDescent="0.3">
      <c r="B6">
        <v>294</v>
      </c>
      <c r="C6">
        <v>306</v>
      </c>
      <c r="D6">
        <v>49</v>
      </c>
      <c r="E6">
        <v>51</v>
      </c>
    </row>
    <row r="7" spans="2:5" x14ac:dyDescent="0.3">
      <c r="B7">
        <v>278</v>
      </c>
      <c r="C7">
        <v>322</v>
      </c>
      <c r="D7">
        <v>46.333333333333329</v>
      </c>
      <c r="E7">
        <v>53.666666666666657</v>
      </c>
    </row>
    <row r="8" spans="2:5" x14ac:dyDescent="0.3">
      <c r="B8">
        <v>281</v>
      </c>
      <c r="C8">
        <v>319</v>
      </c>
      <c r="D8">
        <v>46.833333333333343</v>
      </c>
      <c r="E8">
        <v>53.166666666666657</v>
      </c>
    </row>
    <row r="9" spans="2:5" x14ac:dyDescent="0.3">
      <c r="B9">
        <v>305</v>
      </c>
      <c r="C9">
        <v>295</v>
      </c>
      <c r="D9">
        <v>50.833333333333329</v>
      </c>
      <c r="E9">
        <v>49.166666666666657</v>
      </c>
    </row>
    <row r="10" spans="2:5" x14ac:dyDescent="0.3">
      <c r="B10">
        <v>301</v>
      </c>
      <c r="C10">
        <v>299</v>
      </c>
      <c r="D10">
        <v>50.166666666666671</v>
      </c>
      <c r="E10">
        <v>49.833333333333343</v>
      </c>
    </row>
    <row r="11" spans="2:5" x14ac:dyDescent="0.3">
      <c r="B11">
        <v>276</v>
      </c>
      <c r="C11">
        <v>324</v>
      </c>
      <c r="D11">
        <v>46</v>
      </c>
      <c r="E11">
        <v>54</v>
      </c>
    </row>
    <row r="12" spans="2:5" x14ac:dyDescent="0.3">
      <c r="B12">
        <v>292</v>
      </c>
      <c r="C12">
        <v>308</v>
      </c>
      <c r="D12">
        <v>48.666666666666671</v>
      </c>
      <c r="E12">
        <v>51.333333333333329</v>
      </c>
    </row>
    <row r="13" spans="2:5" x14ac:dyDescent="0.3">
      <c r="B13">
        <v>289</v>
      </c>
      <c r="C13">
        <v>311</v>
      </c>
      <c r="D13">
        <v>48.166666666666671</v>
      </c>
      <c r="E13">
        <v>51.833333333333329</v>
      </c>
    </row>
    <row r="14" spans="2:5" x14ac:dyDescent="0.3">
      <c r="B14">
        <v>299</v>
      </c>
      <c r="C14">
        <v>301</v>
      </c>
      <c r="D14">
        <v>49.833333333333343</v>
      </c>
      <c r="E14">
        <v>50.166666666666671</v>
      </c>
    </row>
    <row r="15" spans="2:5" x14ac:dyDescent="0.3">
      <c r="B15">
        <v>298</v>
      </c>
      <c r="C15">
        <v>302</v>
      </c>
      <c r="D15">
        <v>49.666666666666657</v>
      </c>
      <c r="E15">
        <v>50.333333333333329</v>
      </c>
    </row>
    <row r="16" spans="2:5" x14ac:dyDescent="0.3">
      <c r="B16">
        <v>285</v>
      </c>
      <c r="C16">
        <v>315</v>
      </c>
      <c r="D16">
        <v>47.5</v>
      </c>
      <c r="E16">
        <v>52.5</v>
      </c>
    </row>
    <row r="17" spans="1:5" x14ac:dyDescent="0.3">
      <c r="B17">
        <v>295</v>
      </c>
      <c r="C17">
        <v>305</v>
      </c>
      <c r="D17">
        <v>49.166666666666657</v>
      </c>
      <c r="E17">
        <v>50.833333333333329</v>
      </c>
    </row>
    <row r="18" spans="1:5" x14ac:dyDescent="0.3">
      <c r="B18">
        <v>283</v>
      </c>
      <c r="C18">
        <v>317</v>
      </c>
      <c r="D18">
        <v>47.166666666666671</v>
      </c>
      <c r="E18">
        <v>52.833333333333329</v>
      </c>
    </row>
    <row r="19" spans="1:5" x14ac:dyDescent="0.3">
      <c r="B19">
        <v>280</v>
      </c>
      <c r="C19">
        <v>320</v>
      </c>
      <c r="D19">
        <v>46.666666666666657</v>
      </c>
      <c r="E19">
        <v>53.333333333333343</v>
      </c>
    </row>
    <row r="20" spans="1:5" x14ac:dyDescent="0.3">
      <c r="B20">
        <v>265</v>
      </c>
      <c r="C20">
        <v>335</v>
      </c>
      <c r="D20">
        <v>44.166666666666657</v>
      </c>
      <c r="E20">
        <v>55.833333333333343</v>
      </c>
    </row>
    <row r="21" spans="1:5" x14ac:dyDescent="0.3">
      <c r="B21">
        <v>290</v>
      </c>
      <c r="C21">
        <v>310</v>
      </c>
      <c r="D21">
        <v>48.333333333333343</v>
      </c>
      <c r="E21">
        <v>51.666666666666671</v>
      </c>
    </row>
    <row r="22" spans="1:5" x14ac:dyDescent="0.3">
      <c r="B22" s="1" t="s">
        <v>0</v>
      </c>
      <c r="C22" s="1" t="s">
        <v>1</v>
      </c>
    </row>
    <row r="23" spans="1:5" x14ac:dyDescent="0.3">
      <c r="A23" t="s">
        <v>4</v>
      </c>
      <c r="B23">
        <f>AVERAGE(B2:B21)</f>
        <v>289.25</v>
      </c>
      <c r="C23">
        <f xml:space="preserve"> AVERAGE(C2:C21)</f>
        <v>310.75</v>
      </c>
    </row>
    <row r="24" spans="1:5" x14ac:dyDescent="0.3">
      <c r="A24" t="s">
        <v>5</v>
      </c>
      <c r="B24">
        <f>STDEV(B2:B21)</f>
        <v>10.300102196733675</v>
      </c>
      <c r="C24">
        <f>STDEV(C2:C21)</f>
        <v>10.300102196733675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Average</vt:lpstr>
      <vt:lpstr>Fold 1 Results</vt:lpstr>
      <vt:lpstr>Fold 2 Results</vt:lpstr>
      <vt:lpstr>Fold 3 Results</vt:lpstr>
      <vt:lpstr>Fold 4 Results</vt:lpstr>
      <vt:lpstr>Fold 5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Proctor</dc:creator>
  <cp:lastModifiedBy>Noel Proctor</cp:lastModifiedBy>
  <dcterms:created xsi:type="dcterms:W3CDTF">2023-04-02T12:43:19Z</dcterms:created>
  <dcterms:modified xsi:type="dcterms:W3CDTF">2023-04-04T19:29:59Z</dcterms:modified>
</cp:coreProperties>
</file>