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 10 PRO\Documents\II-2024\SIS254\SISTEMADEECUACIONES\desafio1\DF4Seidel\"/>
    </mc:Choice>
  </mc:AlternateContent>
  <xr:revisionPtr revIDLastSave="0" documentId="13_ncr:1_{0F94A56F-6241-4A1F-AE32-099AB081D1D4}" xr6:coauthVersionLast="45" xr6:coauthVersionMax="45" xr10:uidLastSave="{00000000-0000-0000-0000-000000000000}"/>
  <bookViews>
    <workbookView xWindow="-108" yWindow="-108" windowWidth="23256" windowHeight="12576" xr2:uid="{BDEA13A0-670A-40BF-8EC7-AE4C99FF674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" i="1" l="1"/>
  <c r="D17" i="1"/>
  <c r="K16" i="1"/>
  <c r="E18" i="1"/>
  <c r="D19" i="1"/>
  <c r="D24" i="1" s="1"/>
  <c r="C19" i="1"/>
  <c r="C18" i="1"/>
  <c r="E17" i="1"/>
  <c r="G19" i="1"/>
  <c r="G18" i="1"/>
  <c r="G17" i="1"/>
  <c r="D29" i="1" l="1"/>
  <c r="D23" i="1"/>
  <c r="D22" i="1"/>
  <c r="D25" i="1" s="1"/>
  <c r="D30" i="1" l="1"/>
  <c r="D31" i="1" s="1"/>
  <c r="C37" i="1" s="1"/>
  <c r="C35" i="1"/>
  <c r="C36" i="1" l="1"/>
  <c r="E29" i="1"/>
  <c r="D35" i="1" l="1"/>
  <c r="E30" i="1"/>
  <c r="E31" i="1" s="1"/>
  <c r="D37" i="1" s="1"/>
  <c r="D36" i="1" l="1"/>
  <c r="F29" i="1"/>
  <c r="E35" i="1" l="1"/>
  <c r="F30" i="1"/>
  <c r="F31" i="1" s="1"/>
  <c r="E37" i="1" s="1"/>
  <c r="E36" i="1" l="1"/>
  <c r="G29" i="1"/>
  <c r="F35" i="1" l="1"/>
  <c r="G30" i="1"/>
  <c r="G31" i="1" s="1"/>
  <c r="F37" i="1" s="1"/>
  <c r="F36" i="1" l="1"/>
  <c r="H29" i="1"/>
  <c r="G35" i="1" l="1"/>
  <c r="H30" i="1"/>
  <c r="G36" i="1" l="1"/>
  <c r="H31" i="1"/>
  <c r="G37" i="1" s="1"/>
  <c r="I29" i="1" l="1"/>
  <c r="I30" i="1" s="1"/>
  <c r="H35" i="1" l="1"/>
  <c r="H36" i="1"/>
  <c r="I31" i="1"/>
  <c r="H37" i="1" s="1"/>
  <c r="J29" i="1" l="1"/>
  <c r="J30" i="1" s="1"/>
  <c r="I35" i="1" l="1"/>
  <c r="J31" i="1"/>
  <c r="I37" i="1" s="1"/>
  <c r="I36" i="1"/>
  <c r="K29" i="1" l="1"/>
  <c r="K30" i="1" s="1"/>
  <c r="J36" i="1" s="1"/>
  <c r="J35" i="1" l="1"/>
  <c r="K31" i="1"/>
  <c r="L29" i="1" s="1"/>
  <c r="J37" i="1" l="1"/>
  <c r="K35" i="1"/>
  <c r="L30" i="1"/>
  <c r="L31" i="1" l="1"/>
  <c r="K37" i="1" s="1"/>
  <c r="K36" i="1"/>
  <c r="M29" i="1" l="1"/>
  <c r="L35" i="1" s="1"/>
  <c r="M30" i="1" l="1"/>
  <c r="L36" i="1" s="1"/>
  <c r="M31" i="1" l="1"/>
  <c r="L37" i="1" s="1"/>
  <c r="N29" i="1" l="1"/>
  <c r="N30" i="1" l="1"/>
  <c r="M35" i="1"/>
  <c r="M36" i="1" l="1"/>
  <c r="N31" i="1"/>
  <c r="M37" i="1" s="1"/>
  <c r="O29" i="1" l="1"/>
  <c r="N35" i="1" l="1"/>
  <c r="O30" i="1"/>
  <c r="O31" i="1"/>
  <c r="N37" i="1" s="1"/>
  <c r="N36" i="1" l="1"/>
  <c r="P29" i="1"/>
  <c r="O35" i="1" l="1"/>
  <c r="P30" i="1"/>
  <c r="P31" i="1"/>
  <c r="O37" i="1" s="1"/>
  <c r="O36" i="1" l="1"/>
  <c r="Q29" i="1"/>
  <c r="Q30" i="1" l="1"/>
  <c r="P35" i="1"/>
  <c r="P36" i="1" l="1"/>
  <c r="Q31" i="1"/>
  <c r="P37" i="1" s="1"/>
  <c r="R29" i="1" l="1"/>
  <c r="Q35" i="1" l="1"/>
  <c r="R30" i="1"/>
  <c r="R31" i="1"/>
  <c r="Q37" i="1" s="1"/>
  <c r="Q36" i="1" l="1"/>
  <c r="S29" i="1"/>
  <c r="S30" i="1" l="1"/>
  <c r="R35" i="1"/>
  <c r="S31" i="1"/>
  <c r="R37" i="1" s="1"/>
  <c r="R36" i="1" l="1"/>
  <c r="T29" i="1"/>
  <c r="S35" i="1" l="1"/>
  <c r="T30" i="1"/>
  <c r="T35" i="1"/>
  <c r="T36" i="1" l="1"/>
  <c r="S36" i="1"/>
  <c r="T31" i="1"/>
  <c r="T37" i="1" l="1"/>
  <c r="S37" i="1"/>
</calcChain>
</file>

<file path=xl/sharedStrings.xml><?xml version="1.0" encoding="utf-8"?>
<sst xmlns="http://schemas.openxmlformats.org/spreadsheetml/2006/main" count="39" uniqueCount="32">
  <si>
    <t>EJERCICIO DE LA CANTERA</t>
  </si>
  <si>
    <t>Cantera 1</t>
  </si>
  <si>
    <t>Cantera 2</t>
  </si>
  <si>
    <t>Cantera 3</t>
  </si>
  <si>
    <t>arena</t>
  </si>
  <si>
    <t>grano fino</t>
  </si>
  <si>
    <t>grano grueso</t>
  </si>
  <si>
    <t>b (m^3)</t>
  </si>
  <si>
    <t>cantera 1</t>
  </si>
  <si>
    <t>cantera 2</t>
  </si>
  <si>
    <t>cantera 3</t>
  </si>
  <si>
    <t>Matriz principal:</t>
  </si>
  <si>
    <t>A</t>
  </si>
  <si>
    <t>B</t>
  </si>
  <si>
    <t>Matriz M:</t>
  </si>
  <si>
    <t>Matriz C:</t>
  </si>
  <si>
    <t>Alfa:</t>
  </si>
  <si>
    <t>a1</t>
  </si>
  <si>
    <t>a2</t>
  </si>
  <si>
    <t>a3</t>
  </si>
  <si>
    <t>aMayor</t>
  </si>
  <si>
    <t>Converge lentamente o no converge</t>
  </si>
  <si>
    <t>ITERACIONES</t>
  </si>
  <si>
    <t>x1</t>
  </si>
  <si>
    <t>x2</t>
  </si>
  <si>
    <t>x3</t>
  </si>
  <si>
    <t>ERRORES</t>
  </si>
  <si>
    <t>e1</t>
  </si>
  <si>
    <t>e2</t>
  </si>
  <si>
    <t>e3</t>
  </si>
  <si>
    <t>Resultados en unidad de metro cubico:</t>
  </si>
  <si>
    <t xml:space="preserve">Cantidad total necesaria, en metros cubicos: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</si>
</sst>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0" fontId="0" fillId="7" borderId="0" xfId="0" applyFill="1"/>
    <xf numFmtId="0" fontId="0" fillId="7" borderId="0" xfId="0" applyFill="1" applyBorder="1"/>
    <xf numFmtId="0" fontId="0" fillId="8" borderId="1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85FC9-FB60-47E2-B39C-446DF752B369}">
  <dimension ref="B2:T37"/>
  <sheetViews>
    <sheetView tabSelected="1" topLeftCell="A9" zoomScale="77" zoomScaleNormal="109" workbookViewId="0">
      <selection activeCell="I25" sqref="I25"/>
    </sheetView>
  </sheetViews>
  <sheetFormatPr baseColWidth="10" defaultRowHeight="14.4" x14ac:dyDescent="0.3"/>
  <sheetData>
    <row r="2" spans="2:11" x14ac:dyDescent="0.3">
      <c r="B2" t="s">
        <v>0</v>
      </c>
    </row>
    <row r="4" spans="2:11" x14ac:dyDescent="0.3">
      <c r="C4" t="s">
        <v>1</v>
      </c>
      <c r="D4" t="s">
        <v>2</v>
      </c>
      <c r="E4" t="s">
        <v>3</v>
      </c>
      <c r="G4" s="2" t="s">
        <v>7</v>
      </c>
    </row>
    <row r="5" spans="2:11" x14ac:dyDescent="0.3">
      <c r="B5" t="s">
        <v>4</v>
      </c>
      <c r="C5" s="1">
        <v>52</v>
      </c>
      <c r="D5" s="1">
        <v>20</v>
      </c>
      <c r="E5" s="1">
        <v>25</v>
      </c>
      <c r="G5" s="3">
        <v>4800</v>
      </c>
    </row>
    <row r="6" spans="2:11" x14ac:dyDescent="0.3">
      <c r="B6" t="s">
        <v>5</v>
      </c>
      <c r="C6" s="1">
        <v>30</v>
      </c>
      <c r="D6" s="1">
        <v>50</v>
      </c>
      <c r="E6" s="1">
        <v>20</v>
      </c>
      <c r="G6" s="3">
        <v>5810</v>
      </c>
    </row>
    <row r="7" spans="2:11" x14ac:dyDescent="0.3">
      <c r="B7" t="s">
        <v>6</v>
      </c>
      <c r="C7" s="1">
        <v>18</v>
      </c>
      <c r="D7" s="1">
        <v>30</v>
      </c>
      <c r="E7" s="1">
        <v>55</v>
      </c>
      <c r="G7" s="3">
        <v>5690</v>
      </c>
    </row>
    <row r="8" spans="2:11" x14ac:dyDescent="0.3">
      <c r="C8" t="s">
        <v>31</v>
      </c>
      <c r="G8" s="11">
        <f>SUM(G5:G7)</f>
        <v>16300</v>
      </c>
    </row>
    <row r="10" spans="2:11" x14ac:dyDescent="0.3">
      <c r="B10" t="s">
        <v>11</v>
      </c>
      <c r="D10" t="s">
        <v>12</v>
      </c>
      <c r="G10" t="s">
        <v>13</v>
      </c>
    </row>
    <row r="11" spans="2:11" x14ac:dyDescent="0.3">
      <c r="C11" t="s">
        <v>8</v>
      </c>
      <c r="D11" t="s">
        <v>9</v>
      </c>
      <c r="E11" t="s">
        <v>10</v>
      </c>
      <c r="G11" s="2" t="s">
        <v>7</v>
      </c>
      <c r="J11" t="s">
        <v>30</v>
      </c>
    </row>
    <row r="12" spans="2:11" x14ac:dyDescent="0.3">
      <c r="B12" t="s">
        <v>4</v>
      </c>
      <c r="C12" s="1">
        <v>0.52</v>
      </c>
      <c r="D12" s="1">
        <v>0.2</v>
      </c>
      <c r="E12" s="1">
        <v>0.25</v>
      </c>
      <c r="G12" s="3">
        <v>4800</v>
      </c>
    </row>
    <row r="13" spans="2:11" x14ac:dyDescent="0.3">
      <c r="B13" t="s">
        <v>5</v>
      </c>
      <c r="C13" s="1">
        <v>0.3</v>
      </c>
      <c r="D13" s="1">
        <v>0.5</v>
      </c>
      <c r="E13" s="1">
        <v>0.2</v>
      </c>
      <c r="G13" s="3">
        <v>5810</v>
      </c>
      <c r="J13" s="7" t="s">
        <v>8</v>
      </c>
      <c r="K13" s="11">
        <v>4011.6279100000002</v>
      </c>
    </row>
    <row r="14" spans="2:11" x14ac:dyDescent="0.3">
      <c r="B14" t="s">
        <v>6</v>
      </c>
      <c r="C14" s="1">
        <v>0.18</v>
      </c>
      <c r="D14" s="1">
        <v>0.3</v>
      </c>
      <c r="E14" s="1">
        <v>0.55000000000000004</v>
      </c>
      <c r="G14" s="3">
        <v>5690</v>
      </c>
      <c r="J14" s="7" t="s">
        <v>9</v>
      </c>
      <c r="K14" s="11">
        <v>7162.7906999999996</v>
      </c>
    </row>
    <row r="15" spans="2:11" x14ac:dyDescent="0.3">
      <c r="J15" s="7" t="s">
        <v>10</v>
      </c>
      <c r="K15" s="11">
        <v>5125.5814</v>
      </c>
    </row>
    <row r="16" spans="2:11" x14ac:dyDescent="0.3">
      <c r="B16" t="s">
        <v>14</v>
      </c>
      <c r="G16" t="s">
        <v>15</v>
      </c>
      <c r="K16" s="11">
        <f>SUM(K13:K15)</f>
        <v>16300.00001</v>
      </c>
    </row>
    <row r="17" spans="2:20" x14ac:dyDescent="0.3">
      <c r="C17" s="5">
        <v>0</v>
      </c>
      <c r="D17" s="6">
        <f>D12/C12*-1</f>
        <v>-0.38461538461538464</v>
      </c>
      <c r="E17" s="6">
        <f>E12/C12*-1</f>
        <v>-0.48076923076923073</v>
      </c>
      <c r="G17" s="4">
        <f>G12/C12</f>
        <v>9230.7692307692305</v>
      </c>
    </row>
    <row r="18" spans="2:20" x14ac:dyDescent="0.3">
      <c r="C18" s="6">
        <f>C13/D13*-1</f>
        <v>-0.6</v>
      </c>
      <c r="D18" s="6">
        <v>0</v>
      </c>
      <c r="E18" s="6">
        <f>E13/D13*-1</f>
        <v>-0.4</v>
      </c>
      <c r="G18" s="4">
        <f>G13/D13</f>
        <v>11620</v>
      </c>
    </row>
    <row r="19" spans="2:20" x14ac:dyDescent="0.3">
      <c r="C19" s="6">
        <f>C14/E14*-1</f>
        <v>-0.32727272727272722</v>
      </c>
      <c r="D19" s="6">
        <f>D14/E14*-1</f>
        <v>-0.54545454545454541</v>
      </c>
      <c r="E19" s="6">
        <v>0</v>
      </c>
      <c r="G19" s="4">
        <f>G14/E14</f>
        <v>10345.454545454544</v>
      </c>
    </row>
    <row r="21" spans="2:20" x14ac:dyDescent="0.3">
      <c r="B21" t="s">
        <v>16</v>
      </c>
    </row>
    <row r="22" spans="2:20" x14ac:dyDescent="0.3">
      <c r="C22" s="7" t="s">
        <v>17</v>
      </c>
      <c r="D22" s="7">
        <f>ABS(D17)+ABS(E17)</f>
        <v>0.86538461538461542</v>
      </c>
    </row>
    <row r="23" spans="2:20" x14ac:dyDescent="0.3">
      <c r="C23" s="7" t="s">
        <v>18</v>
      </c>
      <c r="D23" s="7">
        <f>ABS(C18)+ABS(E18)</f>
        <v>1</v>
      </c>
    </row>
    <row r="24" spans="2:20" x14ac:dyDescent="0.3">
      <c r="C24" s="7" t="s">
        <v>19</v>
      </c>
      <c r="D24" s="7">
        <f>ABS(C19)+ABS(D19)</f>
        <v>0.87272727272727257</v>
      </c>
    </row>
    <row r="25" spans="2:20" x14ac:dyDescent="0.3">
      <c r="C25" s="8" t="s">
        <v>20</v>
      </c>
      <c r="D25" s="8">
        <f>MAX(D22:D24)</f>
        <v>1</v>
      </c>
      <c r="E25" t="s">
        <v>21</v>
      </c>
    </row>
    <row r="27" spans="2:20" x14ac:dyDescent="0.3">
      <c r="B27" t="s">
        <v>22</v>
      </c>
    </row>
    <row r="28" spans="2:20" x14ac:dyDescent="0.3">
      <c r="C28" s="9">
        <v>0</v>
      </c>
      <c r="D28" s="9">
        <v>1</v>
      </c>
      <c r="E28" s="9">
        <v>2</v>
      </c>
      <c r="F28" s="9">
        <v>3</v>
      </c>
      <c r="G28" s="9">
        <v>4</v>
      </c>
      <c r="H28" s="9">
        <v>5</v>
      </c>
      <c r="I28" s="9">
        <v>6</v>
      </c>
      <c r="J28" s="9">
        <v>7</v>
      </c>
      <c r="K28" s="9">
        <v>8</v>
      </c>
      <c r="L28" s="9">
        <v>9</v>
      </c>
      <c r="M28" s="9">
        <v>10</v>
      </c>
      <c r="N28" s="9">
        <v>11</v>
      </c>
      <c r="O28" s="9">
        <v>12</v>
      </c>
      <c r="P28" s="9">
        <v>13</v>
      </c>
      <c r="Q28" s="9">
        <v>14</v>
      </c>
      <c r="R28" s="9">
        <v>15</v>
      </c>
      <c r="S28" s="9">
        <v>16</v>
      </c>
      <c r="T28" s="9">
        <v>17</v>
      </c>
    </row>
    <row r="29" spans="2:20" x14ac:dyDescent="0.3">
      <c r="B29" s="9" t="s">
        <v>23</v>
      </c>
      <c r="C29" s="7">
        <v>0</v>
      </c>
      <c r="D29" s="7">
        <f>$D$17*C30+$E$17*C31+$G$17</f>
        <v>9230.7692307692305</v>
      </c>
      <c r="E29" s="7">
        <f t="shared" ref="E29:J29" si="0">$D$17*D30+$E$17*D31+$G$17</f>
        <v>4965.1425497579348</v>
      </c>
      <c r="F29" s="7">
        <f t="shared" si="0"/>
        <v>4176.9273652651809</v>
      </c>
      <c r="G29" s="7">
        <f t="shared" si="0"/>
        <v>4037.8301432990738</v>
      </c>
      <c r="H29" s="7">
        <f t="shared" si="0"/>
        <v>4015.0686585307085</v>
      </c>
      <c r="I29" s="7">
        <f t="shared" si="0"/>
        <v>4011.853362558868</v>
      </c>
      <c r="J29" s="7">
        <f t="shared" si="0"/>
        <v>4011.5558848591481</v>
      </c>
      <c r="K29" s="7">
        <f>$D$17*J30+$E$17*J31+$G$17</f>
        <v>4011.5842209617722</v>
      </c>
      <c r="L29" s="7">
        <f t="shared" ref="L29:M29" si="1">$D$17*K30+$E$17*K31+$G$17</f>
        <v>4011.6119203829367</v>
      </c>
      <c r="M29" s="7">
        <f t="shared" si="1"/>
        <v>4011.6229293542638</v>
      </c>
      <c r="N29" s="7">
        <f>$D$17*M30+$E$17*M31+$G$17</f>
        <v>4011.6264771873193</v>
      </c>
      <c r="O29" s="7">
        <f t="shared" ref="O29:P29" si="2">$D$17*N30+$E$17*N31+$G$17</f>
        <v>4011.6275156928341</v>
      </c>
      <c r="P29" s="7">
        <f t="shared" si="2"/>
        <v>4011.6278032988203</v>
      </c>
      <c r="Q29" s="11">
        <f>$D$17*P30+$E$17*P31+$G$17</f>
        <v>4011.6278801314402</v>
      </c>
      <c r="R29" s="7">
        <f t="shared" ref="R29:S29" si="3">$D$17*Q30+$E$17*Q31+$G$17</f>
        <v>4011.6279001446637</v>
      </c>
      <c r="S29" s="7">
        <f t="shared" si="3"/>
        <v>4011.6279052611262</v>
      </c>
      <c r="T29" s="12">
        <f>$D$17*S30+$E$17*S31+$G$17</f>
        <v>4011.6279065505087</v>
      </c>
    </row>
    <row r="30" spans="2:20" x14ac:dyDescent="0.3">
      <c r="B30" s="9" t="s">
        <v>24</v>
      </c>
      <c r="C30" s="7">
        <v>0</v>
      </c>
      <c r="D30" s="7">
        <f>$C$18*D29+$E$18*C31+$G$18</f>
        <v>6081.5384615384619</v>
      </c>
      <c r="E30" s="7">
        <f t="shared" ref="E30:J30" si="4">$C$18*E29+$E$18*D31+$G$18</f>
        <v>7038.0053792361487</v>
      </c>
      <c r="F30" s="7">
        <f t="shared" si="4"/>
        <v>7161.2088700970908</v>
      </c>
      <c r="G30" s="7">
        <f t="shared" si="4"/>
        <v>7168.3634316764546</v>
      </c>
      <c r="H30" s="7">
        <f t="shared" si="4"/>
        <v>7165.3722269155896</v>
      </c>
      <c r="I30" s="7">
        <f t="shared" si="4"/>
        <v>7163.6690927266463</v>
      </c>
      <c r="J30" s="7">
        <f t="shared" si="4"/>
        <v>7163.0550749598497</v>
      </c>
      <c r="K30" s="7">
        <f>$C$18*K29+$E$18*J31+$G$18</f>
        <v>7162.8651632502833</v>
      </c>
      <c r="L30" s="7">
        <f t="shared" ref="L30" si="5">$C$18*L29+$E$18*K31+$G$18</f>
        <v>7162.8108177689319</v>
      </c>
      <c r="M30" s="7">
        <f t="shared" ref="M30" si="6">$C$18*M29+$E$18*L31+$G$18</f>
        <v>7162.7959812962481</v>
      </c>
      <c r="N30" s="7">
        <f>$C$18*N29+$E$18*M31+$G$18</f>
        <v>7162.7920567222573</v>
      </c>
      <c r="O30" s="7">
        <f t="shared" ref="O30" si="7">$C$18*O29+$E$18*N31+$G$18</f>
        <v>7162.7910417918592</v>
      </c>
      <c r="P30" s="7">
        <f t="shared" ref="P30" si="8">$C$18*P29+$E$18*O31+$G$18</f>
        <v>7162.7907837387211</v>
      </c>
      <c r="Q30" s="11">
        <f>$C$18*Q29+$E$18*P31+$G$18</f>
        <v>7162.7907189868838</v>
      </c>
      <c r="R30" s="7">
        <f t="shared" ref="R30" si="9">$C$18*R29+$E$18*Q31+$G$18</f>
        <v>7162.7907029093649</v>
      </c>
      <c r="S30" s="7">
        <f t="shared" ref="S30:U30" si="10">$C$18*S29+$E$18*R31+$G$18</f>
        <v>7162.7906989515786</v>
      </c>
      <c r="T30" s="12">
        <f>$C$18*T29+$E$18*S31+$G$18</f>
        <v>7162.7906979842228</v>
      </c>
    </row>
    <row r="31" spans="2:20" x14ac:dyDescent="0.3">
      <c r="B31" s="9" t="s">
        <v>25</v>
      </c>
      <c r="C31" s="7">
        <v>0</v>
      </c>
      <c r="D31" s="7">
        <f>$C$19*D29+$D$19*D30+$G$19</f>
        <v>4007.2727272727261</v>
      </c>
      <c r="E31" s="7">
        <f t="shared" ref="E31:J31" si="11">$C$19*E29+$D$19*E30+$G$19</f>
        <v>4881.5867768595026</v>
      </c>
      <c r="F31" s="7">
        <f t="shared" si="11"/>
        <v>5072.3462058602536</v>
      </c>
      <c r="G31" s="7">
        <f t="shared" si="11"/>
        <v>5113.9664449149632</v>
      </c>
      <c r="H31" s="7">
        <f t="shared" si="11"/>
        <v>5123.0472243450822</v>
      </c>
      <c r="I31" s="7">
        <f t="shared" si="11"/>
        <v>5125.0284853116536</v>
      </c>
      <c r="J31" s="7">
        <f t="shared" si="11"/>
        <v>5125.4607604316334</v>
      </c>
      <c r="K31" s="7">
        <f>$C$19*K29+$D$19*K30+$G$19</f>
        <v>5125.5550750032644</v>
      </c>
      <c r="L31" s="7">
        <f t="shared" ref="L31" si="12">$C$19*L29+$D$19*L30+$G$19</f>
        <v>5125.5756527279846</v>
      </c>
      <c r="M31" s="7">
        <f t="shared" ref="M31" si="13">$C$19*M29+$D$19*M30+$G$19</f>
        <v>5125.580142413377</v>
      </c>
      <c r="N31" s="7">
        <f>$C$19*N29+$D$19*N30+$G$19</f>
        <v>5125.5811219810994</v>
      </c>
      <c r="O31" s="7">
        <f t="shared" ref="O31" si="14">$C$19*O29+$D$19*O30+$G$19</f>
        <v>5125.5813357049665</v>
      </c>
      <c r="P31" s="7">
        <f t="shared" ref="P31" si="15">$C$19*P29+$D$19*P30+$G$19</f>
        <v>5125.5813823356284</v>
      </c>
      <c r="Q31" s="11">
        <f>$C$19*Q29+$D$19*Q30+$G$19</f>
        <v>5125.5813925095918</v>
      </c>
      <c r="R31" s="7">
        <f t="shared" ref="R31" si="16">$C$19*R29+$D$19*R30+$G$19</f>
        <v>5125.5813947293645</v>
      </c>
      <c r="S31" s="7">
        <f t="shared" ref="S31:U31" si="17">$C$19*S29+$D$19*S30+$G$19</f>
        <v>5125.5813952136787</v>
      </c>
      <c r="T31" s="12">
        <f>$C$19*T29+$D$19*T30+$G$19</f>
        <v>5125.5813953193474</v>
      </c>
    </row>
    <row r="33" spans="2:20" x14ac:dyDescent="0.3">
      <c r="B33" s="10" t="s">
        <v>26</v>
      </c>
    </row>
    <row r="34" spans="2:20" x14ac:dyDescent="0.3">
      <c r="C34" s="9">
        <v>0</v>
      </c>
      <c r="D34" s="9">
        <v>1</v>
      </c>
      <c r="E34" s="9">
        <v>2</v>
      </c>
      <c r="F34" s="9">
        <v>3</v>
      </c>
      <c r="G34" s="9">
        <v>4</v>
      </c>
      <c r="H34" s="9">
        <v>5</v>
      </c>
      <c r="I34" s="9">
        <v>6</v>
      </c>
      <c r="J34" s="9">
        <v>7</v>
      </c>
      <c r="K34" s="9">
        <v>8</v>
      </c>
      <c r="L34" s="9">
        <v>9</v>
      </c>
      <c r="M34" s="9">
        <v>10</v>
      </c>
      <c r="N34" s="9">
        <v>11</v>
      </c>
      <c r="O34" s="9">
        <v>12</v>
      </c>
      <c r="P34" s="9">
        <v>13</v>
      </c>
      <c r="Q34" s="9">
        <v>14</v>
      </c>
      <c r="R34" s="9">
        <v>15</v>
      </c>
      <c r="S34" s="9">
        <v>16</v>
      </c>
      <c r="T34" s="9">
        <v>17</v>
      </c>
    </row>
    <row r="35" spans="2:20" x14ac:dyDescent="0.3">
      <c r="B35" s="10" t="s">
        <v>27</v>
      </c>
      <c r="C35" s="7">
        <f>ABS(D29-C29)/D29</f>
        <v>1</v>
      </c>
      <c r="D35" s="7">
        <f t="shared" ref="D35:S35" si="18">ABS(E29-D29)/E29</f>
        <v>0.85911464540313298</v>
      </c>
      <c r="E35" s="7">
        <f t="shared" si="18"/>
        <v>0.18870694066826618</v>
      </c>
      <c r="F35" s="7">
        <f t="shared" si="18"/>
        <v>3.4448507497756936E-2</v>
      </c>
      <c r="G35" s="7">
        <f t="shared" si="18"/>
        <v>5.6690150789836732E-3</v>
      </c>
      <c r="H35" s="7">
        <f t="shared" si="18"/>
        <v>8.0144902648927592E-4</v>
      </c>
      <c r="I35" s="7">
        <f t="shared" si="18"/>
        <v>7.4155192712780925E-5</v>
      </c>
      <c r="J35" s="7">
        <f t="shared" si="18"/>
        <v>7.0635691695036092E-6</v>
      </c>
      <c r="K35" s="7">
        <f t="shared" si="18"/>
        <v>6.9048107629081043E-6</v>
      </c>
      <c r="L35" s="7">
        <f t="shared" si="18"/>
        <v>2.7442687214057166E-6</v>
      </c>
      <c r="M35" s="7">
        <f t="shared" si="18"/>
        <v>8.8438768557806702E-7</v>
      </c>
      <c r="N35" s="7">
        <f t="shared" si="18"/>
        <v>2.588738637144999E-7</v>
      </c>
      <c r="O35" s="7">
        <f t="shared" si="18"/>
        <v>7.1693088257758062E-8</v>
      </c>
      <c r="P35" s="7">
        <f t="shared" si="18"/>
        <v>1.9152479297868965E-8</v>
      </c>
      <c r="Q35" s="7">
        <f t="shared" si="18"/>
        <v>4.988803559522453E-9</v>
      </c>
      <c r="R35" s="7">
        <f t="shared" si="18"/>
        <v>1.2754080413417008E-9</v>
      </c>
      <c r="S35" s="11">
        <f t="shared" si="18"/>
        <v>3.2141127823588948E-10</v>
      </c>
      <c r="T35" s="7" t="e">
        <f>ABS(U29-T29)/U29</f>
        <v>#DIV/0!</v>
      </c>
    </row>
    <row r="36" spans="2:20" x14ac:dyDescent="0.3">
      <c r="B36" s="9" t="s">
        <v>28</v>
      </c>
      <c r="C36" s="7">
        <f>ABS(D30-C30)/D30</f>
        <v>1</v>
      </c>
      <c r="D36" s="7">
        <f t="shared" ref="D36:S36" si="19">ABS(E30-D30)/E30</f>
        <v>0.13590028227592721</v>
      </c>
      <c r="E36" s="7">
        <f t="shared" si="19"/>
        <v>1.7204286747646801E-2</v>
      </c>
      <c r="F36" s="7">
        <f t="shared" si="19"/>
        <v>9.9807461599232079E-4</v>
      </c>
      <c r="G36" s="7">
        <f t="shared" si="19"/>
        <v>4.1745280861041865E-4</v>
      </c>
      <c r="H36" s="7">
        <f t="shared" si="19"/>
        <v>2.3774607214513947E-4</v>
      </c>
      <c r="I36" s="7">
        <f t="shared" si="19"/>
        <v>8.5720095737239587E-5</v>
      </c>
      <c r="J36" s="7">
        <f t="shared" si="19"/>
        <v>2.6513372126658242E-5</v>
      </c>
      <c r="K36" s="7">
        <f t="shared" si="19"/>
        <v>7.5871725128676135E-6</v>
      </c>
      <c r="L36" s="7">
        <f t="shared" si="19"/>
        <v>2.0713242039175995E-6</v>
      </c>
      <c r="M36" s="7">
        <f t="shared" si="19"/>
        <v>5.4791119995736613E-7</v>
      </c>
      <c r="N36" s="7">
        <f t="shared" si="19"/>
        <v>1.4169482148684326E-7</v>
      </c>
      <c r="O36" s="7">
        <f t="shared" si="19"/>
        <v>3.6026898726963085E-8</v>
      </c>
      <c r="P36" s="7">
        <f t="shared" si="19"/>
        <v>9.0400292025806294E-9</v>
      </c>
      <c r="Q36" s="7">
        <f t="shared" si="19"/>
        <v>2.2445886789613675E-9</v>
      </c>
      <c r="R36" s="7">
        <f t="shared" si="19"/>
        <v>5.5254807998854897E-10</v>
      </c>
      <c r="S36" s="11">
        <f t="shared" si="19"/>
        <v>1.3505292643511932E-10</v>
      </c>
      <c r="T36" s="7" t="e">
        <f>ABS(U30-T30)/U30</f>
        <v>#DIV/0!</v>
      </c>
    </row>
    <row r="37" spans="2:20" x14ac:dyDescent="0.3">
      <c r="B37" s="10" t="s">
        <v>29</v>
      </c>
      <c r="C37" s="7">
        <f>ABS(D31-C31)/D31</f>
        <v>1</v>
      </c>
      <c r="D37" s="7">
        <f t="shared" ref="D37:S37" si="20">ABS(E31-D31)/E31</f>
        <v>0.17910447761194029</v>
      </c>
      <c r="E37" s="7">
        <f t="shared" si="20"/>
        <v>3.760773047793152E-2</v>
      </c>
      <c r="F37" s="7">
        <f t="shared" si="20"/>
        <v>8.1385436339916524E-3</v>
      </c>
      <c r="G37" s="7">
        <f t="shared" si="20"/>
        <v>1.7725347888589689E-3</v>
      </c>
      <c r="H37" s="7">
        <f t="shared" si="20"/>
        <v>3.86585356988693E-4</v>
      </c>
      <c r="I37" s="7">
        <f t="shared" si="20"/>
        <v>8.4338782440185144E-5</v>
      </c>
      <c r="J37" s="7">
        <f t="shared" si="20"/>
        <v>1.8400850298334313E-5</v>
      </c>
      <c r="K37" s="7">
        <f t="shared" si="20"/>
        <v>4.0147148563142208E-6</v>
      </c>
      <c r="L37" s="7">
        <f t="shared" si="20"/>
        <v>8.7593701935292875E-7</v>
      </c>
      <c r="M37" s="7">
        <f t="shared" si="20"/>
        <v>1.9111349505791751E-7</v>
      </c>
      <c r="N37" s="7">
        <f t="shared" si="20"/>
        <v>4.1697488166340902E-8</v>
      </c>
      <c r="O37" s="7">
        <f t="shared" si="20"/>
        <v>9.097633702206389E-9</v>
      </c>
      <c r="P37" s="7">
        <f t="shared" si="20"/>
        <v>1.9849384035396195E-9</v>
      </c>
      <c r="Q37" s="7">
        <f t="shared" si="20"/>
        <v>4.3307726964982318E-10</v>
      </c>
      <c r="R37" s="7">
        <f t="shared" si="20"/>
        <v>9.4489595775155935E-11</v>
      </c>
      <c r="S37" s="11">
        <f t="shared" si="20"/>
        <v>2.061595051973655E-11</v>
      </c>
      <c r="T37" s="7" t="e">
        <f>ABS(U31-T31)/U31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 PRO</dc:creator>
  <cp:lastModifiedBy>WINDOWS 10 PRO</cp:lastModifiedBy>
  <dcterms:created xsi:type="dcterms:W3CDTF">2024-09-17T17:33:46Z</dcterms:created>
  <dcterms:modified xsi:type="dcterms:W3CDTF">2024-09-17T17:53:09Z</dcterms:modified>
</cp:coreProperties>
</file>