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cuments\II-2024\SIS254\desafio3\desafio4\"/>
    </mc:Choice>
  </mc:AlternateContent>
  <xr:revisionPtr revIDLastSave="0" documentId="8_{2B9FE806-126A-446B-B2BB-A681BA8710A2}" xr6:coauthVersionLast="45" xr6:coauthVersionMax="45" xr10:uidLastSave="{00000000-0000-0000-0000-000000000000}"/>
  <bookViews>
    <workbookView xWindow="-108" yWindow="-108" windowWidth="23256" windowHeight="13176" xr2:uid="{E878BE34-6E26-48BE-AB88-A66561AF82EB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6" i="1"/>
  <c r="C24" i="1"/>
  <c r="G21" i="1"/>
  <c r="G20" i="1"/>
  <c r="G19" i="1"/>
  <c r="G18" i="1"/>
  <c r="G16" i="1"/>
  <c r="C23" i="2"/>
  <c r="C5" i="2"/>
  <c r="D17" i="2"/>
  <c r="D16" i="2"/>
  <c r="D9" i="2"/>
  <c r="G9" i="2" s="1"/>
  <c r="J9" i="2" s="1"/>
  <c r="D15" i="2"/>
  <c r="D14" i="2"/>
  <c r="D13" i="2"/>
  <c r="D12" i="2"/>
  <c r="D11" i="2"/>
  <c r="C25" i="1"/>
  <c r="D19" i="1"/>
  <c r="D18" i="1"/>
  <c r="D16" i="1"/>
  <c r="C12" i="1"/>
  <c r="C28" i="1" l="1"/>
  <c r="C22" i="2"/>
  <c r="C26" i="2" s="1"/>
  <c r="G14" i="2"/>
  <c r="J14" i="2" s="1"/>
  <c r="G13" i="2"/>
  <c r="J13" i="2" s="1"/>
  <c r="G17" i="2"/>
  <c r="J17" i="2" s="1"/>
  <c r="G11" i="2"/>
  <c r="J11" i="2" s="1"/>
  <c r="G12" i="2"/>
  <c r="J12" i="2" s="1"/>
  <c r="G15" i="2"/>
  <c r="J15" i="2" s="1"/>
  <c r="G16" i="2"/>
  <c r="J16" i="2" s="1"/>
</calcChain>
</file>

<file path=xl/sharedStrings.xml><?xml version="1.0" encoding="utf-8"?>
<sst xmlns="http://schemas.openxmlformats.org/spreadsheetml/2006/main" count="73" uniqueCount="32">
  <si>
    <t>a=</t>
  </si>
  <si>
    <t>x=</t>
  </si>
  <si>
    <t>h=</t>
  </si>
  <si>
    <t>f(x)=</t>
  </si>
  <si>
    <t>f'(x)=</t>
  </si>
  <si>
    <t>75x^2-12x+7</t>
  </si>
  <si>
    <t>150x-12</t>
  </si>
  <si>
    <t>f2(x)</t>
  </si>
  <si>
    <t>f3(x)</t>
  </si>
  <si>
    <t>f4(x)</t>
  </si>
  <si>
    <t>f5(x)=</t>
  </si>
  <si>
    <t>25x^3-6x^2+7x-88</t>
  </si>
  <si>
    <t>Evaluados, donde x = a</t>
  </si>
  <si>
    <t>Derivadas:</t>
  </si>
  <si>
    <t>Valor estimado=</t>
  </si>
  <si>
    <t xml:space="preserve">Valor real = </t>
  </si>
  <si>
    <t>Erp%</t>
  </si>
  <si>
    <t>Error relativo porcentual:</t>
  </si>
  <si>
    <t>Valores</t>
  </si>
  <si>
    <t>Resultados de la evaluación en la derivada</t>
  </si>
  <si>
    <t>ln(x)</t>
  </si>
  <si>
    <t>1/x</t>
  </si>
  <si>
    <t>(-1/x^2)</t>
  </si>
  <si>
    <t>2/x^3</t>
  </si>
  <si>
    <t>24/x^5</t>
  </si>
  <si>
    <t>(-6/x^4)</t>
  </si>
  <si>
    <t>f6(x)=</t>
  </si>
  <si>
    <t>(-120/x^6)</t>
  </si>
  <si>
    <t>f7(x)=</t>
  </si>
  <si>
    <t>720/x^7</t>
  </si>
  <si>
    <t>Vestimado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</si>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</sst>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2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170581</xdr:colOff>
      <xdr:row>4</xdr:row>
      <xdr:rowOff>79853</xdr:rowOff>
    </xdr:from>
    <xdr:to>
      <xdr:col>10</xdr:col>
      <xdr:colOff>373146</xdr:colOff>
      <xdr:row>13</xdr:row>
      <xdr:rowOff>1954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4DE033-53DB-4A07-B437-3E80460A7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362" y="831415"/>
          <a:ext cx="6215058" cy="1608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771768</xdr:colOff>
      <xdr:row>1</xdr:row>
      <xdr:rowOff>0</xdr:rowOff>
    </xdr:from>
    <xdr:to>
      <xdr:col>10</xdr:col>
      <xdr:colOff>359659</xdr:colOff>
      <xdr:row>5</xdr:row>
      <xdr:rowOff>93954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0575F5-FD68-43A3-8FA3-836F87F6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185615"/>
          <a:ext cx="5127045" cy="836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954-E854-4A30-B003-AEBAAFCF589E}">
  <dimension ref="B9:J28"/>
  <sheetViews>
    <sheetView tabSelected="1" zoomScale="89" zoomScaleNormal="85" workbookViewId="0">
      <selection activeCell="H28" sqref="H28"/>
    </sheetView>
  </sheetViews>
  <sheetFormatPr baseColWidth="10" defaultRowHeight="14.4" x14ac:dyDescent="0.3"/>
  <cols>
    <col min="2" max="2" width="20.33203125" customWidth="1"/>
    <col min="3" max="3" width="17.88671875" customWidth="1"/>
    <col min="4" max="4" width="18.21875" customWidth="1"/>
  </cols>
  <sheetData>
    <row r="9" spans="2:10" x14ac:dyDescent="0.3">
      <c r="B9" t="s">
        <v>18</v>
      </c>
    </row>
    <row r="10" spans="2:10" x14ac:dyDescent="0.3">
      <c r="B10" s="5" t="s">
        <v>0</v>
      </c>
      <c r="C10" s="3">
        <v>1</v>
      </c>
    </row>
    <row r="11" spans="2:10" x14ac:dyDescent="0.3">
      <c r="B11" s="5" t="s">
        <v>1</v>
      </c>
      <c r="C11" s="3">
        <v>3</v>
      </c>
    </row>
    <row r="12" spans="2:10" x14ac:dyDescent="0.3">
      <c r="B12" s="5" t="s">
        <v>2</v>
      </c>
      <c r="C12" s="3">
        <f>C11-C10</f>
        <v>2</v>
      </c>
    </row>
    <row r="15" spans="2:10" x14ac:dyDescent="0.3">
      <c r="B15" t="s">
        <v>12</v>
      </c>
      <c r="D15" t="s">
        <v>19</v>
      </c>
      <c r="I15" t="s">
        <v>31</v>
      </c>
    </row>
    <row r="16" spans="2:10" x14ac:dyDescent="0.3">
      <c r="B16" s="6" t="s">
        <v>3</v>
      </c>
      <c r="C16" s="7" t="s">
        <v>11</v>
      </c>
      <c r="D16" s="8">
        <f>25*C10^3-6*C10^2+7*C10-88</f>
        <v>-62</v>
      </c>
      <c r="F16" s="5" t="s">
        <v>30</v>
      </c>
      <c r="G16" s="3">
        <f>D16</f>
        <v>-62</v>
      </c>
      <c r="I16" s="12" t="s">
        <v>16</v>
      </c>
      <c r="J16" s="3">
        <f>ABS(((G16-C25)/C25)*100)</f>
        <v>111.1913357400722</v>
      </c>
    </row>
    <row r="17" spans="2:10" x14ac:dyDescent="0.3">
      <c r="B17" t="s">
        <v>13</v>
      </c>
      <c r="C17" s="1"/>
    </row>
    <row r="18" spans="2:10" x14ac:dyDescent="0.3">
      <c r="B18" s="6" t="s">
        <v>4</v>
      </c>
      <c r="C18" s="7" t="s">
        <v>5</v>
      </c>
      <c r="D18" s="8">
        <f>75*C10^2-12*C10+7</f>
        <v>70</v>
      </c>
      <c r="F18" s="5" t="s">
        <v>30</v>
      </c>
      <c r="G18" s="3">
        <f>D16+(D18*C12)</f>
        <v>78</v>
      </c>
      <c r="I18" s="12" t="s">
        <v>16</v>
      </c>
      <c r="J18" s="3">
        <f>ABS(((G18-C25)/C25)*100)</f>
        <v>85.920577617328519</v>
      </c>
    </row>
    <row r="19" spans="2:10" x14ac:dyDescent="0.3">
      <c r="B19" s="6" t="s">
        <v>7</v>
      </c>
      <c r="C19" s="7" t="s">
        <v>6</v>
      </c>
      <c r="D19" s="8">
        <f>150*C10-12</f>
        <v>138</v>
      </c>
      <c r="F19" s="5" t="s">
        <v>30</v>
      </c>
      <c r="G19" s="3">
        <f>D16+(D18*C12)+((D19/FACT(2))*C12^2)</f>
        <v>354</v>
      </c>
      <c r="I19" s="12" t="s">
        <v>16</v>
      </c>
      <c r="J19" s="3">
        <f>ABS(((G19-C25)/C25)*100)</f>
        <v>36.101083032490976</v>
      </c>
    </row>
    <row r="20" spans="2:10" x14ac:dyDescent="0.3">
      <c r="B20" s="6" t="s">
        <v>8</v>
      </c>
      <c r="C20" s="7">
        <v>150</v>
      </c>
      <c r="D20" s="8">
        <v>150</v>
      </c>
      <c r="F20" s="5" t="s">
        <v>30</v>
      </c>
      <c r="G20" s="3">
        <f>D16+(D18*C12)+((D19/FACT(2))*C12^2)+((D20/FACT(3))*C12^3)</f>
        <v>554</v>
      </c>
      <c r="I20" s="12" t="s">
        <v>16</v>
      </c>
      <c r="J20" s="3">
        <f>ABS(((G20-C25)/C25)*100)</f>
        <v>0</v>
      </c>
    </row>
    <row r="21" spans="2:10" x14ac:dyDescent="0.3">
      <c r="B21" s="6" t="s">
        <v>9</v>
      </c>
      <c r="C21" s="7">
        <v>0</v>
      </c>
      <c r="D21" s="8">
        <v>0</v>
      </c>
      <c r="F21" s="5" t="s">
        <v>30</v>
      </c>
      <c r="G21" s="3">
        <f>D16+(D18*C12)+((D19/FACT(2))*C12^2)+((D20/FACT(3))*C12^3)+((D21/FACT(4))*C12^4)</f>
        <v>554</v>
      </c>
      <c r="I21" s="12" t="s">
        <v>16</v>
      </c>
      <c r="J21" s="3">
        <f>ABS(((G21-C25)/C25)*100)</f>
        <v>0</v>
      </c>
    </row>
    <row r="22" spans="2:10" x14ac:dyDescent="0.3">
      <c r="B22" s="6"/>
      <c r="C22" s="7"/>
      <c r="D22" s="8"/>
    </row>
    <row r="24" spans="2:10" x14ac:dyDescent="0.3">
      <c r="B24" s="4" t="s">
        <v>14</v>
      </c>
      <c r="C24" s="3">
        <f>D16+(D18*C12)+((D19/FACT(2))*C12^2)+((D20/FACT(3))*C12^3)+((D21/FACT(4))*C12^4)</f>
        <v>554</v>
      </c>
    </row>
    <row r="25" spans="2:10" x14ac:dyDescent="0.3">
      <c r="B25" s="4" t="s">
        <v>15</v>
      </c>
      <c r="C25" s="3">
        <f>25*C11^3-6*C11^2+7*C11-88</f>
        <v>554</v>
      </c>
    </row>
    <row r="27" spans="2:10" x14ac:dyDescent="0.3">
      <c r="B27" t="s">
        <v>17</v>
      </c>
    </row>
    <row r="28" spans="2:10" x14ac:dyDescent="0.3">
      <c r="B28" s="2" t="s">
        <v>16</v>
      </c>
      <c r="C28">
        <f>ABS((C24-C25)/C25)*100%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E2D0-4A3D-4E28-AF93-D34D9662516E}">
  <dimension ref="B2:J26"/>
  <sheetViews>
    <sheetView zoomScale="91" workbookViewId="0">
      <selection activeCell="E22" sqref="E22"/>
    </sheetView>
  </sheetViews>
  <sheetFormatPr baseColWidth="10" defaultRowHeight="14.4" x14ac:dyDescent="0.3"/>
  <cols>
    <col min="3" max="3" width="15.6640625" customWidth="1"/>
  </cols>
  <sheetData>
    <row r="2" spans="2:10" x14ac:dyDescent="0.3">
      <c r="B2" t="s">
        <v>18</v>
      </c>
    </row>
    <row r="3" spans="2:10" x14ac:dyDescent="0.3">
      <c r="B3" s="5" t="s">
        <v>0</v>
      </c>
      <c r="C3" s="3">
        <v>1</v>
      </c>
    </row>
    <row r="4" spans="2:10" x14ac:dyDescent="0.3">
      <c r="B4" s="5" t="s">
        <v>1</v>
      </c>
      <c r="C4" s="3">
        <v>2.5</v>
      </c>
    </row>
    <row r="5" spans="2:10" x14ac:dyDescent="0.3">
      <c r="B5" s="5" t="s">
        <v>2</v>
      </c>
      <c r="C5" s="3">
        <f>C4-C3</f>
        <v>1.5</v>
      </c>
    </row>
    <row r="8" spans="2:10" x14ac:dyDescent="0.3">
      <c r="B8" t="s">
        <v>12</v>
      </c>
      <c r="D8" t="s">
        <v>19</v>
      </c>
    </row>
    <row r="9" spans="2:10" x14ac:dyDescent="0.3">
      <c r="B9" s="6" t="s">
        <v>3</v>
      </c>
      <c r="C9" s="7" t="s">
        <v>20</v>
      </c>
      <c r="D9" s="8">
        <f>LN(C3)</f>
        <v>0</v>
      </c>
      <c r="F9" s="10" t="s">
        <v>30</v>
      </c>
      <c r="G9" s="3">
        <f>D9</f>
        <v>0</v>
      </c>
      <c r="I9" s="11" t="s">
        <v>16</v>
      </c>
      <c r="J9" s="3">
        <f>ABS((G9-C23)/C23)*100</f>
        <v>100</v>
      </c>
    </row>
    <row r="10" spans="2:10" x14ac:dyDescent="0.3">
      <c r="B10" t="s">
        <v>13</v>
      </c>
      <c r="C10" s="1"/>
    </row>
    <row r="11" spans="2:10" x14ac:dyDescent="0.3">
      <c r="B11" s="6" t="s">
        <v>4</v>
      </c>
      <c r="C11" s="7" t="s">
        <v>21</v>
      </c>
      <c r="D11" s="8">
        <f>1/C3</f>
        <v>1</v>
      </c>
      <c r="F11" s="10" t="s">
        <v>30</v>
      </c>
      <c r="G11" s="3">
        <f>D11*C5</f>
        <v>1.5</v>
      </c>
      <c r="I11" s="11" t="s">
        <v>16</v>
      </c>
      <c r="J11" s="3">
        <f>ABS((G11-C23)/C23)*100</f>
        <v>63.703500190593708</v>
      </c>
    </row>
    <row r="12" spans="2:10" x14ac:dyDescent="0.3">
      <c r="B12" s="6" t="s">
        <v>7</v>
      </c>
      <c r="C12" s="7" t="s">
        <v>22</v>
      </c>
      <c r="D12" s="8">
        <f>-1/C3^2</f>
        <v>-1</v>
      </c>
      <c r="F12" s="10" t="s">
        <v>30</v>
      </c>
      <c r="G12" s="3">
        <f>D9+(D11*C5)+((D12/FACT(2))*C5^2)</f>
        <v>0.375</v>
      </c>
      <c r="I12" s="11" t="s">
        <v>16</v>
      </c>
      <c r="J12" s="3">
        <f>ABS((G12-C23)/C23)*100</f>
        <v>59.074124952351568</v>
      </c>
    </row>
    <row r="13" spans="2:10" x14ac:dyDescent="0.3">
      <c r="B13" s="6" t="s">
        <v>8</v>
      </c>
      <c r="C13" s="7" t="s">
        <v>23</v>
      </c>
      <c r="D13" s="8">
        <f>2/C3^3</f>
        <v>2</v>
      </c>
      <c r="F13" s="10" t="s">
        <v>30</v>
      </c>
      <c r="G13" s="3">
        <f>D9+(D11*C5)+((D12/FACT(2))*C5^2)+((D13/FACT(3))*C5^3)</f>
        <v>1.5</v>
      </c>
      <c r="I13" s="11" t="s">
        <v>16</v>
      </c>
      <c r="J13" s="3">
        <f>ABS((G13-C23)/C23)*100</f>
        <v>63.703500190593708</v>
      </c>
    </row>
    <row r="14" spans="2:10" x14ac:dyDescent="0.3">
      <c r="B14" s="6" t="s">
        <v>9</v>
      </c>
      <c r="C14" s="7" t="s">
        <v>25</v>
      </c>
      <c r="D14" s="8">
        <f>-6/C3^4</f>
        <v>-6</v>
      </c>
      <c r="F14" s="10" t="s">
        <v>30</v>
      </c>
      <c r="G14" s="3">
        <f>D9+(D11*C5)+((D12/FACT(2))*C5^2)+((D13/FACT(3))*C5^3)+((D14/FACT(4))*C5^4)</f>
        <v>0.234375</v>
      </c>
      <c r="I14" s="11" t="s">
        <v>16</v>
      </c>
      <c r="J14" s="3">
        <f>ABS((G14-C23)/C23)*100</f>
        <v>74.421328095219735</v>
      </c>
    </row>
    <row r="15" spans="2:10" x14ac:dyDescent="0.3">
      <c r="B15" s="6" t="s">
        <v>10</v>
      </c>
      <c r="C15" s="7" t="s">
        <v>24</v>
      </c>
      <c r="D15" s="8">
        <f>24/C3^5</f>
        <v>24</v>
      </c>
      <c r="F15" s="10" t="s">
        <v>30</v>
      </c>
      <c r="G15" s="3">
        <f>D9+(D11*C5)+((D12/FACT(2))*C5^2)+((D13/FACT(3))*C5^3)+((D14/FACT(4))*C5^4)+((D15/FACT(5))*C5^5)</f>
        <v>1.753125</v>
      </c>
      <c r="I15" s="11" t="s">
        <v>16</v>
      </c>
      <c r="J15" s="3">
        <f>ABS((G15-C23)/C23)*100</f>
        <v>91.328465847756405</v>
      </c>
    </row>
    <row r="16" spans="2:10" x14ac:dyDescent="0.3">
      <c r="B16" s="6" t="s">
        <v>26</v>
      </c>
      <c r="C16" s="9" t="s">
        <v>27</v>
      </c>
      <c r="D16" s="8">
        <f>-120/C3^6</f>
        <v>-120</v>
      </c>
      <c r="F16" s="10" t="s">
        <v>30</v>
      </c>
      <c r="G16" s="3">
        <f>D9+(D11*C5)+((D12/FACT(2))*C5^2)+((D13/FACT(3))*C5^3)+((D14/FACT(4))*C5^4)+((D15/FACT(5))*C5^5)+((D16/FACT(6))*C5^6)</f>
        <v>-0.14531249999999996</v>
      </c>
      <c r="I16" s="11" t="s">
        <v>16</v>
      </c>
      <c r="J16" s="3">
        <f>ABS((G16-C23)/C23)*100</f>
        <v>115.85877658096375</v>
      </c>
    </row>
    <row r="17" spans="2:10" x14ac:dyDescent="0.3">
      <c r="B17" s="6" t="s">
        <v>28</v>
      </c>
      <c r="C17" s="9" t="s">
        <v>29</v>
      </c>
      <c r="D17" s="8">
        <f>720/C3^7</f>
        <v>720</v>
      </c>
      <c r="F17" s="10" t="s">
        <v>30</v>
      </c>
      <c r="G17" s="3">
        <f>D9+(D11*C5)+((D12/FACT(2))*C5^2)+((D13/FACT(3))*C5^3)+((D14/FACT(4))*C5^4)+((D15/FACT(5))*C5^5)+((D16/FACT(6))*C5^6)+((D17/FACT(7))*C5^7)</f>
        <v>2.2955357142857142</v>
      </c>
      <c r="I17" s="11" t="s">
        <v>16</v>
      </c>
      <c r="J17" s="3">
        <f>ABS((G17-C23)/C23)*100</f>
        <v>150.52482082739073</v>
      </c>
    </row>
    <row r="22" spans="2:10" x14ac:dyDescent="0.3">
      <c r="B22" s="4" t="s">
        <v>14</v>
      </c>
      <c r="C22" s="3">
        <f>D9+(D11*C5)+((D12/FACT(2))*C5^2)+((D13/FACT(3))*C5^3)+((D14/FACT(4))*C5^4)+((D15/FACT(5))*C5^5)+((D16/FACT(6))*C5^6)+((D17/FACT(7))*C5^7)</f>
        <v>2.2955357142857142</v>
      </c>
    </row>
    <row r="23" spans="2:10" x14ac:dyDescent="0.3">
      <c r="B23" s="4" t="s">
        <v>15</v>
      </c>
      <c r="C23" s="3">
        <f>LN(2.5)</f>
        <v>0.91629073187415511</v>
      </c>
    </row>
    <row r="25" spans="2:10" x14ac:dyDescent="0.3">
      <c r="B25" t="s">
        <v>17</v>
      </c>
    </row>
    <row r="26" spans="2:10" x14ac:dyDescent="0.3">
      <c r="B26" s="11" t="s">
        <v>16</v>
      </c>
      <c r="C26" s="3">
        <f>ABS((C22-C23)/C23)*100</f>
        <v>150.52482082739073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2024-09-03T23:50:42Z</dcterms:created>
  <dcterms:modified xsi:type="dcterms:W3CDTF">2024-09-04T02:00:28Z</dcterms:modified>
</cp:coreProperties>
</file>