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T301_SP24_PE1_154582\PaperNo_1\All\"/>
    </mc:Choice>
  </mc:AlternateContent>
  <xr:revisionPtr revIDLastSave="0" documentId="13_ncr:1_{522220A1-3723-423A-B9B3-9EA892571E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4" i="3"/>
  <c r="E3" i="3"/>
  <c r="D3" i="3"/>
  <c r="E2" i="3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<sst xmlns="http://schemas.openxmlformats.org/spreadsheetml/2006/main" count="183" uniqueCount="129">
  <si>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</si>
  <si>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</si>
  <si>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</si>
  <si>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</si>
  <si>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</si>
  <si>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</si>
  <si>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</si>
  <si>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</si>
  <si>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</si>
  <si>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</si>
  <si>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</si>
  <si>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</si>
  <si>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</si>
  <si>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</si>
  <si>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</si>
  <si>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</si>
  <si>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</si>
  <si>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</si>
  <si>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</si>
  <si>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</si>
  <si>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</si>
  <si>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</si>
  <si>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</si>
  <si>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</si>
  <si>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</si>
  <si>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</si>
  <si>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</si>
  <si>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</si>
  <si>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</si>
  <si>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</si>
  <si>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</si>
  <si>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</si>
  <si>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</si>
  <si>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</si>
  <si>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</si>
  <si>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</si>
  <si>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</si>
  <si>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</si>
  <si>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</si>
  <si>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</si>
  <si>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</si>
  <si>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</si>
  <si>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TC001</t>
  </si>
  <si>
    <t>User log into system with correct role</t>
  </si>
  <si>
    <t>UTCID02</t>
  </si>
  <si>
    <t>UTCID03</t>
  </si>
  <si>
    <t>Detail</t>
  </si>
  <si>
    <t>Test case</t>
  </si>
  <si>
    <t>Test date
(dd/mm/yyyy)</t>
  </si>
  <si>
    <t>input a, b and c</t>
  </si>
  <si>
    <t>a</t>
  </si>
  <si>
    <t>b</t>
  </si>
  <si>
    <t>c</t>
  </si>
  <si>
    <t>The equation has no solution!</t>
  </si>
  <si>
    <t>The equation has one solution: x = -1</t>
  </si>
  <si>
    <t xml:space="preserve">The equation has two solutions x1 = 0 va x2 = -1 </t>
  </si>
  <si>
    <t>The equation has dual solutions: x1 = x2 = -1</t>
  </si>
  <si>
    <t>P</t>
  </si>
  <si>
    <t>26/3/2024</t>
  </si>
  <si>
    <t>solveQuadraticEquations</t>
  </si>
  <si>
    <t>Nguyen Truong Thanh</t>
  </si>
  <si>
    <t>This function is a function to compute x1, x2 form to solve quadaratic equations: ax2 + bx + c = 0 with input is a, b ,c</t>
  </si>
  <si>
    <t>Courtesy Hold</t>
  </si>
  <si>
    <t>Successful booking</t>
  </si>
  <si>
    <t>The input data for Room field is invalid!</t>
  </si>
  <si>
    <t>The input data for Form Date and To Date field is invalid!    To Date &gt;= Form Date</t>
  </si>
  <si>
    <t>The input data for Length of Hold field is invalid!                  Examples (3d (date) or 15h (hour))</t>
  </si>
  <si>
    <t>The input data for Name field is invalid!                             Name is not exceeding 50 characters</t>
  </si>
  <si>
    <t>Incorrect package import syntax.</t>
  </si>
  <si>
    <t>import java.lang." should be removed or corrected.</t>
  </si>
  <si>
    <t>Missing import statement for Scanner class.</t>
  </si>
  <si>
    <t>Should include import java.util.Scanner;.</t>
  </si>
  <si>
    <t>Syntax error in the main method declaration.</t>
  </si>
  <si>
    <t>Use {} instead of ().</t>
  </si>
  <si>
    <t>Incorrect syntax for creating a new Scanner instance.</t>
  </si>
  <si>
    <t>Replace Scanner in-new Scanner(System.in); with Scanner in = new Scanner(System.in);</t>
  </si>
  <si>
    <t>Incorrect operation in loop condition.</t>
  </si>
  <si>
    <t>Use of undeclared class Stack and missing type for generic.</t>
  </si>
  <si>
    <t>Should be Stack&lt;Character&gt; stack = new Stack&lt;Character&gt;();.</t>
  </si>
  <si>
    <t>Unclosed parenthesis</t>
  </si>
  <si>
    <t>Undefined Stack object usage</t>
  </si>
  <si>
    <t>Import and initialize Stack</t>
  </si>
  <si>
    <t>Syntax error in for loop condition</t>
  </si>
  <si>
    <t>Add closing parenthesis after length()</t>
  </si>
  <si>
    <t>Misplaced if-else block</t>
  </si>
  <si>
    <t>Move the else block inside the if block</t>
  </si>
  <si>
    <t>inputString.length() is syntactically incorrect.</t>
  </si>
  <si>
    <t>Add closing parentheses</t>
  </si>
  <si>
    <t>TC002</t>
  </si>
  <si>
    <t>TC003</t>
  </si>
  <si>
    <t>TC004</t>
  </si>
  <si>
    <t>TC005</t>
  </si>
  <si>
    <t>TC006</t>
  </si>
  <si>
    <t>TC007</t>
  </si>
  <si>
    <t>TC008</t>
  </si>
  <si>
    <t>To Date &gt;= Form Date</t>
  </si>
  <si>
    <t>Length of Hold not format (3d (date) or 15h (hour))</t>
  </si>
  <si>
    <t>Name exceeding 50 characters</t>
  </si>
  <si>
    <t>TC009</t>
  </si>
  <si>
    <t>Phone exceeding 20 characters</t>
  </si>
  <si>
    <t>Phone not is a number</t>
  </si>
  <si>
    <t>The input data for Phone field is invalid!                             Phone is not exceeding 20 characters</t>
  </si>
  <si>
    <t>The input data for Phone field is invalid!                             Phone is must be number</t>
  </si>
  <si>
    <t>Name is empty</t>
  </si>
  <si>
    <t>Phone null</t>
  </si>
  <si>
    <t>The input data for Name field is invalid!                             Name not empty, Name must be string</t>
  </si>
  <si>
    <t>The input data for Phone field is invalid!                             Phone not empty, Name must be number</t>
  </si>
  <si>
    <t>TC010</t>
  </si>
  <si>
    <t>Confirmation message is closed</t>
  </si>
  <si>
    <t>Click Close "Yes"</t>
  </si>
  <si>
    <t>System exits function</t>
  </si>
  <si>
    <t>TC011</t>
  </si>
  <si>
    <t>Click Close "No"</t>
  </si>
  <si>
    <t>Message show "Do you want to close?"</t>
  </si>
  <si>
    <t>Do not select a room</t>
  </si>
  <si>
    <t>TC012</t>
  </si>
  <si>
    <t>Current Date + Length of Hold &lt;= Form Date</t>
  </si>
  <si>
    <t>1.Form Date: 28/3/2024
2.To Date: 30/3/2024
3. Room: 101
4. Length of Hold: 2d
5. Name: “Nguyen Truong Thanh”
6. Phone: "0123456789"
7.Click “OK”</t>
  </si>
  <si>
    <t>1.Form Date: 28/3/2024
2.To Date: 30/3/2024
3. Room: 101
4. Length of Hold: 3e
5. Name: “Nguyen Truong Thanh”
6. Phone: "0123456789"
7.Click “OK”</t>
  </si>
  <si>
    <t>1.Form Date: 28/3/2024
2.To Date: 30/3/2024
3. Room: 101
4. Length of Hold: 3d
5. Name: “Nguyen Truong Thanh Nguyen Truong Thanh Nguyen Truong Thanh”
6. Phone: "0123456789"
7.Click “OK”</t>
  </si>
  <si>
    <t>1.Form Date: 28/3/2024
2.To Date: 30/3/2024
3. Room: 101
4. Length of Hold: 3d
5. Name: “”
6. Phone: "0123456789"
7.Click “OK”</t>
  </si>
  <si>
    <t>1.Form Date: 28/3/2024
2.To Date: 30/3/2024
3. Room: 101
4. Length of Hold: 3d
5. Name: “Nguyen Truong Thanh”
6. Phone: "0123456781190123456789"
7.Click “OK”</t>
  </si>
  <si>
    <t>1.Form Date: 28/3/2024
2.To Date: 30/3/2024
3. Room: 101
4. Length of Hold: 2d
5. Name: “Nguyen Truong Thanh”
6. Phone: "0123456789"
7.Click “Close”</t>
  </si>
  <si>
    <t>1.Form Date: 28/3/2024
2.To Date: 30/3/2024
3. Room: 101
4. Length of Hold: 2d
5. Name: “Nguyen Truong Thanh”
6. Phone: ""
7.Click “OK”</t>
  </si>
  <si>
    <t>1.Form Date: 28/3/2024
2.To Date: 30/3/2024
3. Room: 101
4. Length of Hold: 2d
5. Name: “Nguyen Truong Thanh”
6. Phone: "012345addf"
7.Click “OK”</t>
  </si>
  <si>
    <t>1.Form Date: 28/3/2024
2.To Date: 30/3/2024
3. Room: null
4. Length of Hold: 2d
5. Name: “Nguyen Truong Thanh”
6. Phone: "0123456789"
7.Click “OK”</t>
  </si>
  <si>
    <t>1.Form Date: 30/3/2024
2.To Date: 28/3/2024
3. Room: 101
4. Length of Hold: 2d
5. Name: “Nguyen Truong Thanh”
6. Phone: "0123456789"
7.Click “OK”</t>
  </si>
  <si>
    <t>The room 101 is held temporarily for  the guest form 28/3/2024 to 30/3/2024</t>
  </si>
  <si>
    <t>The temporary room holding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</si>
</sst>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6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2" fillId="4" borderId="36" xfId="1" applyFont="1" applyFill="1" applyBorder="1" applyAlignment="1">
      <alignment horizontal="left"/>
    </xf>
    <xf numFmtId="0" fontId="9" fillId="3" borderId="14" xfId="1" applyFont="1" applyFill="1" applyBorder="1"/>
    <xf numFmtId="0" fontId="2" fillId="4" borderId="36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4" fillId="3" borderId="15" xfId="1" applyFont="1" applyFill="1" applyBorder="1" applyAlignment="1">
      <alignment horizontal="right" vertical="top"/>
    </xf>
    <xf numFmtId="0" fontId="14" fillId="3" borderId="15" xfId="1" applyFont="1" applyFill="1" applyBorder="1" applyAlignment="1">
      <alignment horizontal="right"/>
    </xf>
    <xf numFmtId="0" fontId="2" fillId="7" borderId="30" xfId="1" applyFont="1" applyFill="1" applyBorder="1" applyAlignment="1">
      <alignment horizontal="center" vertical="center"/>
    </xf>
    <xf numFmtId="0" fontId="2" fillId="8" borderId="0" xfId="1" applyFont="1" applyFill="1"/>
    <xf numFmtId="0" fontId="3" fillId="8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8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6" fillId="3" borderId="14" xfId="1" applyFont="1" applyFill="1" applyBorder="1" applyAlignment="1">
      <alignment horizontal="left" vertical="top"/>
    </xf>
    <xf numFmtId="0" fontId="17" fillId="8" borderId="49" xfId="1" applyFont="1" applyFill="1" applyBorder="1" applyAlignment="1">
      <alignment vertical="center"/>
    </xf>
    <xf numFmtId="0" fontId="17" fillId="8" borderId="50" xfId="1" applyFont="1" applyFill="1" applyBorder="1" applyAlignment="1">
      <alignment vertical="center"/>
    </xf>
    <xf numFmtId="0" fontId="17" fillId="8" borderId="50" xfId="1" applyFont="1" applyFill="1" applyBorder="1" applyAlignment="1">
      <alignment vertical="top"/>
    </xf>
    <xf numFmtId="0" fontId="17" fillId="8" borderId="51" xfId="1" applyFont="1" applyFill="1" applyBorder="1" applyAlignment="1">
      <alignment vertical="top"/>
    </xf>
    <xf numFmtId="0" fontId="17" fillId="8" borderId="51" xfId="1" applyFont="1" applyFill="1" applyBorder="1" applyAlignment="1">
      <alignment vertical="center"/>
    </xf>
    <xf numFmtId="0" fontId="17" fillId="8" borderId="49" xfId="1" applyFont="1" applyFill="1" applyBorder="1" applyAlignment="1">
      <alignment vertical="top"/>
    </xf>
    <xf numFmtId="0" fontId="17" fillId="8" borderId="53" xfId="1" applyFont="1" applyFill="1" applyBorder="1" applyAlignment="1">
      <alignment vertical="top" textRotation="180"/>
    </xf>
    <xf numFmtId="0" fontId="6" fillId="8" borderId="53" xfId="1" applyFont="1" applyFill="1" applyBorder="1" applyAlignment="1">
      <alignment vertical="top" textRotation="180"/>
    </xf>
    <xf numFmtId="0" fontId="6" fillId="8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5" xfId="1" applyFont="1" applyFill="1" applyBorder="1" applyAlignment="1">
      <alignment horizontal="right"/>
    </xf>
    <xf numFmtId="0" fontId="15" fillId="4" borderId="56" xfId="1" applyFont="1" applyFill="1" applyBorder="1" applyAlignment="1">
      <alignment horizontal="right"/>
    </xf>
    <xf numFmtId="0" fontId="14" fillId="0" borderId="56" xfId="1" applyFont="1" applyBorder="1" applyAlignment="1">
      <alignment vertical="top"/>
    </xf>
    <xf numFmtId="0" fontId="14" fillId="4" borderId="56" xfId="1" applyFont="1" applyFill="1" applyBorder="1" applyAlignment="1">
      <alignment horizontal="right"/>
    </xf>
    <xf numFmtId="0" fontId="2" fillId="4" borderId="56" xfId="1" applyFont="1" applyFill="1" applyBorder="1" applyAlignment="1">
      <alignment horizontal="right"/>
    </xf>
    <xf numFmtId="0" fontId="14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2" fillId="4" borderId="60" xfId="1" applyFont="1" applyFill="1" applyBorder="1" applyAlignment="1">
      <alignment horizontal="lef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4" fillId="3" borderId="48" xfId="1" applyFont="1" applyFill="1" applyBorder="1" applyAlignment="1">
      <alignment horizontal="right"/>
    </xf>
    <xf numFmtId="0" fontId="2" fillId="4" borderId="45" xfId="1" applyFont="1" applyFill="1" applyBorder="1" applyAlignment="1">
      <alignment horizontal="lef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6" borderId="36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 wrapText="1"/>
    </xf>
    <xf numFmtId="0" fontId="2" fillId="6" borderId="36" xfId="0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1" fillId="0" borderId="0" xfId="1" applyFont="1"/>
    <xf numFmtId="0" fontId="20" fillId="0" borderId="36" xfId="0" applyFont="1" applyBorder="1" applyAlignment="1">
      <alignment horizontal="center" vertical="top"/>
    </xf>
    <xf numFmtId="0" fontId="22" fillId="0" borderId="0" xfId="0" applyFont="1"/>
    <xf numFmtId="0" fontId="23" fillId="0" borderId="40" xfId="3" applyFont="1" applyFill="1" applyBorder="1" applyAlignment="1">
      <alignment horizontal="left" vertical="top" wrapText="1"/>
    </xf>
    <xf numFmtId="0" fontId="24" fillId="0" borderId="40" xfId="0" applyFont="1" applyBorder="1" applyAlignment="1">
      <alignment horizontal="left" vertical="top" wrapText="1"/>
    </xf>
    <xf numFmtId="0" fontId="24" fillId="0" borderId="40" xfId="0" applyFont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24" fillId="0" borderId="0" xfId="0" applyFont="1"/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4" fillId="0" borderId="40" xfId="2" applyFont="1" applyBorder="1" applyAlignment="1">
      <alignment horizontal="left" vertical="top" wrapText="1"/>
    </xf>
    <xf numFmtId="0" fontId="25" fillId="0" borderId="41" xfId="2" applyFont="1" applyBorder="1" applyAlignment="1">
      <alignment horizontal="left" vertical="top" wrapText="1"/>
    </xf>
    <xf numFmtId="0" fontId="24" fillId="0" borderId="41" xfId="0" applyFont="1" applyBorder="1" applyAlignment="1">
      <alignment horizontal="left" vertical="top" wrapText="1"/>
    </xf>
    <xf numFmtId="2" fontId="24" fillId="0" borderId="41" xfId="0" applyNumberFormat="1" applyFont="1" applyBorder="1" applyAlignment="1">
      <alignment vertical="top" wrapText="1"/>
    </xf>
    <xf numFmtId="2" fontId="24" fillId="0" borderId="0" xfId="0" applyNumberFormat="1" applyFont="1" applyAlignment="1">
      <alignment vertical="top" wrapText="1"/>
    </xf>
    <xf numFmtId="0" fontId="20" fillId="0" borderId="36" xfId="0" applyFont="1" applyBorder="1" applyAlignment="1">
      <alignment vertical="top"/>
    </xf>
    <xf numFmtId="0" fontId="20" fillId="0" borderId="36" xfId="0" applyFont="1" applyBorder="1" applyAlignment="1">
      <alignment horizontal="right" vertical="top"/>
    </xf>
    <xf numFmtId="0" fontId="27" fillId="5" borderId="36" xfId="2" applyFont="1" applyFill="1" applyBorder="1" applyAlignment="1">
      <alignment horizontal="left" vertical="top" wrapText="1"/>
    </xf>
    <xf numFmtId="0" fontId="27" fillId="6" borderId="36" xfId="0" applyFont="1" applyFill="1" applyBorder="1" applyAlignment="1">
      <alignment horizontal="left" vertical="top"/>
    </xf>
    <xf numFmtId="0" fontId="27" fillId="6" borderId="36" xfId="0" applyFont="1" applyFill="1" applyBorder="1" applyAlignment="1">
      <alignment horizontal="left" vertical="top" wrapText="1"/>
    </xf>
    <xf numFmtId="16" fontId="27" fillId="6" borderId="36" xfId="0" applyNumberFormat="1" applyFont="1" applyFill="1" applyBorder="1" applyAlignment="1">
      <alignment horizontal="left" vertical="top"/>
    </xf>
    <xf numFmtId="0" fontId="3" fillId="9" borderId="36" xfId="2" applyFont="1" applyFill="1" applyBorder="1" applyAlignment="1">
      <alignment horizontal="center" vertical="center" wrapText="1"/>
    </xf>
    <xf numFmtId="0" fontId="28" fillId="8" borderId="36" xfId="0" applyFont="1" applyFill="1" applyBorder="1" applyAlignment="1">
      <alignment horizontal="center"/>
    </xf>
    <xf numFmtId="164" fontId="5" fillId="9" borderId="52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0" fontId="14" fillId="0" borderId="33" xfId="1" applyFont="1" applyBorder="1" applyAlignment="1">
      <alignment horizontal="right"/>
    </xf>
    <xf numFmtId="0" fontId="14" fillId="0" borderId="34" xfId="1" applyFont="1" applyBorder="1" applyAlignment="1">
      <alignment horizontal="right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4" fillId="0" borderId="14" xfId="1" applyFont="1" applyBorder="1" applyAlignment="1">
      <alignment horizontal="right"/>
    </xf>
    <xf numFmtId="0" fontId="14" fillId="0" borderId="15" xfId="1" applyFont="1" applyBorder="1" applyAlignment="1">
      <alignment horizontal="right"/>
    </xf>
    <xf numFmtId="0" fontId="14" fillId="0" borderId="0" xfId="1" applyFont="1" applyAlignment="1">
      <alignment horizontal="right"/>
    </xf>
    <xf numFmtId="0" fontId="14" fillId="0" borderId="56" xfId="1" applyFont="1" applyBorder="1" applyAlignment="1">
      <alignment horizontal="right"/>
    </xf>
    <xf numFmtId="0" fontId="2" fillId="7" borderId="25" xfId="1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2" fillId="7" borderId="28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2" fillId="7" borderId="30" xfId="1" applyFont="1" applyFill="1" applyBorder="1" applyAlignment="1">
      <alignment horizontal="center" vertical="center"/>
    </xf>
    <xf numFmtId="0" fontId="2" fillId="7" borderId="31" xfId="1" applyFont="1" applyFill="1" applyBorder="1" applyAlignment="1">
      <alignment horizontal="center" vertical="center"/>
    </xf>
    <xf numFmtId="0" fontId="3" fillId="7" borderId="8" xfId="2" applyFont="1" applyFill="1" applyBorder="1" applyAlignment="1">
      <alignment horizontal="left" wrapText="1"/>
    </xf>
    <xf numFmtId="0" fontId="3" fillId="7" borderId="9" xfId="2" applyFont="1" applyFill="1" applyBorder="1" applyAlignment="1">
      <alignment horizontal="left" wrapText="1"/>
    </xf>
    <xf numFmtId="0" fontId="15" fillId="2" borderId="17" xfId="2" applyFont="1" applyFill="1" applyBorder="1" applyAlignment="1">
      <alignment horizontal="center" wrapText="1"/>
    </xf>
    <xf numFmtId="0" fontId="15" fillId="2" borderId="18" xfId="2" applyFont="1" applyFill="1" applyBorder="1" applyAlignment="1">
      <alignment horizontal="center" wrapText="1"/>
    </xf>
    <xf numFmtId="0" fontId="3" fillId="7" borderId="13" xfId="2" applyFont="1" applyFill="1" applyBorder="1" applyAlignment="1">
      <alignment horizontal="left" wrapText="1"/>
    </xf>
    <xf numFmtId="0" fontId="3" fillId="7" borderId="14" xfId="2" applyFont="1" applyFill="1" applyBorder="1" applyAlignment="1">
      <alignment horizontal="left" wrapText="1"/>
    </xf>
    <xf numFmtId="0" fontId="3" fillId="7" borderId="15" xfId="2" applyFont="1" applyFill="1" applyBorder="1" applyAlignment="1">
      <alignment horizontal="left" wrapText="1"/>
    </xf>
    <xf numFmtId="0" fontId="2" fillId="7" borderId="19" xfId="2" applyFont="1" applyFill="1" applyBorder="1" applyAlignment="1">
      <alignment horizontal="center" wrapText="1"/>
    </xf>
    <xf numFmtId="0" fontId="2" fillId="7" borderId="18" xfId="2" applyFont="1" applyFill="1" applyBorder="1" applyAlignment="1">
      <alignment horizontal="center" wrapText="1"/>
    </xf>
    <xf numFmtId="0" fontId="2" fillId="7" borderId="20" xfId="2" applyFont="1" applyFill="1" applyBorder="1" applyAlignment="1">
      <alignment horizontal="center" wrapText="1"/>
    </xf>
    <xf numFmtId="0" fontId="15" fillId="2" borderId="21" xfId="2" applyFont="1" applyFill="1" applyBorder="1" applyAlignment="1">
      <alignment horizontal="left" wrapText="1"/>
    </xf>
    <xf numFmtId="0" fontId="15" fillId="2" borderId="22" xfId="2" applyFont="1" applyFill="1" applyBorder="1" applyAlignment="1">
      <alignment horizontal="left" wrapText="1"/>
    </xf>
    <xf numFmtId="0" fontId="3" fillId="7" borderId="8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3" fillId="7" borderId="24" xfId="1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left" wrapText="1"/>
    </xf>
    <xf numFmtId="0" fontId="3" fillId="7" borderId="2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left" wrapText="1"/>
    </xf>
    <xf numFmtId="0" fontId="15" fillId="2" borderId="2" xfId="2" applyFont="1" applyFill="1" applyBorder="1" applyAlignment="1">
      <alignment horizontal="left" wrapText="1"/>
    </xf>
    <xf numFmtId="0" fontId="15" fillId="2" borderId="4" xfId="2" applyFont="1" applyFill="1" applyBorder="1" applyAlignment="1">
      <alignment horizontal="left" wrapText="1"/>
    </xf>
    <xf numFmtId="0" fontId="3" fillId="7" borderId="5" xfId="2" applyFont="1" applyFill="1" applyBorder="1" applyAlignment="1">
      <alignment horizontal="left" wrapText="1"/>
    </xf>
    <xf numFmtId="0" fontId="3" fillId="7" borderId="6" xfId="2" applyFont="1" applyFill="1" applyBorder="1" applyAlignment="1">
      <alignment horizontal="left" wrapText="1"/>
    </xf>
    <xf numFmtId="49" fontId="14" fillId="2" borderId="3" xfId="2" applyNumberFormat="1" applyFont="1" applyFill="1" applyBorder="1" applyAlignment="1">
      <alignment horizontal="center" wrapText="1"/>
    </xf>
    <xf numFmtId="0" fontId="14" fillId="2" borderId="2" xfId="2" applyFont="1" applyFill="1" applyBorder="1" applyAlignment="1">
      <alignment horizontal="center" wrapText="1"/>
    </xf>
    <xf numFmtId="0" fontId="14" fillId="2" borderId="7" xfId="2" applyFont="1" applyFill="1" applyBorder="1" applyAlignment="1">
      <alignment horizontal="center" wrapText="1"/>
    </xf>
    <xf numFmtId="0" fontId="15" fillId="2" borderId="10" xfId="2" applyFont="1" applyFill="1" applyBorder="1" applyAlignment="1">
      <alignment horizontal="left" wrapText="1"/>
    </xf>
    <xf numFmtId="0" fontId="15" fillId="2" borderId="11" xfId="2" applyFont="1" applyFill="1" applyBorder="1" applyAlignment="1">
      <alignment horizontal="left" wrapText="1"/>
    </xf>
    <xf numFmtId="0" fontId="15" fillId="2" borderId="12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9" fillId="0" borderId="0" xfId="2" applyFont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11" sqref="A11"/>
    </sheetView>
  </sheetViews>
  <sheetFormatPr defaultRowHeight="14.4"/>
  <cols>
    <col min="1" max="1" width="3" bestFit="1" customWidth="1"/>
    <col min="2" max="2" width="49.44140625" bestFit="1" customWidth="1"/>
    <col min="3" max="3" width="3" bestFit="1" customWidth="1"/>
    <col min="4" max="4" width="72.77734375" bestFit="1" customWidth="1"/>
  </cols>
  <sheetData>
    <row r="1" spans="1:4">
      <c r="A1" s="107" t="s">
        <v>41</v>
      </c>
      <c r="B1" s="107" t="s">
        <v>39</v>
      </c>
      <c r="C1" s="107" t="s">
        <v>40</v>
      </c>
      <c r="D1" s="107" t="s">
        <v>46</v>
      </c>
    </row>
    <row r="2" spans="1:4">
      <c r="A2" s="86">
        <v>1</v>
      </c>
      <c r="B2" s="100" t="s">
        <v>68</v>
      </c>
      <c r="C2" s="101">
        <v>1</v>
      </c>
      <c r="D2" s="100" t="s">
        <v>69</v>
      </c>
    </row>
    <row r="3" spans="1:4">
      <c r="A3" s="86">
        <v>2</v>
      </c>
      <c r="B3" s="100" t="s">
        <v>74</v>
      </c>
      <c r="C3" s="101">
        <v>6</v>
      </c>
      <c r="D3" s="100" t="s">
        <v>75</v>
      </c>
    </row>
    <row r="4" spans="1:4">
      <c r="A4" s="86">
        <v>3</v>
      </c>
      <c r="B4" s="100" t="s">
        <v>72</v>
      </c>
      <c r="C4" s="101">
        <v>5</v>
      </c>
      <c r="D4" s="100" t="s">
        <v>73</v>
      </c>
    </row>
    <row r="5" spans="1:4">
      <c r="A5" s="86">
        <v>4</v>
      </c>
      <c r="B5" s="100" t="s">
        <v>70</v>
      </c>
      <c r="C5" s="101">
        <v>4</v>
      </c>
      <c r="D5" s="100" t="s">
        <v>71</v>
      </c>
    </row>
    <row r="6" spans="1:4">
      <c r="A6" s="86">
        <v>5</v>
      </c>
      <c r="B6" s="100" t="s">
        <v>76</v>
      </c>
      <c r="C6" s="101">
        <v>8</v>
      </c>
      <c r="D6" s="100" t="s">
        <v>86</v>
      </c>
    </row>
    <row r="7" spans="1:4">
      <c r="A7" s="86">
        <v>6</v>
      </c>
      <c r="B7" s="100" t="s">
        <v>77</v>
      </c>
      <c r="C7" s="101">
        <v>9</v>
      </c>
      <c r="D7" s="100" t="s">
        <v>78</v>
      </c>
    </row>
    <row r="8" spans="1:4">
      <c r="A8" s="86">
        <v>7</v>
      </c>
      <c r="B8" s="100" t="s">
        <v>79</v>
      </c>
      <c r="C8" s="101">
        <v>9</v>
      </c>
      <c r="D8" s="100" t="s">
        <v>87</v>
      </c>
    </row>
    <row r="9" spans="1:4">
      <c r="A9" s="86">
        <v>8</v>
      </c>
      <c r="B9" s="100" t="s">
        <v>80</v>
      </c>
      <c r="C9" s="101">
        <v>10</v>
      </c>
      <c r="D9" s="100" t="s">
        <v>81</v>
      </c>
    </row>
    <row r="10" spans="1:4">
      <c r="A10" s="86">
        <v>9</v>
      </c>
      <c r="B10" s="100" t="s">
        <v>84</v>
      </c>
      <c r="C10" s="101">
        <v>17</v>
      </c>
      <c r="D10" s="100" t="s">
        <v>85</v>
      </c>
    </row>
    <row r="11" spans="1:4">
      <c r="A11" s="86">
        <v>10</v>
      </c>
      <c r="B11" s="100" t="s">
        <v>82</v>
      </c>
      <c r="C11" s="101">
        <v>10</v>
      </c>
      <c r="D11" s="100" t="s">
        <v>83</v>
      </c>
    </row>
    <row r="13" spans="1:4">
      <c r="A13" s="30" t="s">
        <v>38</v>
      </c>
      <c r="B13" s="85" t="s">
        <v>37</v>
      </c>
      <c r="C13" s="85"/>
    </row>
    <row r="20" spans="1:3">
      <c r="A20" s="30" t="s">
        <v>38</v>
      </c>
      <c r="B20" s="85" t="s">
        <v>37</v>
      </c>
      <c r="C20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"/>
  <sheetViews>
    <sheetView topLeftCell="A37" workbookViewId="0">
      <selection activeCell="L44" sqref="L44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10" width="2.4414062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83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51" t="s">
        <v>0</v>
      </c>
      <c r="B1" s="152"/>
      <c r="C1" s="153" t="s">
        <v>59</v>
      </c>
      <c r="D1" s="154"/>
      <c r="E1" s="155"/>
      <c r="F1" s="156" t="s">
        <v>1</v>
      </c>
      <c r="G1" s="157"/>
      <c r="H1" s="157"/>
      <c r="I1" s="157"/>
      <c r="J1" s="157"/>
      <c r="K1" s="157"/>
      <c r="L1" s="158" t="s">
        <v>59</v>
      </c>
      <c r="M1" s="159"/>
      <c r="N1" s="159"/>
      <c r="O1" s="159"/>
      <c r="P1" s="159"/>
      <c r="Q1" s="159"/>
      <c r="R1" s="159"/>
      <c r="S1" s="159"/>
      <c r="T1" s="160"/>
    </row>
    <row r="2" spans="1:22" ht="13.5" customHeight="1">
      <c r="A2" s="131" t="s">
        <v>2</v>
      </c>
      <c r="B2" s="132"/>
      <c r="C2" s="161" t="s">
        <v>60</v>
      </c>
      <c r="D2" s="162"/>
      <c r="E2" s="163"/>
      <c r="F2" s="135" t="s">
        <v>3</v>
      </c>
      <c r="G2" s="136"/>
      <c r="H2" s="136"/>
      <c r="I2" s="136"/>
      <c r="J2" s="136"/>
      <c r="K2" s="137"/>
      <c r="L2" s="164"/>
      <c r="M2" s="164"/>
      <c r="N2" s="164"/>
      <c r="O2" s="3"/>
      <c r="P2" s="3"/>
      <c r="Q2" s="3"/>
      <c r="R2" s="3"/>
      <c r="S2" s="3"/>
      <c r="T2" s="4"/>
    </row>
    <row r="3" spans="1:22" ht="13.5" customHeight="1">
      <c r="A3" s="131" t="s">
        <v>4</v>
      </c>
      <c r="B3" s="132"/>
      <c r="C3" s="133">
        <v>28</v>
      </c>
      <c r="D3" s="134"/>
      <c r="E3" s="5"/>
      <c r="F3" s="135" t="s">
        <v>5</v>
      </c>
      <c r="G3" s="136"/>
      <c r="H3" s="136"/>
      <c r="I3" s="136"/>
      <c r="J3" s="136"/>
      <c r="K3" s="137"/>
      <c r="L3" s="138">
        <v>-1</v>
      </c>
      <c r="M3" s="139"/>
      <c r="N3" s="139"/>
      <c r="O3" s="139"/>
      <c r="P3" s="139"/>
      <c r="Q3" s="139"/>
      <c r="R3" s="139"/>
      <c r="S3" s="139"/>
      <c r="T3" s="140"/>
    </row>
    <row r="4" spans="1:22" ht="22.8" customHeight="1">
      <c r="A4" s="131" t="s">
        <v>6</v>
      </c>
      <c r="B4" s="132"/>
      <c r="C4" s="141" t="s">
        <v>61</v>
      </c>
      <c r="D4" s="141"/>
      <c r="E4" s="141"/>
      <c r="F4" s="142"/>
      <c r="G4" s="142"/>
      <c r="H4" s="142"/>
      <c r="I4" s="142"/>
      <c r="J4" s="142"/>
      <c r="K4" s="142"/>
      <c r="L4" s="141"/>
      <c r="M4" s="141"/>
      <c r="N4" s="141"/>
      <c r="O4" s="141"/>
      <c r="P4" s="141"/>
      <c r="Q4" s="141"/>
      <c r="R4" s="141"/>
      <c r="S4" s="141"/>
      <c r="T4" s="141"/>
    </row>
    <row r="5" spans="1:22" ht="13.5" customHeight="1">
      <c r="A5" s="143" t="s">
        <v>7</v>
      </c>
      <c r="B5" s="144"/>
      <c r="C5" s="145" t="s">
        <v>8</v>
      </c>
      <c r="D5" s="146"/>
      <c r="E5" s="147"/>
      <c r="F5" s="145" t="s">
        <v>9</v>
      </c>
      <c r="G5" s="146"/>
      <c r="H5" s="146"/>
      <c r="I5" s="146"/>
      <c r="J5" s="146"/>
      <c r="K5" s="148"/>
      <c r="L5" s="146" t="s">
        <v>10</v>
      </c>
      <c r="M5" s="146"/>
      <c r="N5" s="146"/>
      <c r="O5" s="149" t="s">
        <v>11</v>
      </c>
      <c r="P5" s="146"/>
      <c r="Q5" s="146"/>
      <c r="R5" s="146"/>
      <c r="S5" s="146"/>
      <c r="T5" s="150"/>
    </row>
    <row r="6" spans="1:22" ht="13.5" customHeight="1" thickBot="1">
      <c r="A6" s="124">
        <f>COUNTIF(F43:HQ43,"P")</f>
        <v>5</v>
      </c>
      <c r="B6" s="125"/>
      <c r="C6" s="126">
        <f>COUNTIF(F43:HQ43,"F")</f>
        <v>0</v>
      </c>
      <c r="D6" s="127"/>
      <c r="E6" s="125"/>
      <c r="F6" s="126">
        <f>SUM(O6,- A6,- C6)</f>
        <v>-2</v>
      </c>
      <c r="G6" s="127"/>
      <c r="H6" s="127"/>
      <c r="I6" s="127"/>
      <c r="J6" s="127"/>
      <c r="K6" s="128"/>
      <c r="L6" s="27">
        <f>COUNTIF(E42:HQ42,"N")</f>
        <v>5</v>
      </c>
      <c r="M6" s="27">
        <f>COUNTIF(E42:HQ42,"A")</f>
        <v>0</v>
      </c>
      <c r="N6" s="27">
        <f>COUNTIF(E42:HQ42,"B")</f>
        <v>0</v>
      </c>
      <c r="O6" s="129">
        <f>COUNTA(E8:HT8)</f>
        <v>3</v>
      </c>
      <c r="P6" s="127"/>
      <c r="Q6" s="127"/>
      <c r="R6" s="127"/>
      <c r="S6" s="127"/>
      <c r="T6" s="130"/>
      <c r="U6" s="6"/>
    </row>
    <row r="7" spans="1:22" ht="10.8" thickBot="1"/>
    <row r="8" spans="1:22" ht="46.5" customHeight="1" thickBot="1">
      <c r="A8" s="108"/>
      <c r="B8" s="109"/>
      <c r="C8" s="109"/>
      <c r="D8" s="109"/>
      <c r="E8" s="39"/>
      <c r="F8" s="49" t="s">
        <v>12</v>
      </c>
      <c r="G8" s="49" t="s">
        <v>44</v>
      </c>
      <c r="H8" s="49" t="s">
        <v>45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30"/>
      <c r="V8" s="84"/>
    </row>
    <row r="9" spans="1:22" ht="13.5" customHeight="1">
      <c r="A9" s="43" t="s">
        <v>13</v>
      </c>
      <c r="B9" s="40" t="s">
        <v>14</v>
      </c>
      <c r="C9" s="52"/>
      <c r="D9" s="53"/>
      <c r="E9" s="5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31"/>
    </row>
    <row r="10" spans="1:22" ht="13.5" customHeight="1">
      <c r="A10" s="44"/>
      <c r="B10" s="41"/>
      <c r="C10" s="9"/>
      <c r="D10" s="25" t="s">
        <v>49</v>
      </c>
      <c r="E10" s="5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2"/>
      <c r="V10" s="84"/>
    </row>
    <row r="11" spans="1:22" ht="13.5" customHeight="1">
      <c r="A11" s="44"/>
      <c r="B11" s="41"/>
      <c r="C11" s="9"/>
      <c r="D11" s="25"/>
      <c r="E11" s="5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2"/>
    </row>
    <row r="12" spans="1:22" ht="13.5" customHeight="1">
      <c r="A12" s="44"/>
      <c r="B12" s="41" t="s">
        <v>35</v>
      </c>
      <c r="C12" s="9"/>
      <c r="D12" s="25"/>
      <c r="E12" s="5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2"/>
    </row>
    <row r="13" spans="1:22" ht="15.6" customHeight="1">
      <c r="A13" s="44"/>
      <c r="B13" s="42" t="s">
        <v>50</v>
      </c>
      <c r="C13" s="9"/>
      <c r="D13" s="25"/>
      <c r="E13" s="57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2"/>
    </row>
    <row r="14" spans="1:22" ht="13.5" customHeight="1">
      <c r="A14" s="44"/>
      <c r="B14" s="41"/>
      <c r="C14" s="9"/>
      <c r="D14" s="25">
        <v>0</v>
      </c>
      <c r="E14" s="57"/>
      <c r="F14" s="11" t="s">
        <v>15</v>
      </c>
      <c r="G14" s="11" t="s">
        <v>15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2"/>
    </row>
    <row r="15" spans="1:22" ht="13.5" customHeight="1">
      <c r="A15" s="44"/>
      <c r="B15" s="41"/>
      <c r="C15" s="9"/>
      <c r="D15" s="25">
        <v>1</v>
      </c>
      <c r="E15" s="57"/>
      <c r="F15" s="11"/>
      <c r="G15" s="11"/>
      <c r="H15" s="11" t="s">
        <v>15</v>
      </c>
      <c r="I15" s="11" t="s">
        <v>15</v>
      </c>
      <c r="J15" s="11" t="s">
        <v>15</v>
      </c>
      <c r="K15" s="11"/>
      <c r="L15" s="11"/>
      <c r="M15" s="11"/>
      <c r="N15" s="11"/>
      <c r="O15" s="11"/>
      <c r="P15" s="11"/>
      <c r="Q15" s="11"/>
      <c r="R15" s="11"/>
      <c r="S15" s="11"/>
      <c r="T15" s="32"/>
    </row>
    <row r="16" spans="1:22" ht="13.5" customHeight="1">
      <c r="A16" s="44"/>
      <c r="B16" s="41"/>
      <c r="C16" s="9"/>
      <c r="D16" s="25"/>
      <c r="E16" s="5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2"/>
    </row>
    <row r="17" spans="1:21" ht="13.5" customHeight="1">
      <c r="A17" s="44"/>
      <c r="B17" s="42" t="s">
        <v>51</v>
      </c>
      <c r="C17" s="9"/>
      <c r="D17" s="25"/>
      <c r="E17" s="57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2"/>
      <c r="U17" s="12"/>
    </row>
    <row r="18" spans="1:21" ht="13.5" customHeight="1">
      <c r="A18" s="44"/>
      <c r="B18" s="41"/>
      <c r="C18" s="9"/>
      <c r="D18" s="110">
        <v>0</v>
      </c>
      <c r="E18" s="111"/>
      <c r="F18" s="11" t="s">
        <v>15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2"/>
    </row>
    <row r="19" spans="1:21" ht="13.5" customHeight="1">
      <c r="A19" s="44"/>
      <c r="B19" s="41"/>
      <c r="C19" s="9"/>
      <c r="D19" s="120">
        <v>1</v>
      </c>
      <c r="E19" s="121"/>
      <c r="F19" s="11"/>
      <c r="G19" s="11" t="s">
        <v>15</v>
      </c>
      <c r="H19" s="11" t="s">
        <v>15</v>
      </c>
      <c r="I19" s="11"/>
      <c r="J19" s="11" t="s">
        <v>15</v>
      </c>
      <c r="K19" s="11"/>
      <c r="L19" s="11"/>
      <c r="M19" s="11"/>
      <c r="N19" s="11"/>
      <c r="O19" s="11"/>
      <c r="P19" s="11"/>
      <c r="Q19" s="11"/>
      <c r="R19" s="11"/>
      <c r="S19" s="11"/>
      <c r="T19" s="32"/>
    </row>
    <row r="20" spans="1:21" ht="13.5" customHeight="1">
      <c r="A20" s="44"/>
      <c r="B20" s="41"/>
      <c r="C20" s="9"/>
      <c r="D20" s="122">
        <v>2</v>
      </c>
      <c r="E20" s="123"/>
      <c r="F20" s="11"/>
      <c r="G20" s="11"/>
      <c r="H20" s="11"/>
      <c r="I20" s="11" t="s">
        <v>15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2"/>
    </row>
    <row r="21" spans="1:21" ht="13.5" customHeight="1">
      <c r="A21" s="44"/>
      <c r="B21" s="42" t="s">
        <v>52</v>
      </c>
      <c r="C21" s="9"/>
      <c r="D21" s="25"/>
      <c r="E21" s="5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2"/>
    </row>
    <row r="22" spans="1:21" ht="13.5" customHeight="1">
      <c r="A22" s="44"/>
      <c r="B22" s="41"/>
      <c r="C22" s="9"/>
      <c r="D22" s="110">
        <v>1</v>
      </c>
      <c r="E22" s="111"/>
      <c r="F22" s="11" t="s">
        <v>15</v>
      </c>
      <c r="G22" s="11" t="s">
        <v>15</v>
      </c>
      <c r="H22" s="11"/>
      <c r="I22" s="11" t="s">
        <v>15</v>
      </c>
      <c r="J22" s="11" t="s">
        <v>15</v>
      </c>
      <c r="K22" s="11"/>
      <c r="L22" s="11"/>
      <c r="M22" s="11"/>
      <c r="N22" s="11"/>
      <c r="O22" s="11"/>
      <c r="P22" s="11"/>
      <c r="Q22" s="11"/>
      <c r="R22" s="11"/>
      <c r="S22" s="11"/>
      <c r="T22" s="32"/>
    </row>
    <row r="23" spans="1:21" ht="13.5" customHeight="1">
      <c r="A23" s="44"/>
      <c r="B23" s="41"/>
      <c r="C23" s="9"/>
      <c r="D23" s="110">
        <v>0</v>
      </c>
      <c r="E23" s="111"/>
      <c r="F23" s="11"/>
      <c r="G23" s="11"/>
      <c r="H23" s="11" t="s">
        <v>15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2"/>
    </row>
    <row r="24" spans="1:21" ht="13.5" customHeight="1">
      <c r="A24" s="44"/>
      <c r="B24" s="41"/>
      <c r="C24" s="9"/>
      <c r="D24" s="59"/>
      <c r="E24" s="5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2"/>
    </row>
    <row r="25" spans="1:21" ht="13.5" customHeight="1">
      <c r="A25" s="44"/>
      <c r="B25" s="41"/>
      <c r="C25" s="9"/>
      <c r="D25" s="10"/>
      <c r="E25" s="5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2"/>
    </row>
    <row r="26" spans="1:21" ht="13.5" customHeight="1">
      <c r="A26" s="44"/>
      <c r="B26" s="41"/>
      <c r="C26" s="9"/>
      <c r="D26" s="10"/>
      <c r="E26" s="5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2"/>
    </row>
    <row r="27" spans="1:21" ht="13.5" customHeight="1">
      <c r="A27" s="44"/>
      <c r="B27" s="41"/>
      <c r="C27" s="9"/>
      <c r="D27" s="10"/>
      <c r="E27" s="5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2"/>
    </row>
    <row r="28" spans="1:21" ht="13.5" customHeight="1">
      <c r="A28" s="44"/>
      <c r="B28" s="60"/>
      <c r="C28" s="9"/>
      <c r="D28" s="10"/>
      <c r="E28" s="5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2"/>
    </row>
    <row r="29" spans="1:21" ht="13.5" customHeight="1" thickBot="1">
      <c r="A29" s="47"/>
      <c r="B29" s="61"/>
      <c r="C29" s="62"/>
      <c r="D29" s="63"/>
      <c r="E29" s="5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33"/>
    </row>
    <row r="30" spans="1:21" ht="13.5" customHeight="1">
      <c r="A30" s="48" t="s">
        <v>16</v>
      </c>
      <c r="B30" s="67" t="s">
        <v>17</v>
      </c>
      <c r="C30" s="68"/>
      <c r="D30" s="69"/>
      <c r="E30" s="70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</row>
    <row r="31" spans="1:21" ht="13.5" customHeight="1">
      <c r="A31" s="45"/>
      <c r="B31" s="73"/>
      <c r="C31" s="13"/>
      <c r="D31" s="26"/>
      <c r="E31" s="15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32"/>
    </row>
    <row r="32" spans="1:21" ht="13.5" customHeight="1">
      <c r="A32" s="45"/>
      <c r="B32" s="73"/>
      <c r="C32" s="16"/>
      <c r="D32" s="26"/>
      <c r="E32" s="17"/>
      <c r="F32" s="11"/>
      <c r="G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2"/>
    </row>
    <row r="33" spans="1:20" ht="13.5" customHeight="1">
      <c r="A33" s="45"/>
      <c r="B33" s="73"/>
      <c r="C33" s="16"/>
      <c r="D33" s="26"/>
      <c r="E33" s="1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2"/>
    </row>
    <row r="34" spans="1:20" ht="13.5" customHeight="1">
      <c r="A34" s="45"/>
      <c r="B34" s="73" t="s">
        <v>18</v>
      </c>
      <c r="C34" s="16"/>
      <c r="D34" s="14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2"/>
    </row>
    <row r="35" spans="1:20" ht="13.5" customHeight="1">
      <c r="A35" s="45"/>
      <c r="B35" s="73"/>
      <c r="C35" s="16"/>
      <c r="D35" s="14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2"/>
    </row>
    <row r="36" spans="1:20" ht="13.5" customHeight="1">
      <c r="A36" s="45"/>
      <c r="B36" s="73" t="s">
        <v>19</v>
      </c>
      <c r="C36" s="16"/>
      <c r="D36" s="14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2"/>
    </row>
    <row r="37" spans="1:20" ht="13.5" customHeight="1">
      <c r="A37" s="45"/>
      <c r="B37" s="73"/>
      <c r="C37" s="16"/>
      <c r="D37" s="14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2"/>
    </row>
    <row r="38" spans="1:20" ht="13.5" customHeight="1">
      <c r="A38" s="45"/>
      <c r="B38" s="73"/>
      <c r="C38" s="16"/>
      <c r="D38" s="14" t="s">
        <v>56</v>
      </c>
      <c r="E38" s="17"/>
      <c r="F38" s="11"/>
      <c r="G38" s="11"/>
      <c r="H38" s="11"/>
      <c r="I38" s="11" t="s">
        <v>15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2"/>
    </row>
    <row r="39" spans="1:20" ht="13.5" customHeight="1">
      <c r="A39" s="45"/>
      <c r="B39" s="73"/>
      <c r="C39" s="16"/>
      <c r="D39" s="14" t="s">
        <v>55</v>
      </c>
      <c r="E39" s="17"/>
      <c r="F39" s="11"/>
      <c r="G39" s="11"/>
      <c r="H39" s="11" t="s">
        <v>15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2"/>
    </row>
    <row r="40" spans="1:20" ht="13.5" customHeight="1">
      <c r="A40" s="45"/>
      <c r="B40" s="73"/>
      <c r="C40" s="16"/>
      <c r="D40" s="26" t="s">
        <v>53</v>
      </c>
      <c r="E40" s="17"/>
      <c r="F40" s="11" t="s">
        <v>15</v>
      </c>
      <c r="G40" s="11"/>
      <c r="H40" s="11"/>
      <c r="I40" s="11"/>
      <c r="J40" s="11" t="s">
        <v>15</v>
      </c>
      <c r="K40" s="11"/>
      <c r="L40" s="11"/>
      <c r="M40" s="11"/>
      <c r="N40" s="11"/>
      <c r="O40" s="11"/>
      <c r="P40" s="11"/>
      <c r="Q40" s="11"/>
      <c r="R40" s="11"/>
      <c r="S40" s="11"/>
      <c r="T40" s="32"/>
    </row>
    <row r="41" spans="1:20" ht="13.5" customHeight="1" thickBot="1">
      <c r="A41" s="46"/>
      <c r="B41" s="74"/>
      <c r="C41" s="75"/>
      <c r="D41" s="76" t="s">
        <v>54</v>
      </c>
      <c r="E41" s="77"/>
      <c r="F41" s="78"/>
      <c r="G41" s="11" t="s">
        <v>15</v>
      </c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</row>
    <row r="42" spans="1:20" ht="13.5" customHeight="1">
      <c r="A42" s="45" t="s">
        <v>20</v>
      </c>
      <c r="B42" s="112" t="s">
        <v>21</v>
      </c>
      <c r="C42" s="113"/>
      <c r="D42" s="113"/>
      <c r="E42" s="64"/>
      <c r="F42" s="65" t="s">
        <v>22</v>
      </c>
      <c r="G42" s="65" t="s">
        <v>22</v>
      </c>
      <c r="H42" s="65" t="s">
        <v>22</v>
      </c>
      <c r="I42" s="65" t="s">
        <v>22</v>
      </c>
      <c r="J42" s="65" t="s">
        <v>22</v>
      </c>
      <c r="K42" s="65"/>
      <c r="L42" s="65"/>
      <c r="M42" s="65"/>
      <c r="N42" s="65"/>
      <c r="O42" s="65"/>
      <c r="P42" s="65"/>
      <c r="Q42" s="65"/>
      <c r="R42" s="65"/>
      <c r="S42" s="65"/>
      <c r="T42" s="66"/>
    </row>
    <row r="43" spans="1:20" ht="13.5" customHeight="1">
      <c r="A43" s="45"/>
      <c r="B43" s="114" t="s">
        <v>23</v>
      </c>
      <c r="C43" s="115"/>
      <c r="D43" s="115"/>
      <c r="E43" s="19"/>
      <c r="F43" s="20" t="s">
        <v>57</v>
      </c>
      <c r="G43" s="20" t="s">
        <v>57</v>
      </c>
      <c r="H43" s="20" t="s">
        <v>57</v>
      </c>
      <c r="I43" s="20" t="s">
        <v>57</v>
      </c>
      <c r="J43" s="20" t="s">
        <v>57</v>
      </c>
      <c r="K43" s="20"/>
      <c r="L43" s="20"/>
      <c r="M43" s="20"/>
      <c r="N43" s="20"/>
      <c r="O43" s="20"/>
      <c r="P43" s="20"/>
      <c r="Q43" s="20"/>
      <c r="R43" s="20"/>
      <c r="S43" s="20"/>
      <c r="T43" s="34"/>
    </row>
    <row r="44" spans="1:20" ht="93">
      <c r="A44" s="45"/>
      <c r="B44" s="116" t="s">
        <v>24</v>
      </c>
      <c r="C44" s="117"/>
      <c r="D44" s="117"/>
      <c r="E44" s="21"/>
      <c r="F44" s="22" t="s">
        <v>58</v>
      </c>
      <c r="G44" s="22" t="s">
        <v>58</v>
      </c>
      <c r="H44" s="22" t="s">
        <v>58</v>
      </c>
      <c r="I44" s="22" t="s">
        <v>58</v>
      </c>
      <c r="J44" s="22" t="s">
        <v>58</v>
      </c>
      <c r="K44" s="22"/>
      <c r="L44" s="22"/>
      <c r="M44" s="22"/>
      <c r="N44" s="22"/>
      <c r="O44" s="22"/>
      <c r="P44" s="22"/>
      <c r="Q44" s="22"/>
      <c r="R44" s="22"/>
      <c r="S44" s="22"/>
      <c r="T44" s="35"/>
    </row>
    <row r="45" spans="1:20" ht="10.8" thickBot="1">
      <c r="A45" s="46"/>
      <c r="B45" s="118" t="s">
        <v>25</v>
      </c>
      <c r="C45" s="119"/>
      <c r="D45" s="119"/>
      <c r="E45" s="3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</row>
    <row r="46" spans="1:20">
      <c r="A46" s="23"/>
    </row>
    <row r="49" spans="1:3">
      <c r="A49" s="30" t="s">
        <v>38</v>
      </c>
      <c r="B49" s="85" t="s">
        <v>37</v>
      </c>
    </row>
    <row r="50" spans="1:3">
      <c r="B50" s="28" t="s">
        <v>36</v>
      </c>
      <c r="C50" s="29"/>
    </row>
  </sheetData>
  <mergeCells count="33">
    <mergeCell ref="A1:B1"/>
    <mergeCell ref="C1:E1"/>
    <mergeCell ref="F1:K1"/>
    <mergeCell ref="L1:T1"/>
    <mergeCell ref="A2:B2"/>
    <mergeCell ref="C2:E2"/>
    <mergeCell ref="F2:K2"/>
    <mergeCell ref="L2:N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45:D45"/>
    <mergeCell ref="D19:E19"/>
    <mergeCell ref="D20:E20"/>
    <mergeCell ref="D22:E22"/>
    <mergeCell ref="D23:E23"/>
    <mergeCell ref="A8:D8"/>
    <mergeCell ref="D18:E18"/>
    <mergeCell ref="B42:D42"/>
    <mergeCell ref="B43:D43"/>
    <mergeCell ref="B44:D44"/>
  </mergeCells>
  <dataValidations count="3">
    <dataValidation type="list" allowBlank="1" showInputMessage="1" showErrorMessage="1" sqref="WVN983053:WWB98308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JB9:JP41 WVN9:WWB41 WLR9:WMF41 WBV9:WCJ41 VRZ9:VSN41 VID9:VIR41 UYH9:UYV41 UOL9:UOZ41 UEP9:UFD41 TUT9:TVH41 TKX9:TLL41 TBB9:TBP41 SRF9:SRT41 SHJ9:SHX41 RXN9:RYB41 RNR9:ROF41 RDV9:REJ41 QTZ9:QUN41 QKD9:QKR41 QAH9:QAV41 PQL9:PQZ41 PGP9:PHD41 OWT9:OXH41 OMX9:ONL41 ODB9:ODP41 NTF9:NTT41 NJJ9:NJX41 MZN9:NAB41 MPR9:MQF41 MFV9:MGJ41 LVZ9:LWN41 LMD9:LMR41 LCH9:LCV41 KSL9:KSZ41 KIP9:KJD41 JYT9:JZH41 JOX9:JPL41 JFB9:JFP41 IVF9:IVT41 ILJ9:ILX41 IBN9:ICB41 HRR9:HSF41 HHV9:HIJ41 GXZ9:GYN41 GOD9:GOR41 GEH9:GEV41 FUL9:FUZ41 FKP9:FLD41 FAT9:FBH41 EQX9:ERL41 EHB9:EHP41 DXF9:DXT41 DNJ9:DNX41 DDN9:DEB41 CTR9:CUF41 CJV9:CKJ41 BZZ9:CAN41 BQD9:BQR41 BGH9:BGV41 AWL9:AWZ41 AMP9:AND41 ACT9:ADH41 SX9:TL41 H33 I32:T33 F9:T31 F32:G33 F34:T41" xr:uid="{00000000-0002-0000-0100-000000000000}">
      <formula1>"O, "</formula1>
    </dataValidation>
    <dataValidation type="list" allowBlank="1" showInputMessage="1" showErrorMessage="1" sqref="WVN983083:WWB98308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F43:T43" xr:uid="{00000000-0002-0000-0100-000001000000}">
      <formula1>"P,F, "</formula1>
    </dataValidation>
    <dataValidation type="list" allowBlank="1" showInputMessage="1" showErrorMessage="1" sqref="WVN983082:WWB98308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F42:T42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topLeftCell="A13" workbookViewId="0">
      <selection activeCell="E17" sqref="E17"/>
    </sheetView>
  </sheetViews>
  <sheetFormatPr defaultColWidth="9" defaultRowHeight="10.199999999999999"/>
  <cols>
    <col min="1" max="1" width="8" style="24" bestFit="1" customWidth="1"/>
    <col min="2" max="2" width="23" style="24" customWidth="1"/>
    <col min="3" max="3" width="24.88671875" style="24" bestFit="1" customWidth="1"/>
    <col min="4" max="4" width="23.5546875" style="24" customWidth="1"/>
    <col min="5" max="5" width="20.77734375" style="24" customWidth="1"/>
    <col min="6" max="6" width="11.109375" style="24" customWidth="1"/>
    <col min="7" max="7" width="10.44140625" style="24" customWidth="1"/>
    <col min="8" max="8" width="14.109375" style="24" customWidth="1"/>
    <col min="9" max="9" width="17.21875" style="24" customWidth="1"/>
    <col min="10" max="16384" width="9" style="24"/>
  </cols>
  <sheetData>
    <row r="1" spans="1:9" ht="20.399999999999999">
      <c r="A1" s="165" t="s">
        <v>47</v>
      </c>
      <c r="B1" s="165"/>
      <c r="C1" s="165"/>
      <c r="D1" s="165"/>
      <c r="E1" s="165"/>
      <c r="F1" s="165"/>
      <c r="G1" s="165"/>
      <c r="H1" s="165"/>
      <c r="I1" s="165"/>
    </row>
    <row r="2" spans="1:9" ht="13.8">
      <c r="A2" s="87"/>
      <c r="B2" s="87"/>
      <c r="C2" s="88"/>
      <c r="D2" s="89" t="str">
        <f>"Pass: "&amp;COUNTIF($F$7:$F$941,"Pass")</f>
        <v>Pass: 0</v>
      </c>
      <c r="E2" s="90" t="str">
        <f>"Untested: "&amp;COUNTIF($F$7:$F$941,"Untest")</f>
        <v>Untested: 0</v>
      </c>
      <c r="F2" s="87"/>
      <c r="G2" s="91"/>
      <c r="H2" s="92"/>
      <c r="I2" s="92"/>
    </row>
    <row r="3" spans="1:9" ht="26.4">
      <c r="A3" s="93" t="s">
        <v>26</v>
      </c>
      <c r="B3" s="94" t="s">
        <v>62</v>
      </c>
      <c r="C3" s="95"/>
      <c r="D3" s="89" t="str">
        <f>"Fail: "&amp;COUNTIF($F$7:$F$941,"Fail")</f>
        <v>Fail: 0</v>
      </c>
      <c r="E3" s="90" t="str">
        <f>"N/A: "&amp;COUNTIF($F$7:$F$941,"N/A")</f>
        <v>N/A: 0</v>
      </c>
      <c r="F3" s="87"/>
      <c r="G3" s="91"/>
      <c r="H3" s="92"/>
      <c r="I3" s="92"/>
    </row>
    <row r="4" spans="1:9" ht="13.8">
      <c r="A4" s="96" t="s">
        <v>27</v>
      </c>
      <c r="B4" s="94" t="s">
        <v>60</v>
      </c>
      <c r="C4" s="96"/>
      <c r="D4" s="97" t="str">
        <f>"Percent Complete: "&amp;ROUND((COUNTIF($F$7:$F$941,"Pass")*100)/((COUNTA($A$7:$A$941)*5)-COUNTIF($F$6:$F$951,"N/A")),2)&amp;"%"</f>
        <v>Percent Complete: 0%</v>
      </c>
      <c r="E4" s="98" t="str">
        <f>"Number of cases: "&amp;(COUNTA($A$6:$A$941))</f>
        <v>Number of cases: 13</v>
      </c>
      <c r="F4" s="87"/>
      <c r="G4" s="99"/>
      <c r="H4" s="92"/>
      <c r="I4" s="92"/>
    </row>
    <row r="5" spans="1:9" ht="20.399999999999999">
      <c r="A5" s="106" t="s">
        <v>28</v>
      </c>
      <c r="B5" s="106" t="s">
        <v>29</v>
      </c>
      <c r="C5" s="106" t="s">
        <v>30</v>
      </c>
      <c r="D5" s="106" t="s">
        <v>31</v>
      </c>
      <c r="E5" s="106" t="s">
        <v>32</v>
      </c>
      <c r="F5" s="106" t="s">
        <v>20</v>
      </c>
      <c r="G5" s="106" t="s">
        <v>33</v>
      </c>
      <c r="H5" s="106" t="s">
        <v>48</v>
      </c>
      <c r="I5" s="106" t="s">
        <v>34</v>
      </c>
    </row>
    <row r="6" spans="1:9" ht="71.400000000000006">
      <c r="A6" s="102" t="s">
        <v>42</v>
      </c>
      <c r="B6" s="103" t="s">
        <v>63</v>
      </c>
      <c r="C6" s="103" t="s">
        <v>43</v>
      </c>
      <c r="D6" s="104" t="s">
        <v>117</v>
      </c>
      <c r="E6" s="104" t="s">
        <v>127</v>
      </c>
      <c r="F6" s="103"/>
      <c r="G6" s="104"/>
      <c r="H6" s="105">
        <v>45377</v>
      </c>
      <c r="I6" s="104"/>
    </row>
    <row r="7" spans="1:9" ht="71.400000000000006">
      <c r="A7" s="102" t="s">
        <v>88</v>
      </c>
      <c r="B7" s="103" t="s">
        <v>95</v>
      </c>
      <c r="C7" s="103" t="s">
        <v>43</v>
      </c>
      <c r="D7" s="104" t="s">
        <v>126</v>
      </c>
      <c r="E7" s="104" t="s">
        <v>65</v>
      </c>
      <c r="F7" s="82"/>
      <c r="G7" s="81"/>
      <c r="H7" s="105">
        <v>45377</v>
      </c>
      <c r="I7" s="82"/>
    </row>
    <row r="8" spans="1:9" ht="71.400000000000006">
      <c r="A8" s="102" t="s">
        <v>89</v>
      </c>
      <c r="B8" s="103" t="s">
        <v>114</v>
      </c>
      <c r="C8" s="103" t="s">
        <v>43</v>
      </c>
      <c r="D8" s="104" t="s">
        <v>125</v>
      </c>
      <c r="E8" s="104" t="s">
        <v>64</v>
      </c>
      <c r="F8" s="82"/>
      <c r="G8" s="81"/>
      <c r="H8" s="105">
        <v>45377</v>
      </c>
      <c r="I8" s="82"/>
    </row>
    <row r="9" spans="1:9" ht="71.400000000000006">
      <c r="A9" s="102" t="s">
        <v>90</v>
      </c>
      <c r="B9" s="104" t="s">
        <v>96</v>
      </c>
      <c r="C9" s="103" t="s">
        <v>43</v>
      </c>
      <c r="D9" s="104" t="s">
        <v>118</v>
      </c>
      <c r="E9" s="104" t="s">
        <v>66</v>
      </c>
      <c r="F9" s="80"/>
      <c r="G9" s="81"/>
      <c r="H9" s="105">
        <v>45377</v>
      </c>
      <c r="I9" s="82"/>
    </row>
    <row r="10" spans="1:9" ht="91.8">
      <c r="A10" s="102" t="s">
        <v>91</v>
      </c>
      <c r="B10" s="103" t="s">
        <v>97</v>
      </c>
      <c r="C10" s="103" t="s">
        <v>43</v>
      </c>
      <c r="D10" s="104" t="s">
        <v>119</v>
      </c>
      <c r="E10" s="104" t="s">
        <v>67</v>
      </c>
      <c r="F10" s="80"/>
      <c r="G10" s="81"/>
      <c r="H10" s="105">
        <v>45377</v>
      </c>
      <c r="I10" s="82"/>
    </row>
    <row r="11" spans="1:9" ht="71.400000000000006">
      <c r="A11" s="102" t="s">
        <v>92</v>
      </c>
      <c r="B11" s="103" t="s">
        <v>103</v>
      </c>
      <c r="C11" s="103" t="s">
        <v>43</v>
      </c>
      <c r="D11" s="104" t="s">
        <v>120</v>
      </c>
      <c r="E11" s="104" t="s">
        <v>105</v>
      </c>
      <c r="F11" s="80"/>
      <c r="G11" s="81"/>
      <c r="H11" s="105">
        <v>45377</v>
      </c>
      <c r="I11" s="82"/>
    </row>
    <row r="12" spans="1:9" ht="81.599999999999994">
      <c r="A12" s="102" t="s">
        <v>93</v>
      </c>
      <c r="B12" s="103" t="s">
        <v>99</v>
      </c>
      <c r="C12" s="103" t="s">
        <v>43</v>
      </c>
      <c r="D12" s="104" t="s">
        <v>121</v>
      </c>
      <c r="E12" s="104" t="s">
        <v>101</v>
      </c>
      <c r="F12" s="80"/>
      <c r="G12" s="81"/>
      <c r="H12" s="105">
        <v>45377</v>
      </c>
      <c r="I12" s="82"/>
    </row>
    <row r="13" spans="1:9" ht="71.400000000000006">
      <c r="A13" s="102" t="s">
        <v>94</v>
      </c>
      <c r="B13" s="103" t="s">
        <v>100</v>
      </c>
      <c r="C13" s="103" t="s">
        <v>43</v>
      </c>
      <c r="D13" s="104" t="s">
        <v>124</v>
      </c>
      <c r="E13" s="104" t="s">
        <v>102</v>
      </c>
      <c r="F13" s="80"/>
      <c r="G13" s="81"/>
      <c r="H13" s="105">
        <v>45377</v>
      </c>
      <c r="I13" s="82"/>
    </row>
    <row r="14" spans="1:9" ht="71.400000000000006">
      <c r="A14" s="102" t="s">
        <v>98</v>
      </c>
      <c r="B14" s="103" t="s">
        <v>104</v>
      </c>
      <c r="C14" s="103" t="s">
        <v>43</v>
      </c>
      <c r="D14" s="104" t="s">
        <v>123</v>
      </c>
      <c r="E14" s="104" t="s">
        <v>106</v>
      </c>
      <c r="F14" s="80"/>
      <c r="G14" s="81"/>
      <c r="H14" s="105">
        <v>45377</v>
      </c>
      <c r="I14" s="82"/>
    </row>
    <row r="15" spans="1:9" ht="71.400000000000006">
      <c r="A15" s="102" t="s">
        <v>107</v>
      </c>
      <c r="B15" s="103" t="s">
        <v>109</v>
      </c>
      <c r="C15" s="103" t="s">
        <v>43</v>
      </c>
      <c r="D15" s="104" t="s">
        <v>122</v>
      </c>
      <c r="E15" s="104" t="s">
        <v>110</v>
      </c>
      <c r="F15" s="103"/>
      <c r="G15" s="104"/>
      <c r="H15" s="105">
        <v>45377</v>
      </c>
      <c r="I15" s="104" t="s">
        <v>113</v>
      </c>
    </row>
    <row r="16" spans="1:9" ht="71.400000000000006">
      <c r="A16" s="102" t="s">
        <v>111</v>
      </c>
      <c r="B16" s="103" t="s">
        <v>112</v>
      </c>
      <c r="C16" s="103" t="s">
        <v>43</v>
      </c>
      <c r="D16" s="104" t="s">
        <v>122</v>
      </c>
      <c r="E16" s="104" t="s">
        <v>108</v>
      </c>
      <c r="F16" s="103"/>
      <c r="G16" s="104"/>
      <c r="H16" s="105">
        <v>45377</v>
      </c>
      <c r="I16" s="104" t="s">
        <v>113</v>
      </c>
    </row>
    <row r="17" spans="1:9" ht="71.400000000000006">
      <c r="A17" s="102" t="s">
        <v>115</v>
      </c>
      <c r="B17" s="104" t="s">
        <v>116</v>
      </c>
      <c r="C17" s="103" t="s">
        <v>43</v>
      </c>
      <c r="D17" s="104" t="s">
        <v>117</v>
      </c>
      <c r="E17" s="104" t="s">
        <v>128</v>
      </c>
      <c r="F17" s="103"/>
      <c r="G17" s="104"/>
      <c r="H17" s="105">
        <v>45377</v>
      </c>
      <c r="I17" s="82"/>
    </row>
    <row r="18" spans="1:9">
      <c r="A18" s="30" t="s">
        <v>38</v>
      </c>
      <c r="B18" s="85" t="s">
        <v>37</v>
      </c>
    </row>
  </sheetData>
  <mergeCells count="1">
    <mergeCell ref="A1:I1"/>
  </mergeCells>
  <dataValidations count="1">
    <dataValidation type="list" operator="equal" allowBlank="1" sqref="F6:G17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admin</cp:lastModifiedBy>
  <dcterms:created xsi:type="dcterms:W3CDTF">2023-02-26T13:32:36Z</dcterms:created>
  <dcterms:modified xsi:type="dcterms:W3CDTF">2024-03-26T07:20:31Z</dcterms:modified>
</cp:coreProperties>
</file>