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Nilai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<sst xmlns="http://schemas.openxmlformats.org/spreadsheetml/2006/main" uniqueCount="118">
  <si>
    <t>Kode Prodi</t>
  </si>
  <si>
    <t>Kelas</t>
  </si>
  <si>
    <t>Kode MK</t>
  </si>
  <si>
    <t>Nama MK</t>
  </si>
  <si>
    <t>NIM</t>
  </si>
  <si>
    <t>Nama</t>
  </si>
  <si>
    <t>Nilai</t>
  </si>
  <si>
    <t>SKJ330</t>
  </si>
  <si>
    <t>MANAJEMEN MEDIA MASSA CETAK</t>
  </si>
  <si>
    <t>NAVI SATUS TSANIAH</t>
  </si>
  <si>
    <t xml:space="preserve">B  </t>
  </si>
  <si>
    <t>SKK223</t>
  </si>
  <si>
    <t>KOMUNIKASI ORGANISASI</t>
  </si>
  <si>
    <t>RANDY TIAS FIRMANSYAH</t>
  </si>
  <si>
    <t>WINDI OKTAVIYANI PUTRI</t>
  </si>
  <si>
    <t xml:space="preserve">A  </t>
  </si>
  <si>
    <t>GALOH MURIZKY NOVITRY</t>
  </si>
  <si>
    <t>MAYA DIAH AYU SAGITA</t>
  </si>
  <si>
    <t>RISKY SATRIO PUTRO</t>
  </si>
  <si>
    <t>ATIKA SETIA SARI</t>
  </si>
  <si>
    <t>PUTERI ELYSIA</t>
  </si>
  <si>
    <t>MERLIN PRIMALIA DATU</t>
  </si>
  <si>
    <t xml:space="preserve">E  </t>
  </si>
  <si>
    <t>DEDY BAGUS PRASETYO</t>
  </si>
  <si>
    <t>KAMAS FAJRI SURYO RACHMADI</t>
  </si>
  <si>
    <t>NI NYOMAN GALUH SETYAWATI</t>
  </si>
  <si>
    <t>INAYATI NUR FATMA</t>
  </si>
  <si>
    <t>FIQIE NURHIDAYATULLAH</t>
  </si>
  <si>
    <t>WINDA RATIH ISMAYANG AYUM</t>
  </si>
  <si>
    <t>SUBHAN RIZKY ABDILLAH</t>
  </si>
  <si>
    <t>ANALIA WAROKA</t>
  </si>
  <si>
    <t>MEGA APRILIA YULI</t>
  </si>
  <si>
    <t>RIAN HADI PRAYOGO</t>
  </si>
  <si>
    <t xml:space="preserve">D  </t>
  </si>
  <si>
    <t>AYUN RONDA PAPUDI</t>
  </si>
  <si>
    <t>RIZKI ALFADHIN RAKHMATUL I</t>
  </si>
  <si>
    <t>YANIS MARTHAVIAN</t>
  </si>
  <si>
    <t>ANGGIE RANDY FIRMANSYAH</t>
  </si>
  <si>
    <t>TRIYA MAULANA RAHMA</t>
  </si>
  <si>
    <t>SABRINA GODELAVA WILHELMINA</t>
  </si>
  <si>
    <t xml:space="preserve">C  </t>
  </si>
  <si>
    <t>BAGUS KUNCORO</t>
  </si>
  <si>
    <t>RIBKA TRISNAWATI</t>
  </si>
  <si>
    <t>FAIZAL SYAH PUTRA</t>
  </si>
  <si>
    <t>EROS KELANA MAHARDIKA</t>
  </si>
  <si>
    <t>BOBY DWI SUSANTO</t>
  </si>
  <si>
    <t>VANDA CATERINA AL IMAMI</t>
  </si>
  <si>
    <t>CHRISTIN SUKMA ARIYANA</t>
  </si>
  <si>
    <t>CYNTHIA PRATIWI</t>
  </si>
  <si>
    <t>DENNY SETIAWAN</t>
  </si>
  <si>
    <t>ANIK ULVIA</t>
  </si>
  <si>
    <t>AMALIA IRAWATI</t>
  </si>
  <si>
    <t>AVIFFATUS ZAQHIAH</t>
  </si>
  <si>
    <t>FATIKHATUL JANNAH</t>
  </si>
  <si>
    <t>AISYAH</t>
  </si>
  <si>
    <t>WAHYU TEGUH YULI ASTONO</t>
  </si>
  <si>
    <t>AJENG PUSPITA PUTRI RIANDHINI</t>
  </si>
  <si>
    <t>DHANI KUSUMA WARDHANA</t>
  </si>
  <si>
    <t>SENO NOVRIAWAN</t>
  </si>
  <si>
    <t>DEA AYU KARTIKA PUTRI</t>
  </si>
  <si>
    <t>AYU FRANSISKA</t>
  </si>
  <si>
    <t>NUR RIZKIATUL FAIDAH</t>
  </si>
  <si>
    <t>ENY OCTAVIA RINI</t>
  </si>
  <si>
    <t>GIO MUFTI PUTRA HUDA</t>
  </si>
  <si>
    <t>SITI HARIYATI</t>
  </si>
  <si>
    <t>YOGA FAJAR PUTRA CATUR D</t>
  </si>
  <si>
    <t>ENNY SURYANI</t>
  </si>
  <si>
    <t>ZULKARNAIN M</t>
  </si>
  <si>
    <t>RACHMAD HASFIAN</t>
  </si>
  <si>
    <t>RISVI PUTRA PERDANA</t>
  </si>
  <si>
    <t>NUR FITRIATUS SHOLIHAH</t>
  </si>
  <si>
    <t>KARTIKA SETYA PALUPI</t>
  </si>
  <si>
    <t>JULIA EKAWATI</t>
  </si>
  <si>
    <t>HEIDI OKTAVIANI</t>
  </si>
  <si>
    <t>RAMA GUMILANG ARDIANSYAH</t>
  </si>
  <si>
    <t>ADI SANTOSO</t>
  </si>
  <si>
    <t>PUTRY DYA NAWASANTY</t>
  </si>
  <si>
    <t>MUHAMMAD SYAIFUL ANWAR</t>
  </si>
  <si>
    <t>ANDY GORONTIAWAN</t>
  </si>
  <si>
    <t>RISMA NURAINI</t>
  </si>
  <si>
    <t>AISYAH PURNAMA SARI</t>
  </si>
  <si>
    <t>BAGAS SYAM ARDI</t>
  </si>
  <si>
    <t>DEVI ANGGIA PUTRI</t>
  </si>
  <si>
    <t>ARDIANSYAH</t>
  </si>
  <si>
    <t>AINUN QODRI</t>
  </si>
  <si>
    <t>RADITYA IKHSAN PRADANA</t>
  </si>
  <si>
    <t>EVAN AFRIONO</t>
  </si>
  <si>
    <t>NUR LATIFAH</t>
  </si>
  <si>
    <t>PRISTIANDINI ADILLA KRISNA</t>
  </si>
  <si>
    <t>ELIZABETH SHERLY VIRGINIA</t>
  </si>
  <si>
    <t>RENNY DWI PANGESTU ASKALA</t>
  </si>
  <si>
    <t>TAMBANG WASKITO AJI</t>
  </si>
  <si>
    <t>MUKHAMAD RUKMAN UKASYAH</t>
  </si>
  <si>
    <t>ACHMAD DEBY SAPUTRO WIDODO</t>
  </si>
  <si>
    <t>PUSPITA LESTARI</t>
  </si>
  <si>
    <t>WAHIB MUHAYATULLOH</t>
  </si>
  <si>
    <t>RACHMAD YUSANI WALUYO</t>
  </si>
  <si>
    <t>DIETA APRILIA KARTIKA</t>
  </si>
  <si>
    <t>RIZKY FAUZIAH SAMANJAYA</t>
  </si>
  <si>
    <t>KEN MUHAMMAD EDRA</t>
  </si>
  <si>
    <t>EDWIN SUPRAYOGI</t>
  </si>
  <si>
    <t>YUNI EKAWATI</t>
  </si>
  <si>
    <t>REZI SATMATA</t>
  </si>
  <si>
    <t>SUHARDINI NUR RAMADANI</t>
  </si>
  <si>
    <t>TIARA PUTRI AYU PERMATA KUMALA</t>
  </si>
  <si>
    <t>BASTEN ARLAND SIAHAAN</t>
  </si>
  <si>
    <t>ARDO PRATANDA NEGARA POETIRAY</t>
  </si>
  <si>
    <t>JAYANSYAH RIJAL ABDILLAH</t>
  </si>
  <si>
    <t>BIMA ARYA NUGRAHA</t>
  </si>
  <si>
    <t>LIA HARTANTIDAH</t>
  </si>
  <si>
    <t>ROHMAH RIZKYAH</t>
  </si>
  <si>
    <t>LINGGA ARDHI YUDHISTIRA</t>
  </si>
  <si>
    <t>ELILINA BUDIARTI</t>
  </si>
  <si>
    <t>LAILY RIZQIYAH</t>
  </si>
  <si>
    <t>RESA ANINDA VIRDIANA</t>
  </si>
  <si>
    <t>REHANA WIDI LESTARI</t>
  </si>
  <si>
    <t>MOCH HAMSAH ABI WIJAYA</t>
  </si>
  <si>
    <t>SAFIRA ALIF SONIA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</si>
</sst>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6.998291" bestFit="true" customWidth="true" style="0"/>
    <col min="3" max="3" width="9.283447" bestFit="true" customWidth="true" style="0"/>
    <col min="4" max="4" width="32.991943" bestFit="true" customWidth="true" style="0"/>
    <col min="5" max="5" width="22.280273" bestFit="true" customWidth="true" style="0"/>
    <col min="6" max="6" width="36.419678" bestFit="true" customWidth="true" style="0"/>
    <col min="7" max="7" width="6.998291" bestFit="true" customWidth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70201</v>
      </c>
      <c r="B2" t="str">
        <f>"36"</f>
        <v>36</v>
      </c>
      <c r="C2" t="s">
        <v>7</v>
      </c>
      <c r="D2" t="s">
        <v>8</v>
      </c>
      <c r="E2" t="str">
        <f>"11313769          "</f>
        <v>11313769          </v>
      </c>
      <c r="F2" t="s">
        <v>9</v>
      </c>
      <c r="G2" t="s">
        <v>10</v>
      </c>
    </row>
    <row r="3" spans="1:7">
      <c r="A3">
        <v>70201</v>
      </c>
      <c r="B3" t="str">
        <f>"01"</f>
        <v>01</v>
      </c>
      <c r="C3" t="s">
        <v>11</v>
      </c>
      <c r="D3" t="s">
        <v>12</v>
      </c>
      <c r="E3" t="str">
        <f>"09113446          "</f>
        <v>09113446          </v>
      </c>
      <c r="F3" t="s">
        <v>13</v>
      </c>
      <c r="G3" t="s">
        <v>10</v>
      </c>
    </row>
    <row r="4" spans="1:7">
      <c r="A4">
        <v>70201</v>
      </c>
      <c r="B4" t="str">
        <f>"01"</f>
        <v>01</v>
      </c>
      <c r="C4" t="s">
        <v>11</v>
      </c>
      <c r="D4" t="s">
        <v>12</v>
      </c>
      <c r="E4" t="str">
        <f>"12210005          "</f>
        <v>12210005          </v>
      </c>
      <c r="F4" t="s">
        <v>14</v>
      </c>
      <c r="G4" t="s">
        <v>15</v>
      </c>
    </row>
    <row r="5" spans="1:7">
      <c r="A5">
        <v>70201</v>
      </c>
      <c r="B5" t="str">
        <f>"01"</f>
        <v>01</v>
      </c>
      <c r="C5" t="s">
        <v>11</v>
      </c>
      <c r="D5" t="s">
        <v>12</v>
      </c>
      <c r="E5" t="str">
        <f>"12210002          "</f>
        <v>12210002          </v>
      </c>
      <c r="F5" t="s">
        <v>16</v>
      </c>
      <c r="G5" t="s">
        <v>15</v>
      </c>
    </row>
    <row r="6" spans="1:7">
      <c r="A6">
        <v>70201</v>
      </c>
      <c r="B6" t="str">
        <f>"01"</f>
        <v>01</v>
      </c>
      <c r="C6" t="s">
        <v>11</v>
      </c>
      <c r="D6" t="s">
        <v>12</v>
      </c>
      <c r="E6" t="str">
        <f>"12110005          "</f>
        <v>12110005          </v>
      </c>
      <c r="F6" t="s">
        <v>17</v>
      </c>
      <c r="G6" t="s">
        <v>15</v>
      </c>
    </row>
    <row r="7" spans="1:7">
      <c r="A7">
        <v>70201</v>
      </c>
      <c r="B7" t="str">
        <f>"01"</f>
        <v>01</v>
      </c>
      <c r="C7" t="s">
        <v>11</v>
      </c>
      <c r="D7" t="s">
        <v>12</v>
      </c>
      <c r="E7" t="str">
        <f>"12310032          "</f>
        <v>12310032          </v>
      </c>
      <c r="F7" t="s">
        <v>18</v>
      </c>
      <c r="G7" t="s">
        <v>15</v>
      </c>
    </row>
    <row r="8" spans="1:7">
      <c r="A8">
        <v>70201</v>
      </c>
      <c r="B8" t="str">
        <f>"01"</f>
        <v>01</v>
      </c>
      <c r="C8" t="s">
        <v>11</v>
      </c>
      <c r="D8" t="s">
        <v>12</v>
      </c>
      <c r="E8" t="str">
        <f>"12310053          "</f>
        <v>12310053          </v>
      </c>
      <c r="F8" t="s">
        <v>19</v>
      </c>
      <c r="G8" t="s">
        <v>15</v>
      </c>
    </row>
    <row r="9" spans="1:7">
      <c r="A9">
        <v>70201</v>
      </c>
      <c r="B9" t="str">
        <f>"01"</f>
        <v>01</v>
      </c>
      <c r="C9" t="s">
        <v>11</v>
      </c>
      <c r="D9" t="s">
        <v>12</v>
      </c>
      <c r="E9" t="str">
        <f>"12310023          "</f>
        <v>12310023          </v>
      </c>
      <c r="F9" t="s">
        <v>20</v>
      </c>
      <c r="G9" t="s">
        <v>10</v>
      </c>
    </row>
    <row r="10" spans="1:7">
      <c r="A10">
        <v>70201</v>
      </c>
      <c r="B10" t="str">
        <f>"01"</f>
        <v>01</v>
      </c>
      <c r="C10" t="s">
        <v>11</v>
      </c>
      <c r="D10" t="s">
        <v>12</v>
      </c>
      <c r="E10" t="str">
        <f>"10313657          "</f>
        <v>10313657          </v>
      </c>
      <c r="F10" t="s">
        <v>21</v>
      </c>
      <c r="G10" t="s">
        <v>22</v>
      </c>
    </row>
    <row r="11" spans="1:7">
      <c r="A11">
        <v>70201</v>
      </c>
      <c r="B11" t="str">
        <f>"01"</f>
        <v>01</v>
      </c>
      <c r="C11" t="s">
        <v>11</v>
      </c>
      <c r="D11" t="s">
        <v>12</v>
      </c>
      <c r="E11" t="str">
        <f>"12310019          "</f>
        <v>12310019          </v>
      </c>
      <c r="F11" t="s">
        <v>23</v>
      </c>
      <c r="G11" t="s">
        <v>15</v>
      </c>
    </row>
    <row r="12" spans="1:7">
      <c r="A12">
        <v>70201</v>
      </c>
      <c r="B12" t="str">
        <f>"01"</f>
        <v>01</v>
      </c>
      <c r="C12" t="s">
        <v>11</v>
      </c>
      <c r="D12" t="s">
        <v>12</v>
      </c>
      <c r="E12" t="str">
        <f>"12310035          "</f>
        <v>12310035          </v>
      </c>
      <c r="F12" t="s">
        <v>24</v>
      </c>
      <c r="G12" t="s">
        <v>15</v>
      </c>
    </row>
    <row r="13" spans="1:7">
      <c r="A13">
        <v>70201</v>
      </c>
      <c r="B13" t="str">
        <f>"01"</f>
        <v>01</v>
      </c>
      <c r="C13" t="s">
        <v>11</v>
      </c>
      <c r="D13" t="s">
        <v>12</v>
      </c>
      <c r="E13" t="str">
        <f>"12210001          "</f>
        <v>12210001          </v>
      </c>
      <c r="F13" t="s">
        <v>25</v>
      </c>
      <c r="G13" t="s">
        <v>15</v>
      </c>
    </row>
    <row r="14" spans="1:7">
      <c r="A14">
        <v>70201</v>
      </c>
      <c r="B14" t="str">
        <f>"01"</f>
        <v>01</v>
      </c>
      <c r="C14" t="s">
        <v>11</v>
      </c>
      <c r="D14" t="s">
        <v>12</v>
      </c>
      <c r="E14" t="str">
        <f>"12310063          "</f>
        <v>12310063          </v>
      </c>
      <c r="F14" t="s">
        <v>26</v>
      </c>
      <c r="G14" t="s">
        <v>10</v>
      </c>
    </row>
    <row r="15" spans="1:7">
      <c r="A15">
        <v>70201</v>
      </c>
      <c r="B15" t="str">
        <f>"01"</f>
        <v>01</v>
      </c>
      <c r="C15" t="s">
        <v>11</v>
      </c>
      <c r="D15" t="s">
        <v>12</v>
      </c>
      <c r="E15" t="str">
        <f>"12310056          "</f>
        <v>12310056          </v>
      </c>
      <c r="F15" t="s">
        <v>27</v>
      </c>
      <c r="G15" t="s">
        <v>15</v>
      </c>
    </row>
    <row r="16" spans="1:7">
      <c r="A16">
        <v>70201</v>
      </c>
      <c r="B16" t="str">
        <f>"01"</f>
        <v>01</v>
      </c>
      <c r="C16" t="s">
        <v>11</v>
      </c>
      <c r="D16" t="s">
        <v>12</v>
      </c>
      <c r="E16" t="str">
        <f>"12110002          "</f>
        <v>12110002          </v>
      </c>
      <c r="F16" t="s">
        <v>28</v>
      </c>
      <c r="G16" t="s">
        <v>22</v>
      </c>
    </row>
    <row r="17" spans="1:7">
      <c r="A17">
        <v>70201</v>
      </c>
      <c r="B17" t="str">
        <f>"01"</f>
        <v>01</v>
      </c>
      <c r="C17" t="s">
        <v>11</v>
      </c>
      <c r="D17" t="s">
        <v>12</v>
      </c>
      <c r="E17" t="str">
        <f>"12310042          "</f>
        <v>12310042          </v>
      </c>
      <c r="F17" t="s">
        <v>29</v>
      </c>
      <c r="G17" t="s">
        <v>15</v>
      </c>
    </row>
    <row r="18" spans="1:7">
      <c r="A18">
        <v>70201</v>
      </c>
      <c r="B18" t="str">
        <f>"01"</f>
        <v>01</v>
      </c>
      <c r="C18" t="s">
        <v>11</v>
      </c>
      <c r="D18" t="s">
        <v>12</v>
      </c>
      <c r="E18" t="str">
        <f>"08113367          "</f>
        <v>08113367          </v>
      </c>
      <c r="F18" t="s">
        <v>30</v>
      </c>
      <c r="G18" t="s">
        <v>10</v>
      </c>
    </row>
    <row r="19" spans="1:7">
      <c r="A19">
        <v>70201</v>
      </c>
      <c r="B19" t="str">
        <f>"01"</f>
        <v>01</v>
      </c>
      <c r="C19" t="s">
        <v>11</v>
      </c>
      <c r="D19" t="s">
        <v>12</v>
      </c>
      <c r="E19" t="str">
        <f>"12310051          "</f>
        <v>12310051          </v>
      </c>
      <c r="F19" t="s">
        <v>31</v>
      </c>
      <c r="G19" t="s">
        <v>15</v>
      </c>
    </row>
    <row r="20" spans="1:7">
      <c r="A20">
        <v>70201</v>
      </c>
      <c r="B20" t="str">
        <f>"01"</f>
        <v>01</v>
      </c>
      <c r="C20" t="s">
        <v>11</v>
      </c>
      <c r="D20" t="s">
        <v>12</v>
      </c>
      <c r="E20" t="str">
        <f>"12310029          "</f>
        <v>12310029          </v>
      </c>
      <c r="F20" t="s">
        <v>32</v>
      </c>
      <c r="G20" t="s">
        <v>33</v>
      </c>
    </row>
    <row r="21" spans="1:7">
      <c r="A21">
        <v>70201</v>
      </c>
      <c r="B21" t="str">
        <f>"01"</f>
        <v>01</v>
      </c>
      <c r="C21" t="s">
        <v>11</v>
      </c>
      <c r="D21" t="s">
        <v>12</v>
      </c>
      <c r="E21" t="str">
        <f>"12310017          "</f>
        <v>12310017          </v>
      </c>
      <c r="F21" t="s">
        <v>34</v>
      </c>
      <c r="G21" t="s">
        <v>15</v>
      </c>
    </row>
    <row r="22" spans="1:7">
      <c r="A22">
        <v>70201</v>
      </c>
      <c r="B22" t="str">
        <f>"01"</f>
        <v>01</v>
      </c>
      <c r="C22" t="s">
        <v>11</v>
      </c>
      <c r="D22" t="s">
        <v>12</v>
      </c>
      <c r="E22" t="str">
        <f>"12110016          "</f>
        <v>12110016          </v>
      </c>
      <c r="F22" t="s">
        <v>35</v>
      </c>
      <c r="G22" t="s">
        <v>10</v>
      </c>
    </row>
    <row r="23" spans="1:7">
      <c r="A23">
        <v>70201</v>
      </c>
      <c r="B23" t="str">
        <f>"01"</f>
        <v>01</v>
      </c>
      <c r="C23" t="s">
        <v>11</v>
      </c>
      <c r="D23" t="s">
        <v>12</v>
      </c>
      <c r="E23" t="str">
        <f>"09113510          "</f>
        <v>09113510          </v>
      </c>
      <c r="F23" t="s">
        <v>36</v>
      </c>
      <c r="G23" t="s">
        <v>10</v>
      </c>
    </row>
    <row r="24" spans="1:7">
      <c r="A24">
        <v>70201</v>
      </c>
      <c r="B24" t="str">
        <f>"01"</f>
        <v>01</v>
      </c>
      <c r="C24" t="s">
        <v>11</v>
      </c>
      <c r="D24" t="s">
        <v>12</v>
      </c>
      <c r="E24" t="str">
        <f>"12310049          "</f>
        <v>12310049          </v>
      </c>
      <c r="F24" t="s">
        <v>37</v>
      </c>
      <c r="G24" t="s">
        <v>10</v>
      </c>
    </row>
    <row r="25" spans="1:7">
      <c r="A25">
        <v>70201</v>
      </c>
      <c r="B25" t="str">
        <f>"01"</f>
        <v>01</v>
      </c>
      <c r="C25" t="s">
        <v>11</v>
      </c>
      <c r="D25" t="s">
        <v>12</v>
      </c>
      <c r="E25" t="str">
        <f>"12210009          "</f>
        <v>12210009          </v>
      </c>
      <c r="F25" t="s">
        <v>38</v>
      </c>
      <c r="G25" t="s">
        <v>15</v>
      </c>
    </row>
    <row r="26" spans="1:7">
      <c r="A26">
        <v>70201</v>
      </c>
      <c r="B26" t="str">
        <f>"01"</f>
        <v>01</v>
      </c>
      <c r="C26" t="s">
        <v>11</v>
      </c>
      <c r="D26" t="s">
        <v>12</v>
      </c>
      <c r="E26" t="str">
        <f>"09313536          "</f>
        <v>09313536          </v>
      </c>
      <c r="F26" t="s">
        <v>39</v>
      </c>
      <c r="G26" t="s">
        <v>40</v>
      </c>
    </row>
    <row r="27" spans="1:7">
      <c r="A27">
        <v>70201</v>
      </c>
      <c r="B27" t="str">
        <f>"01"</f>
        <v>01</v>
      </c>
      <c r="C27" t="s">
        <v>11</v>
      </c>
      <c r="D27" t="s">
        <v>12</v>
      </c>
      <c r="E27" t="str">
        <f>"12310066          "</f>
        <v>12310066          </v>
      </c>
      <c r="F27" t="s">
        <v>41</v>
      </c>
      <c r="G27" t="s">
        <v>10</v>
      </c>
    </row>
    <row r="28" spans="1:7">
      <c r="A28">
        <v>70201</v>
      </c>
      <c r="B28" t="str">
        <f>"01"</f>
        <v>01</v>
      </c>
      <c r="C28" t="s">
        <v>11</v>
      </c>
      <c r="D28" t="s">
        <v>12</v>
      </c>
      <c r="E28" t="str">
        <f>"08113295          "</f>
        <v>08113295          </v>
      </c>
      <c r="F28" t="s">
        <v>42</v>
      </c>
      <c r="G28" t="s">
        <v>10</v>
      </c>
    </row>
    <row r="29" spans="1:7">
      <c r="A29">
        <v>70201</v>
      </c>
      <c r="B29" t="str">
        <f>"01"</f>
        <v>01</v>
      </c>
      <c r="C29" t="s">
        <v>11</v>
      </c>
      <c r="D29" t="s">
        <v>12</v>
      </c>
      <c r="E29" t="str">
        <f>"12110010          "</f>
        <v>12110010          </v>
      </c>
      <c r="F29" t="s">
        <v>43</v>
      </c>
      <c r="G29" t="s">
        <v>10</v>
      </c>
    </row>
    <row r="30" spans="1:7">
      <c r="A30">
        <v>70201</v>
      </c>
      <c r="B30" t="str">
        <f>"01"</f>
        <v>01</v>
      </c>
      <c r="C30" t="s">
        <v>11</v>
      </c>
      <c r="D30" t="s">
        <v>12</v>
      </c>
      <c r="E30" t="str">
        <f>"10313634          "</f>
        <v>10313634          </v>
      </c>
      <c r="F30" t="s">
        <v>44</v>
      </c>
      <c r="G30" t="s">
        <v>10</v>
      </c>
    </row>
    <row r="31" spans="1:7">
      <c r="A31">
        <v>70201</v>
      </c>
      <c r="B31" t="str">
        <f>"01"</f>
        <v>01</v>
      </c>
      <c r="C31" t="s">
        <v>11</v>
      </c>
      <c r="D31" t="s">
        <v>12</v>
      </c>
      <c r="E31" t="str">
        <f>"12310026          "</f>
        <v>12310026          </v>
      </c>
      <c r="F31" t="s">
        <v>45</v>
      </c>
      <c r="G31" t="s">
        <v>10</v>
      </c>
    </row>
    <row r="32" spans="1:7">
      <c r="A32">
        <v>70201</v>
      </c>
      <c r="B32" t="str">
        <f>"01"</f>
        <v>01</v>
      </c>
      <c r="C32" t="s">
        <v>11</v>
      </c>
      <c r="D32" t="s">
        <v>12</v>
      </c>
      <c r="E32" t="str">
        <f>"10113592          "</f>
        <v>10113592          </v>
      </c>
      <c r="F32" t="s">
        <v>46</v>
      </c>
      <c r="G32" t="s">
        <v>40</v>
      </c>
    </row>
    <row r="33" spans="1:7">
      <c r="A33">
        <v>70201</v>
      </c>
      <c r="B33" t="str">
        <f>"01"</f>
        <v>01</v>
      </c>
      <c r="C33" t="s">
        <v>11</v>
      </c>
      <c r="D33" t="s">
        <v>12</v>
      </c>
      <c r="E33" t="str">
        <f>"07213171          "</f>
        <v>07213171          </v>
      </c>
      <c r="F33" t="s">
        <v>47</v>
      </c>
      <c r="G33" t="s">
        <v>10</v>
      </c>
    </row>
    <row r="34" spans="1:7">
      <c r="A34">
        <v>70201</v>
      </c>
      <c r="B34" t="str">
        <f>"01"</f>
        <v>01</v>
      </c>
      <c r="C34" t="s">
        <v>11</v>
      </c>
      <c r="D34" t="s">
        <v>12</v>
      </c>
      <c r="E34" t="str">
        <f>"10313628          "</f>
        <v>10313628          </v>
      </c>
      <c r="F34" t="s">
        <v>48</v>
      </c>
      <c r="G34" t="s">
        <v>10</v>
      </c>
    </row>
    <row r="35" spans="1:7">
      <c r="A35">
        <v>70201</v>
      </c>
      <c r="B35" t="str">
        <f>"01"</f>
        <v>01</v>
      </c>
      <c r="C35" t="s">
        <v>11</v>
      </c>
      <c r="D35" t="s">
        <v>12</v>
      </c>
      <c r="E35" t="str">
        <f>"12310048          "</f>
        <v>12310048          </v>
      </c>
      <c r="F35" t="s">
        <v>49</v>
      </c>
      <c r="G35" t="s">
        <v>10</v>
      </c>
    </row>
    <row r="36" spans="1:7">
      <c r="A36">
        <v>70201</v>
      </c>
      <c r="B36" t="str">
        <f>"01"</f>
        <v>01</v>
      </c>
      <c r="C36" t="s">
        <v>11</v>
      </c>
      <c r="D36" t="s">
        <v>12</v>
      </c>
      <c r="E36" t="str">
        <f>"12310024          "</f>
        <v>12310024          </v>
      </c>
      <c r="F36" t="s">
        <v>50</v>
      </c>
      <c r="G36" t="s">
        <v>15</v>
      </c>
    </row>
    <row r="37" spans="1:7">
      <c r="A37">
        <v>70201</v>
      </c>
      <c r="B37" t="str">
        <f>"01"</f>
        <v>01</v>
      </c>
      <c r="C37" t="s">
        <v>11</v>
      </c>
      <c r="D37" t="s">
        <v>12</v>
      </c>
      <c r="E37" t="str">
        <f>"12310011          "</f>
        <v>12310011          </v>
      </c>
      <c r="F37" t="s">
        <v>51</v>
      </c>
      <c r="G37" t="s">
        <v>10</v>
      </c>
    </row>
    <row r="38" spans="1:7">
      <c r="A38">
        <v>70201</v>
      </c>
      <c r="B38" t="str">
        <f>"01"</f>
        <v>01</v>
      </c>
      <c r="C38" t="s">
        <v>11</v>
      </c>
      <c r="D38" t="s">
        <v>12</v>
      </c>
      <c r="E38" t="str">
        <f>"12310060          "</f>
        <v>12310060          </v>
      </c>
      <c r="F38" t="s">
        <v>52</v>
      </c>
      <c r="G38" t="s">
        <v>15</v>
      </c>
    </row>
    <row r="39" spans="1:7">
      <c r="A39">
        <v>70201</v>
      </c>
      <c r="B39" t="str">
        <f>"01"</f>
        <v>01</v>
      </c>
      <c r="C39" t="s">
        <v>11</v>
      </c>
      <c r="D39" t="s">
        <v>12</v>
      </c>
      <c r="E39" t="str">
        <f>"11213706          "</f>
        <v>11213706          </v>
      </c>
      <c r="F39" t="s">
        <v>53</v>
      </c>
      <c r="G39" t="s">
        <v>15</v>
      </c>
    </row>
    <row r="40" spans="1:7">
      <c r="A40">
        <v>70201</v>
      </c>
      <c r="B40" t="str">
        <f>"01"</f>
        <v>01</v>
      </c>
      <c r="C40" t="s">
        <v>11</v>
      </c>
      <c r="D40" t="s">
        <v>12</v>
      </c>
      <c r="E40" t="str">
        <f>"12210006          "</f>
        <v>12210006          </v>
      </c>
      <c r="F40" t="s">
        <v>54</v>
      </c>
      <c r="G40" t="s">
        <v>15</v>
      </c>
    </row>
    <row r="41" spans="1:7">
      <c r="A41">
        <v>70201</v>
      </c>
      <c r="B41" t="str">
        <f>"01"</f>
        <v>01</v>
      </c>
      <c r="C41" t="s">
        <v>11</v>
      </c>
      <c r="D41" t="s">
        <v>12</v>
      </c>
      <c r="E41" t="str">
        <f>"12310043          "</f>
        <v>12310043          </v>
      </c>
      <c r="F41" t="s">
        <v>55</v>
      </c>
      <c r="G41" t="s">
        <v>15</v>
      </c>
    </row>
    <row r="42" spans="1:7">
      <c r="A42">
        <v>70201</v>
      </c>
      <c r="B42" t="str">
        <f>"01"</f>
        <v>01</v>
      </c>
      <c r="C42" t="s">
        <v>11</v>
      </c>
      <c r="D42" t="s">
        <v>12</v>
      </c>
      <c r="E42" t="str">
        <f>"09213467          "</f>
        <v>09213467          </v>
      </c>
      <c r="F42" t="s">
        <v>56</v>
      </c>
      <c r="G42" t="s">
        <v>22</v>
      </c>
    </row>
    <row r="43" spans="1:7">
      <c r="A43">
        <v>70201</v>
      </c>
      <c r="B43" t="str">
        <f>"01"</f>
        <v>01</v>
      </c>
      <c r="C43" t="s">
        <v>11</v>
      </c>
      <c r="D43" t="s">
        <v>12</v>
      </c>
      <c r="E43" t="str">
        <f>"13310054P         "</f>
        <v>13310054P         </v>
      </c>
      <c r="F43" t="s">
        <v>57</v>
      </c>
      <c r="G43" t="s">
        <v>15</v>
      </c>
    </row>
    <row r="44" spans="1:7">
      <c r="A44">
        <v>70201</v>
      </c>
      <c r="B44" t="str">
        <f>"01"</f>
        <v>01</v>
      </c>
      <c r="C44" t="s">
        <v>11</v>
      </c>
      <c r="D44" t="s">
        <v>12</v>
      </c>
      <c r="E44" t="str">
        <f>"12310040          "</f>
        <v>12310040          </v>
      </c>
      <c r="F44" t="s">
        <v>58</v>
      </c>
      <c r="G44" t="s">
        <v>15</v>
      </c>
    </row>
    <row r="45" spans="1:7">
      <c r="A45">
        <v>70201</v>
      </c>
      <c r="B45" t="str">
        <f>"01"</f>
        <v>01</v>
      </c>
      <c r="C45" t="s">
        <v>11</v>
      </c>
      <c r="D45" t="s">
        <v>12</v>
      </c>
      <c r="E45" t="str">
        <f>"12310050          "</f>
        <v>12310050          </v>
      </c>
      <c r="F45" t="s">
        <v>59</v>
      </c>
      <c r="G45" t="s">
        <v>10</v>
      </c>
    </row>
    <row r="46" spans="1:7">
      <c r="A46">
        <v>70201</v>
      </c>
      <c r="B46" t="str">
        <f>"01"</f>
        <v>01</v>
      </c>
      <c r="C46" t="s">
        <v>11</v>
      </c>
      <c r="D46" t="s">
        <v>12</v>
      </c>
      <c r="E46" t="str">
        <f>"12110014          "</f>
        <v>12110014          </v>
      </c>
      <c r="F46" t="s">
        <v>60</v>
      </c>
      <c r="G46" t="s">
        <v>40</v>
      </c>
    </row>
    <row r="47" spans="1:7">
      <c r="A47">
        <v>70201</v>
      </c>
      <c r="B47" t="str">
        <f>"01"</f>
        <v>01</v>
      </c>
      <c r="C47" t="s">
        <v>11</v>
      </c>
      <c r="D47" t="s">
        <v>12</v>
      </c>
      <c r="E47" t="str">
        <f>"12310039          "</f>
        <v>12310039          </v>
      </c>
      <c r="F47" t="s">
        <v>61</v>
      </c>
      <c r="G47" t="s">
        <v>33</v>
      </c>
    </row>
    <row r="48" spans="1:7">
      <c r="A48">
        <v>70201</v>
      </c>
      <c r="B48" t="str">
        <f>"01"</f>
        <v>01</v>
      </c>
      <c r="C48" t="s">
        <v>11</v>
      </c>
      <c r="D48" t="s">
        <v>12</v>
      </c>
      <c r="E48" t="str">
        <f>"12310073          "</f>
        <v>12310073          </v>
      </c>
      <c r="F48" t="s">
        <v>62</v>
      </c>
      <c r="G48" t="s">
        <v>10</v>
      </c>
    </row>
    <row r="49" spans="1:7">
      <c r="A49">
        <v>70201</v>
      </c>
      <c r="B49" t="str">
        <f>"01"</f>
        <v>01</v>
      </c>
      <c r="C49" t="s">
        <v>11</v>
      </c>
      <c r="D49" t="s">
        <v>12</v>
      </c>
      <c r="E49" t="str">
        <f>"12310061          "</f>
        <v>12310061          </v>
      </c>
      <c r="F49" t="s">
        <v>63</v>
      </c>
      <c r="G49" t="s">
        <v>10</v>
      </c>
    </row>
    <row r="50" spans="1:7">
      <c r="A50">
        <v>70201</v>
      </c>
      <c r="B50" t="str">
        <f>"01"</f>
        <v>01</v>
      </c>
      <c r="C50" t="s">
        <v>11</v>
      </c>
      <c r="D50" t="s">
        <v>12</v>
      </c>
      <c r="E50" t="str">
        <f>"12310055          "</f>
        <v>12310055          </v>
      </c>
      <c r="F50" t="s">
        <v>64</v>
      </c>
      <c r="G50" t="s">
        <v>40</v>
      </c>
    </row>
    <row r="51" spans="1:7">
      <c r="A51">
        <v>70201</v>
      </c>
      <c r="B51" t="str">
        <f>"01"</f>
        <v>01</v>
      </c>
      <c r="C51" t="s">
        <v>11</v>
      </c>
      <c r="D51" t="s">
        <v>12</v>
      </c>
      <c r="E51" t="str">
        <f>"12310028          "</f>
        <v>12310028          </v>
      </c>
      <c r="F51" t="s">
        <v>65</v>
      </c>
      <c r="G51" t="s">
        <v>10</v>
      </c>
    </row>
    <row r="52" spans="1:7">
      <c r="A52">
        <v>70201</v>
      </c>
      <c r="B52" t="str">
        <f>"01"</f>
        <v>01</v>
      </c>
      <c r="C52" t="s">
        <v>11</v>
      </c>
      <c r="D52" t="s">
        <v>12</v>
      </c>
      <c r="E52" t="str">
        <f>"10313633          "</f>
        <v>10313633          </v>
      </c>
      <c r="F52" t="s">
        <v>66</v>
      </c>
      <c r="G52" t="s">
        <v>10</v>
      </c>
    </row>
    <row r="53" spans="1:7">
      <c r="A53">
        <v>70201</v>
      </c>
      <c r="B53" t="str">
        <f>"01"</f>
        <v>01</v>
      </c>
      <c r="C53" t="s">
        <v>11</v>
      </c>
      <c r="D53" t="s">
        <v>12</v>
      </c>
      <c r="E53" t="str">
        <f>"13110027P         "</f>
        <v>13110027P         </v>
      </c>
      <c r="F53" t="s">
        <v>67</v>
      </c>
      <c r="G53" t="s">
        <v>22</v>
      </c>
    </row>
    <row r="54" spans="1:7">
      <c r="A54">
        <v>70201</v>
      </c>
      <c r="B54" t="str">
        <f>"01"</f>
        <v>01</v>
      </c>
      <c r="C54" t="s">
        <v>11</v>
      </c>
      <c r="D54" t="s">
        <v>12</v>
      </c>
      <c r="E54" t="str">
        <f>"12310045          "</f>
        <v>12310045          </v>
      </c>
      <c r="F54" t="s">
        <v>68</v>
      </c>
      <c r="G54" t="s">
        <v>15</v>
      </c>
    </row>
    <row r="55" spans="1:7">
      <c r="A55">
        <v>70201</v>
      </c>
      <c r="B55" t="str">
        <f>"01"</f>
        <v>01</v>
      </c>
      <c r="C55" t="s">
        <v>11</v>
      </c>
      <c r="D55" t="s">
        <v>12</v>
      </c>
      <c r="E55" t="str">
        <f>"12310013          "</f>
        <v>12310013          </v>
      </c>
      <c r="F55" t="s">
        <v>69</v>
      </c>
      <c r="G55" t="s">
        <v>10</v>
      </c>
    </row>
    <row r="56" spans="1:7">
      <c r="A56">
        <v>70201</v>
      </c>
      <c r="B56" t="str">
        <f>"01"</f>
        <v>01</v>
      </c>
      <c r="C56" t="s">
        <v>11</v>
      </c>
      <c r="D56" t="s">
        <v>12</v>
      </c>
      <c r="E56" t="str">
        <f>"12310006          "</f>
        <v>12310006          </v>
      </c>
      <c r="F56" t="s">
        <v>70</v>
      </c>
      <c r="G56" t="s">
        <v>15</v>
      </c>
    </row>
    <row r="57" spans="1:7">
      <c r="A57">
        <v>70201</v>
      </c>
      <c r="B57" t="str">
        <f>"01"</f>
        <v>01</v>
      </c>
      <c r="C57" t="s">
        <v>11</v>
      </c>
      <c r="D57" t="s">
        <v>12</v>
      </c>
      <c r="E57" t="str">
        <f>"12310018          "</f>
        <v>12310018          </v>
      </c>
      <c r="F57" t="s">
        <v>71</v>
      </c>
      <c r="G57" t="s">
        <v>15</v>
      </c>
    </row>
    <row r="58" spans="1:7">
      <c r="A58">
        <v>70201</v>
      </c>
      <c r="B58" t="str">
        <f>"01"</f>
        <v>01</v>
      </c>
      <c r="C58" t="s">
        <v>11</v>
      </c>
      <c r="D58" t="s">
        <v>12</v>
      </c>
      <c r="E58" t="str">
        <f>"12310046          "</f>
        <v>12310046          </v>
      </c>
      <c r="F58" t="s">
        <v>72</v>
      </c>
      <c r="G58" t="s">
        <v>15</v>
      </c>
    </row>
    <row r="59" spans="1:7">
      <c r="A59">
        <v>70201</v>
      </c>
      <c r="B59" t="str">
        <f>"01"</f>
        <v>01</v>
      </c>
      <c r="C59" t="s">
        <v>11</v>
      </c>
      <c r="D59" t="s">
        <v>12</v>
      </c>
      <c r="E59" t="str">
        <f>"11213708          "</f>
        <v>11213708          </v>
      </c>
      <c r="F59" t="s">
        <v>73</v>
      </c>
      <c r="G59" t="s">
        <v>15</v>
      </c>
    </row>
    <row r="60" spans="1:7">
      <c r="A60">
        <v>70201</v>
      </c>
      <c r="B60" t="str">
        <f>"01"</f>
        <v>01</v>
      </c>
      <c r="C60" t="s">
        <v>11</v>
      </c>
      <c r="D60" t="s">
        <v>12</v>
      </c>
      <c r="E60" t="str">
        <f>"10313666          "</f>
        <v>10313666          </v>
      </c>
      <c r="F60" t="s">
        <v>74</v>
      </c>
      <c r="G60" t="s">
        <v>10</v>
      </c>
    </row>
    <row r="61" spans="1:7">
      <c r="A61">
        <v>70201</v>
      </c>
      <c r="B61" t="str">
        <f>"01"</f>
        <v>01</v>
      </c>
      <c r="C61" t="s">
        <v>11</v>
      </c>
      <c r="D61" t="s">
        <v>12</v>
      </c>
      <c r="E61" t="str">
        <f>"10313612          "</f>
        <v>10313612          </v>
      </c>
      <c r="F61" t="s">
        <v>75</v>
      </c>
      <c r="G61" t="s">
        <v>10</v>
      </c>
    </row>
    <row r="62" spans="1:7">
      <c r="A62">
        <v>70201</v>
      </c>
      <c r="B62" t="str">
        <f>"01"</f>
        <v>01</v>
      </c>
      <c r="C62" t="s">
        <v>11</v>
      </c>
      <c r="D62" t="s">
        <v>12</v>
      </c>
      <c r="E62" t="str">
        <f>"12210003          "</f>
        <v>12210003          </v>
      </c>
      <c r="F62" t="s">
        <v>76</v>
      </c>
      <c r="G62" t="s">
        <v>15</v>
      </c>
    </row>
    <row r="63" spans="1:7">
      <c r="A63">
        <v>70201</v>
      </c>
      <c r="B63" t="str">
        <f>"01"</f>
        <v>01</v>
      </c>
      <c r="C63" t="s">
        <v>11</v>
      </c>
      <c r="D63" t="s">
        <v>12</v>
      </c>
      <c r="E63" t="str">
        <f>"12310065          "</f>
        <v>12310065          </v>
      </c>
      <c r="F63" t="s">
        <v>77</v>
      </c>
      <c r="G63" t="s">
        <v>22</v>
      </c>
    </row>
    <row r="64" spans="1:7">
      <c r="A64">
        <v>70201</v>
      </c>
      <c r="B64" t="str">
        <f>"01"</f>
        <v>01</v>
      </c>
      <c r="C64" t="s">
        <v>11</v>
      </c>
      <c r="D64" t="s">
        <v>12</v>
      </c>
      <c r="E64" t="str">
        <f>"12310010          "</f>
        <v>12310010          </v>
      </c>
      <c r="F64" t="s">
        <v>78</v>
      </c>
      <c r="G64" t="s">
        <v>10</v>
      </c>
    </row>
    <row r="65" spans="1:7">
      <c r="A65">
        <v>70201</v>
      </c>
      <c r="B65" t="str">
        <f>"01"</f>
        <v>01</v>
      </c>
      <c r="C65" t="s">
        <v>11</v>
      </c>
      <c r="D65" t="s">
        <v>12</v>
      </c>
      <c r="E65" t="str">
        <f>"12110007          "</f>
        <v>12110007          </v>
      </c>
      <c r="F65" t="s">
        <v>79</v>
      </c>
      <c r="G65" t="s">
        <v>15</v>
      </c>
    </row>
    <row r="66" spans="1:7">
      <c r="A66">
        <v>70201</v>
      </c>
      <c r="B66" t="str">
        <f>"01"</f>
        <v>01</v>
      </c>
      <c r="C66" t="s">
        <v>11</v>
      </c>
      <c r="D66" t="s">
        <v>12</v>
      </c>
      <c r="E66" t="str">
        <f>"12310054          "</f>
        <v>12310054          </v>
      </c>
      <c r="F66" t="s">
        <v>80</v>
      </c>
      <c r="G66" t="s">
        <v>15</v>
      </c>
    </row>
    <row r="67" spans="1:7">
      <c r="A67">
        <v>70201</v>
      </c>
      <c r="B67" t="str">
        <f>"01"</f>
        <v>01</v>
      </c>
      <c r="C67" t="s">
        <v>11</v>
      </c>
      <c r="D67" t="s">
        <v>12</v>
      </c>
      <c r="E67" t="str">
        <f>"10313627          "</f>
        <v>10313627          </v>
      </c>
      <c r="F67" t="s">
        <v>81</v>
      </c>
      <c r="G67" t="s">
        <v>22</v>
      </c>
    </row>
    <row r="68" spans="1:7">
      <c r="A68">
        <v>70201</v>
      </c>
      <c r="B68" t="str">
        <f>"01"</f>
        <v>01</v>
      </c>
      <c r="C68" t="s">
        <v>11</v>
      </c>
      <c r="D68" t="s">
        <v>12</v>
      </c>
      <c r="E68" t="str">
        <f>"12310002          "</f>
        <v>12310002          </v>
      </c>
      <c r="F68" t="s">
        <v>82</v>
      </c>
      <c r="G68" t="s">
        <v>15</v>
      </c>
    </row>
    <row r="69" spans="1:7">
      <c r="A69">
        <v>70201</v>
      </c>
      <c r="B69" t="str">
        <f>"01"</f>
        <v>01</v>
      </c>
      <c r="C69" t="s">
        <v>11</v>
      </c>
      <c r="D69" t="s">
        <v>12</v>
      </c>
      <c r="E69" t="str">
        <f>"12310005          "</f>
        <v>12310005          </v>
      </c>
      <c r="F69" t="s">
        <v>83</v>
      </c>
      <c r="G69" t="s">
        <v>10</v>
      </c>
    </row>
    <row r="70" spans="1:7">
      <c r="A70">
        <v>70201</v>
      </c>
      <c r="B70" t="str">
        <f>"01"</f>
        <v>01</v>
      </c>
      <c r="C70" t="s">
        <v>11</v>
      </c>
      <c r="D70" t="s">
        <v>12</v>
      </c>
      <c r="E70" t="str">
        <f>"12310038          "</f>
        <v>12310038          </v>
      </c>
      <c r="F70" t="s">
        <v>84</v>
      </c>
      <c r="G70" t="s">
        <v>10</v>
      </c>
    </row>
    <row r="71" spans="1:7">
      <c r="A71">
        <v>70201</v>
      </c>
      <c r="B71" t="str">
        <f>"01"</f>
        <v>01</v>
      </c>
      <c r="C71" t="s">
        <v>11</v>
      </c>
      <c r="D71" t="s">
        <v>12</v>
      </c>
      <c r="E71" t="str">
        <f>"09113452          "</f>
        <v>09113452          </v>
      </c>
      <c r="F71" t="s">
        <v>85</v>
      </c>
      <c r="G71" t="s">
        <v>40</v>
      </c>
    </row>
    <row r="72" spans="1:7">
      <c r="A72">
        <v>70201</v>
      </c>
      <c r="B72" t="str">
        <f>"01"</f>
        <v>01</v>
      </c>
      <c r="C72" t="s">
        <v>11</v>
      </c>
      <c r="D72" t="s">
        <v>12</v>
      </c>
      <c r="E72" t="str">
        <f>"12310047          "</f>
        <v>12310047          </v>
      </c>
      <c r="F72" t="s">
        <v>86</v>
      </c>
      <c r="G72" t="s">
        <v>10</v>
      </c>
    </row>
    <row r="73" spans="1:7">
      <c r="A73">
        <v>70201</v>
      </c>
      <c r="B73" t="str">
        <f>"01"</f>
        <v>01</v>
      </c>
      <c r="C73" t="s">
        <v>11</v>
      </c>
      <c r="D73" t="s">
        <v>12</v>
      </c>
      <c r="E73" t="str">
        <f>"12310059          "</f>
        <v>12310059          </v>
      </c>
      <c r="F73" t="s">
        <v>87</v>
      </c>
      <c r="G73" t="s">
        <v>10</v>
      </c>
    </row>
    <row r="74" spans="1:7">
      <c r="A74">
        <v>70201</v>
      </c>
      <c r="B74" t="str">
        <f>"01"</f>
        <v>01</v>
      </c>
      <c r="C74" t="s">
        <v>11</v>
      </c>
      <c r="D74" t="s">
        <v>12</v>
      </c>
      <c r="E74" t="str">
        <f>"08113332          "</f>
        <v>08113332          </v>
      </c>
      <c r="F74" t="s">
        <v>88</v>
      </c>
      <c r="G74" t="s">
        <v>22</v>
      </c>
    </row>
    <row r="75" spans="1:7">
      <c r="A75">
        <v>70201</v>
      </c>
      <c r="B75" t="str">
        <f>"01"</f>
        <v>01</v>
      </c>
      <c r="C75" t="s">
        <v>11</v>
      </c>
      <c r="D75" t="s">
        <v>12</v>
      </c>
      <c r="E75" t="str">
        <f>"12110004          "</f>
        <v>12110004          </v>
      </c>
      <c r="F75" t="s">
        <v>89</v>
      </c>
      <c r="G75" t="s">
        <v>15</v>
      </c>
    </row>
    <row r="76" spans="1:7">
      <c r="A76">
        <v>70201</v>
      </c>
      <c r="B76" t="str">
        <f>"01"</f>
        <v>01</v>
      </c>
      <c r="C76" t="s">
        <v>11</v>
      </c>
      <c r="D76" t="s">
        <v>12</v>
      </c>
      <c r="E76" t="str">
        <f>"10313669          "</f>
        <v>10313669          </v>
      </c>
      <c r="F76" t="s">
        <v>90</v>
      </c>
      <c r="G76" t="s">
        <v>40</v>
      </c>
    </row>
    <row r="77" spans="1:7">
      <c r="A77">
        <v>70201</v>
      </c>
      <c r="B77" t="str">
        <f>"01"</f>
        <v>01</v>
      </c>
      <c r="C77" t="s">
        <v>11</v>
      </c>
      <c r="D77" t="s">
        <v>12</v>
      </c>
      <c r="E77" t="str">
        <f>"12110008          "</f>
        <v>12110008          </v>
      </c>
      <c r="F77" t="s">
        <v>91</v>
      </c>
      <c r="G77" t="s">
        <v>15</v>
      </c>
    </row>
    <row r="78" spans="1:7">
      <c r="A78">
        <v>70201</v>
      </c>
      <c r="B78" t="str">
        <f>"01"</f>
        <v>01</v>
      </c>
      <c r="C78" t="s">
        <v>11</v>
      </c>
      <c r="D78" t="s">
        <v>12</v>
      </c>
      <c r="E78" t="str">
        <f>"12310015          "</f>
        <v>12310015          </v>
      </c>
      <c r="F78" t="s">
        <v>92</v>
      </c>
      <c r="G78" t="s">
        <v>10</v>
      </c>
    </row>
    <row r="79" spans="1:7">
      <c r="A79">
        <v>70201</v>
      </c>
      <c r="B79" t="str">
        <f>"01"</f>
        <v>01</v>
      </c>
      <c r="C79" t="s">
        <v>11</v>
      </c>
      <c r="D79" t="s">
        <v>12</v>
      </c>
      <c r="E79" t="str">
        <f>"12310070          "</f>
        <v>12310070          </v>
      </c>
      <c r="F79" t="s">
        <v>93</v>
      </c>
      <c r="G79" t="s">
        <v>15</v>
      </c>
    </row>
    <row r="80" spans="1:7">
      <c r="A80">
        <v>70201</v>
      </c>
      <c r="B80" t="str">
        <f>"01"</f>
        <v>01</v>
      </c>
      <c r="C80" t="s">
        <v>11</v>
      </c>
      <c r="D80" t="s">
        <v>12</v>
      </c>
      <c r="E80" t="str">
        <f>"12310016          "</f>
        <v>12310016          </v>
      </c>
      <c r="F80" t="s">
        <v>94</v>
      </c>
      <c r="G80" t="s">
        <v>10</v>
      </c>
    </row>
    <row r="81" spans="1:7">
      <c r="A81">
        <v>70201</v>
      </c>
      <c r="B81" t="str">
        <f>"01"</f>
        <v>01</v>
      </c>
      <c r="C81" t="s">
        <v>11</v>
      </c>
      <c r="D81" t="s">
        <v>12</v>
      </c>
      <c r="E81" t="str">
        <f>"10313675          "</f>
        <v>10313675          </v>
      </c>
      <c r="F81" t="s">
        <v>95</v>
      </c>
      <c r="G81" t="s">
        <v>10</v>
      </c>
    </row>
    <row r="82" spans="1:7">
      <c r="A82">
        <v>70201</v>
      </c>
      <c r="B82" t="str">
        <f>"01"</f>
        <v>01</v>
      </c>
      <c r="C82" t="s">
        <v>11</v>
      </c>
      <c r="D82" t="s">
        <v>12</v>
      </c>
      <c r="E82" t="str">
        <f>"09313509          "</f>
        <v>09313509          </v>
      </c>
      <c r="F82" t="s">
        <v>96</v>
      </c>
      <c r="G82" t="s">
        <v>10</v>
      </c>
    </row>
    <row r="83" spans="1:7">
      <c r="A83">
        <v>70201</v>
      </c>
      <c r="B83" t="str">
        <f>"01"</f>
        <v>01</v>
      </c>
      <c r="C83" t="s">
        <v>11</v>
      </c>
      <c r="D83" t="s">
        <v>12</v>
      </c>
      <c r="E83" t="str">
        <f>"10313631          "</f>
        <v>10313631          </v>
      </c>
      <c r="F83" t="s">
        <v>97</v>
      </c>
      <c r="G83" t="s">
        <v>10</v>
      </c>
    </row>
    <row r="84" spans="1:7">
      <c r="A84">
        <v>70201</v>
      </c>
      <c r="B84" t="str">
        <f>"01"</f>
        <v>01</v>
      </c>
      <c r="C84" t="s">
        <v>11</v>
      </c>
      <c r="D84" t="s">
        <v>12</v>
      </c>
      <c r="E84" t="str">
        <f>"12310030          "</f>
        <v>12310030          </v>
      </c>
      <c r="F84" t="s">
        <v>98</v>
      </c>
      <c r="G84" t="s">
        <v>15</v>
      </c>
    </row>
    <row r="85" spans="1:7">
      <c r="A85">
        <v>70201</v>
      </c>
      <c r="B85" t="str">
        <f>"01"</f>
        <v>01</v>
      </c>
      <c r="C85" t="s">
        <v>11</v>
      </c>
      <c r="D85" t="s">
        <v>12</v>
      </c>
      <c r="E85" t="str">
        <f>"12310041          "</f>
        <v>12310041          </v>
      </c>
      <c r="F85" t="s">
        <v>99</v>
      </c>
      <c r="G85" t="s">
        <v>10</v>
      </c>
    </row>
    <row r="86" spans="1:7">
      <c r="A86">
        <v>70201</v>
      </c>
      <c r="B86" t="str">
        <f>"01"</f>
        <v>01</v>
      </c>
      <c r="C86" t="s">
        <v>11</v>
      </c>
      <c r="D86" t="s">
        <v>12</v>
      </c>
      <c r="E86" t="str">
        <f>"09313465          "</f>
        <v>09313465          </v>
      </c>
      <c r="F86" t="s">
        <v>100</v>
      </c>
      <c r="G86" t="s">
        <v>10</v>
      </c>
    </row>
    <row r="87" spans="1:7">
      <c r="A87">
        <v>70201</v>
      </c>
      <c r="B87" t="str">
        <f>"01"</f>
        <v>01</v>
      </c>
      <c r="C87" t="s">
        <v>11</v>
      </c>
      <c r="D87" t="s">
        <v>12</v>
      </c>
      <c r="E87" t="str">
        <f>"12310021          "</f>
        <v>12310021          </v>
      </c>
      <c r="F87" t="s">
        <v>101</v>
      </c>
      <c r="G87" t="s">
        <v>15</v>
      </c>
    </row>
    <row r="88" spans="1:7">
      <c r="A88">
        <v>70201</v>
      </c>
      <c r="B88" t="str">
        <f>"01"</f>
        <v>01</v>
      </c>
      <c r="C88" t="s">
        <v>11</v>
      </c>
      <c r="D88" t="s">
        <v>12</v>
      </c>
      <c r="E88" t="str">
        <f>"12210008          "</f>
        <v>12210008          </v>
      </c>
      <c r="F88" t="s">
        <v>102</v>
      </c>
      <c r="G88" t="s">
        <v>15</v>
      </c>
    </row>
    <row r="89" spans="1:7">
      <c r="A89">
        <v>70201</v>
      </c>
      <c r="B89" t="str">
        <f>"01"</f>
        <v>01</v>
      </c>
      <c r="C89" t="s">
        <v>11</v>
      </c>
      <c r="D89" t="s">
        <v>12</v>
      </c>
      <c r="E89" t="str">
        <f>"12310031          "</f>
        <v>12310031          </v>
      </c>
      <c r="F89" t="s">
        <v>103</v>
      </c>
      <c r="G89" t="s">
        <v>15</v>
      </c>
    </row>
    <row r="90" spans="1:7">
      <c r="A90">
        <v>70201</v>
      </c>
      <c r="B90" t="str">
        <f>"01"</f>
        <v>01</v>
      </c>
      <c r="C90" t="s">
        <v>11</v>
      </c>
      <c r="D90" t="s">
        <v>12</v>
      </c>
      <c r="E90" t="str">
        <f>"12310004          "</f>
        <v>12310004          </v>
      </c>
      <c r="F90" t="s">
        <v>104</v>
      </c>
      <c r="G90" t="s">
        <v>40</v>
      </c>
    </row>
    <row r="91" spans="1:7">
      <c r="A91">
        <v>70201</v>
      </c>
      <c r="B91" t="str">
        <f>"01"</f>
        <v>01</v>
      </c>
      <c r="C91" t="s">
        <v>11</v>
      </c>
      <c r="D91" t="s">
        <v>12</v>
      </c>
      <c r="E91" t="str">
        <f>"12310069          "</f>
        <v>12310069          </v>
      </c>
      <c r="F91" t="s">
        <v>105</v>
      </c>
      <c r="G91" t="s">
        <v>10</v>
      </c>
    </row>
    <row r="92" spans="1:7">
      <c r="A92">
        <v>70201</v>
      </c>
      <c r="B92" t="str">
        <f>"01"</f>
        <v>01</v>
      </c>
      <c r="C92" t="s">
        <v>11</v>
      </c>
      <c r="D92" t="s">
        <v>12</v>
      </c>
      <c r="E92" t="str">
        <f>"12310003          "</f>
        <v>12310003          </v>
      </c>
      <c r="F92" t="s">
        <v>106</v>
      </c>
      <c r="G92" t="s">
        <v>22</v>
      </c>
    </row>
    <row r="93" spans="1:7">
      <c r="A93">
        <v>70201</v>
      </c>
      <c r="B93" t="str">
        <f>"01"</f>
        <v>01</v>
      </c>
      <c r="C93" t="s">
        <v>11</v>
      </c>
      <c r="D93" t="s">
        <v>12</v>
      </c>
      <c r="E93" t="str">
        <f>"12310020          "</f>
        <v>12310020          </v>
      </c>
      <c r="F93" t="s">
        <v>107</v>
      </c>
      <c r="G93" t="s">
        <v>15</v>
      </c>
    </row>
    <row r="94" spans="1:7">
      <c r="A94">
        <v>70201</v>
      </c>
      <c r="B94" t="str">
        <f>"01"</f>
        <v>01</v>
      </c>
      <c r="C94" t="s">
        <v>11</v>
      </c>
      <c r="D94" t="s">
        <v>12</v>
      </c>
      <c r="E94" t="str">
        <f>"12310062          "</f>
        <v>12310062          </v>
      </c>
      <c r="F94" t="s">
        <v>108</v>
      </c>
      <c r="G94" t="s">
        <v>10</v>
      </c>
    </row>
    <row r="95" spans="1:7">
      <c r="A95">
        <v>70201</v>
      </c>
      <c r="B95" t="str">
        <f>"01"</f>
        <v>01</v>
      </c>
      <c r="C95" t="s">
        <v>11</v>
      </c>
      <c r="D95" t="s">
        <v>12</v>
      </c>
      <c r="E95" t="str">
        <f>"12210012          "</f>
        <v>12210012          </v>
      </c>
      <c r="F95" t="s">
        <v>109</v>
      </c>
      <c r="G95" t="s">
        <v>22</v>
      </c>
    </row>
    <row r="96" spans="1:7">
      <c r="A96">
        <v>70201</v>
      </c>
      <c r="B96" t="str">
        <f>"01"</f>
        <v>01</v>
      </c>
      <c r="C96" t="s">
        <v>11</v>
      </c>
      <c r="D96" t="s">
        <v>12</v>
      </c>
      <c r="E96" t="str">
        <f>"12310044          "</f>
        <v>12310044          </v>
      </c>
      <c r="F96" t="s">
        <v>110</v>
      </c>
      <c r="G96" t="s">
        <v>15</v>
      </c>
    </row>
    <row r="97" spans="1:7">
      <c r="A97">
        <v>70201</v>
      </c>
      <c r="B97" t="str">
        <f>"01"</f>
        <v>01</v>
      </c>
      <c r="C97" t="s">
        <v>11</v>
      </c>
      <c r="D97" t="s">
        <v>12</v>
      </c>
      <c r="E97" t="str">
        <f>"12310014          "</f>
        <v>12310014          </v>
      </c>
      <c r="F97" t="s">
        <v>111</v>
      </c>
      <c r="G97" t="s">
        <v>10</v>
      </c>
    </row>
    <row r="98" spans="1:7">
      <c r="A98">
        <v>70201</v>
      </c>
      <c r="B98" t="str">
        <f>"01"</f>
        <v>01</v>
      </c>
      <c r="C98" t="s">
        <v>11</v>
      </c>
      <c r="D98" t="s">
        <v>12</v>
      </c>
      <c r="E98" t="str">
        <f>"08113350          "</f>
        <v>08113350          </v>
      </c>
      <c r="F98" t="s">
        <v>112</v>
      </c>
      <c r="G98" t="s">
        <v>15</v>
      </c>
    </row>
    <row r="99" spans="1:7">
      <c r="A99">
        <v>70201</v>
      </c>
      <c r="B99" t="str">
        <f>"01"</f>
        <v>01</v>
      </c>
      <c r="C99" t="s">
        <v>11</v>
      </c>
      <c r="D99" t="s">
        <v>12</v>
      </c>
      <c r="E99" t="str">
        <f>"12310057          "</f>
        <v>12310057          </v>
      </c>
      <c r="F99" t="s">
        <v>113</v>
      </c>
      <c r="G99" t="s">
        <v>10</v>
      </c>
    </row>
    <row r="100" spans="1:7">
      <c r="A100">
        <v>70201</v>
      </c>
      <c r="B100" t="str">
        <f>"01"</f>
        <v>01</v>
      </c>
      <c r="C100" t="s">
        <v>11</v>
      </c>
      <c r="D100" t="s">
        <v>12</v>
      </c>
      <c r="E100" t="str">
        <f>"10313670          "</f>
        <v>10313670          </v>
      </c>
      <c r="F100" t="s">
        <v>114</v>
      </c>
      <c r="G100" t="s">
        <v>10</v>
      </c>
    </row>
    <row r="101" spans="1:7">
      <c r="A101">
        <v>70201</v>
      </c>
      <c r="B101" t="str">
        <f>"01"</f>
        <v>01</v>
      </c>
      <c r="C101" t="s">
        <v>11</v>
      </c>
      <c r="D101" t="s">
        <v>12</v>
      </c>
      <c r="E101" t="str">
        <f>"12310012          "</f>
        <v>12310012          </v>
      </c>
      <c r="F101" t="s">
        <v>115</v>
      </c>
      <c r="G101" t="s">
        <v>10</v>
      </c>
    </row>
    <row r="102" spans="1:7">
      <c r="A102">
        <v>70201</v>
      </c>
      <c r="B102" t="str">
        <f>"01"</f>
        <v>01</v>
      </c>
      <c r="C102" t="s">
        <v>11</v>
      </c>
      <c r="D102" t="s">
        <v>12</v>
      </c>
      <c r="E102" t="str">
        <f>"10313651          "</f>
        <v>10313651          </v>
      </c>
      <c r="F102" t="s">
        <v>116</v>
      </c>
      <c r="G102" t="s">
        <v>10</v>
      </c>
    </row>
    <row r="103" spans="1:7">
      <c r="A103">
        <v>70201</v>
      </c>
      <c r="B103" t="str">
        <f>"01"</f>
        <v>01</v>
      </c>
      <c r="C103" t="s">
        <v>11</v>
      </c>
      <c r="D103" t="s">
        <v>12</v>
      </c>
      <c r="E103" t="str">
        <f>"12310007          "</f>
        <v>12310007          </v>
      </c>
      <c r="F103" t="s">
        <v>117</v>
      </c>
      <c r="G103" t="s">
        <v>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Nilai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2015-08-28T21:42:42+02:00</dcterms:created>
  <dcterms:modified xsi:type="dcterms:W3CDTF">2015-08-28T21:42:42+02:00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