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hidePivotFieldList="1" defaultThemeVersion="166925"/>
  <mc:AlternateContent xmlns:mc="http://schemas.openxmlformats.org/markup-compatibility/2006">
    <mc:Choice Requires="x15">
      <x15ac:absPath xmlns:x15ac="http://schemas.microsoft.com/office/spreadsheetml/2010/11/ac" url="/Users/nickrad/Desktop/Data Class HMWK/"/>
    </mc:Choice>
  </mc:AlternateContent>
  <xr:revisionPtr revIDLastSave="0" documentId="13_ncr:1_{849BC7EF-C6D1-C342-B074-A94BAE1256D2}" xr6:coauthVersionLast="36" xr6:coauthVersionMax="36" xr10:uidLastSave="{00000000-0000-0000-0000-000000000000}"/>
  <bookViews>
    <workbookView xWindow="3940" yWindow="460" windowWidth="20640" windowHeight="15980" xr2:uid="{00000000-000D-0000-FFFF-FFFF00000000}"/>
  </bookViews>
  <sheets>
    <sheet name="Category Table,Chart" sheetId="5" r:id="rId1"/>
    <sheet name="Sub Category Table,Chart" sheetId="7" r:id="rId2"/>
    <sheet name="Start Date Table,Chart" sheetId="8" r:id="rId3"/>
    <sheet name="Bonus" sheetId="9" r:id="rId4"/>
    <sheet name="Analysis" sheetId="11" r:id="rId5"/>
    <sheet name="Given Data" sheetId="1" r:id="rId6"/>
  </sheets>
  <definedNames>
    <definedName name="_xlnm._FilterDatabase" localSheetId="5" hidden="1">'Given Data'!$N$1:$N$4115</definedName>
  </definedNames>
  <calcPr calcId="179021"/>
  <pivotCaches>
    <pivotCache cacheId="2" r:id="rId7"/>
    <pivotCache cacheId="3"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0" i="9" l="1"/>
  <c r="D2" i="9" l="1"/>
  <c r="C2" i="9"/>
  <c r="D13" i="9"/>
  <c r="D12" i="9"/>
  <c r="D11" i="9"/>
  <c r="D10" i="9"/>
  <c r="D9" i="9"/>
  <c r="D8" i="9"/>
  <c r="D7" i="9"/>
  <c r="D6" i="9"/>
  <c r="D5" i="9"/>
  <c r="D4" i="9"/>
  <c r="D3" i="9"/>
  <c r="C9" i="9"/>
  <c r="C12" i="9"/>
  <c r="C11" i="9"/>
  <c r="C10" i="9"/>
  <c r="C8" i="9"/>
  <c r="C7" i="9"/>
  <c r="C6" i="9"/>
  <c r="C5" i="9"/>
  <c r="C4" i="9"/>
  <c r="C3" i="9"/>
  <c r="B4" i="9"/>
  <c r="C13" i="9"/>
  <c r="B13" i="9"/>
  <c r="B12" i="9"/>
  <c r="B11" i="9"/>
  <c r="B10" i="9"/>
  <c r="B9" i="9"/>
  <c r="B8" i="9"/>
  <c r="B7" i="9"/>
  <c r="B6" i="9"/>
  <c r="B5" i="9"/>
  <c r="B3" i="9"/>
  <c r="B2" i="9"/>
  <c r="B16" i="9"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2" i="1"/>
  <c r="T2" i="1"/>
  <c r="C16" i="9" l="1"/>
  <c r="E12" i="9"/>
  <c r="H12" i="9" s="1"/>
  <c r="E8" i="9"/>
  <c r="G8" i="9" s="1"/>
  <c r="E4" i="9"/>
  <c r="H4" i="9" s="1"/>
  <c r="G5" i="9"/>
  <c r="H3" i="9"/>
  <c r="D16" i="9"/>
  <c r="E11" i="9"/>
  <c r="H11" i="9" s="1"/>
  <c r="E7" i="9"/>
  <c r="H7" i="9" s="1"/>
  <c r="E3" i="9"/>
  <c r="F3" i="9" s="1"/>
  <c r="B21" i="9"/>
  <c r="H8" i="9"/>
  <c r="E2" i="9"/>
  <c r="F2" i="9" s="1"/>
  <c r="E10" i="9"/>
  <c r="F10" i="9" s="1"/>
  <c r="E6" i="9"/>
  <c r="F6" i="9" s="1"/>
  <c r="H2" i="9"/>
  <c r="G7" i="9"/>
  <c r="H5" i="9"/>
  <c r="H13" i="9"/>
  <c r="E13" i="9"/>
  <c r="G13" i="9" s="1"/>
  <c r="E9" i="9"/>
  <c r="F9" i="9" s="1"/>
  <c r="E5" i="9"/>
  <c r="F5" i="9" s="1"/>
  <c r="G2" i="9"/>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H10" i="9" l="1"/>
  <c r="G4" i="9"/>
  <c r="F12" i="9"/>
  <c r="F4" i="9"/>
  <c r="H9" i="9"/>
  <c r="H16" i="9" s="1"/>
  <c r="G3" i="9"/>
  <c r="G16" i="9" s="1"/>
  <c r="G10" i="9"/>
  <c r="H6" i="9"/>
  <c r="F13" i="9"/>
  <c r="F8" i="9"/>
  <c r="F11" i="9"/>
  <c r="G11" i="9"/>
  <c r="G9" i="9"/>
  <c r="F7" i="9"/>
  <c r="F16" i="9" s="1"/>
  <c r="G12" i="9"/>
  <c r="G6" i="9"/>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<sst xmlns="http://schemas.openxmlformats.org/spreadsheetml/2006/main" count="33057" uniqueCount="8409">
  <si>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</si>
  <si>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</si>
  <si>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</si>
  <si>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</si>
  <si>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</si>
  <si>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</si>
  <si>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</si>
  <si>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</si>
  <si>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</si>
  <si>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</si>
  <si>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</si>
  <si>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</si>
  <si>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</si>
  <si>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</si>
  <si>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</si>
  <si>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</si>
  <si>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</si>
  <si>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</si>
  <si>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</si>
  <si>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</si>
  <si>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</si>
  <si>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</si>
  <si>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</si>
  <si>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</si>
  <si>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</si>
  <si>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</si>
  <si>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</si>
  <si>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</si>
  <si>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</si>
  <si>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</si>
  <si>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</si>
  <si>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</si>
  <si>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</si>
  <si>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</si>
  <si>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</si>
  <si>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</si>
  <si>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</si>
  <si>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</si>
  <si>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</si>
  <si>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</si>
  <si>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</si>
  <si>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</si>
  <si>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</si>
  <si>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</si>
  <si>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</si>
  <si>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</si>
  <si>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</si>
  <si>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</si>
  <si>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</si>
  <si>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</si>
  <si>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</si>
  <si>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</si>
  <si>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</si>
  <si>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</si>
  <si>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</si>
  <si>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</si>
  <si>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</si>
  <si>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</si>
  <si>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</si>
  <si>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</si>
  <si>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</si>
  <si>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</si>
  <si>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</si>
  <si>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</si>
  <si>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</si>
  <si>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</si>
  <si>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</si>
  <si>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</si>
  <si>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</si>
  <si>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</si>
  <si>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</si>
  <si>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</si>
  <si>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</si>
  <si>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</si>
  <si>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</si>
  <si>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</si>
  <si>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</si>
  <si>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</si>
  <si>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</si>
  <si>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</si>
  <si>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</si>
  <si>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</si>
  <si>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</si>
  <si>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</si>
  <si>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</si>
  <si>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</si>
  <si>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</si>
  <si>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</si>
  <si>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</si>
  <si>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</si>
  <si>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</si>
  <si>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</si>
  <si>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</si>
  <si>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</si>
  <si>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</si>
  <si>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</si>
  <si>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</si>
  <si>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</si>
  <si>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</si>
  <si>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</si>
  <si>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</si>
  <si>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</si>
  <si>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</si>
  <si>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</si>
  <si>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</si>
  <si>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</si>
  <si>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</si>
  <si>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</si>
  <si>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</si>
  <si>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</si>
  <si>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</si>
  <si>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</si>
  <si>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</si>
  <si>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</si>
  <si>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</si>
  <si>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</si>
  <si>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</si>
  <si>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</si>
  <si>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</si>
  <si>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</si>
  <si>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</si>
  <si>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</si>
  <si>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</si>
  <si>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</si>
  <si>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</si>
  <si>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</si>
  <si>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</si>
  <si>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</si>
  <si>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</si>
  <si>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</si>
  <si>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</si>
  <si>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</si>
  <si>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</si>
  <si>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</si>
  <si>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</si>
  <si>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</si>
  <si>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</si>
  <si>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</si>
  <si>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</si>
  <si>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</si>
  <si>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</si>
  <si>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</si>
  <si>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</si>
  <si>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</si>
  <si>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</si>
  <si>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</si>
  <si>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</si>
  <si>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</si>
  <si>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</si>
  <si>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</si>
  <si>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</si>
  <si>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</si>
  <si>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</si>
  <si>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</si>
  <si>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</si>
  <si>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</si>
  <si>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</si>
  <si>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</si>
  <si>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</si>
  <si>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</si>
  <si>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</si>
  <si>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</si>
  <si>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</si>
  <si>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</si>
  <si>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</si>
  <si>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</si>
  <si>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</si>
  <si>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</si>
  <si>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</si>
  <si>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</si>
  <si>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</si>
  <si>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</si>
  <si>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</si>
  <si>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</si>
  <si>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</si>
  <si>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</si>
  <si>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</si>
  <si>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</si>
  <si>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</si>
  <si>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</si>
  <si>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</si>
  <si>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</si>
  <si>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</si>
  <si>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</si>
  <si>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</si>
  <si>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</si>
  <si>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</si>
  <si>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</si>
  <si>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</si>
  <si>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</si>
  <si>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</si>
  <si>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</si>
  <si>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</si>
  <si>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</si>
  <si>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</si>
  <si>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</si>
  <si>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</si>
  <si>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</si>
  <si>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</si>
  <si>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</si>
  <si>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</si>
  <si>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</si>
  <si>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</si>
  <si>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</si>
  <si>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</si>
  <si>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</si>
  <si>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</si>
  <si>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</si>
  <si>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</si>
  <si>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</si>
  <si>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</si>
  <si>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</si>
  <si>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</si>
  <si>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</si>
  <si>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</si>
  <si>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</si>
  <si>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</si>
  <si>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</si>
  <si>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</si>
  <si>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</si>
  <si>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</si>
  <si>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</si>
  <si>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</si>
  <si>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</si>
  <si>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</si>
  <si>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</si>
  <si>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</si>
  <si>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</si>
  <si>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</si>
  <si>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</si>
  <si>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</si>
  <si>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</si>
  <si>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</si>
  <si>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</si>
  <si>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</si>
  <si>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</si>
  <si>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</si>
  <si>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</si>
  <si>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</si>
  <si>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</si>
  <si>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</si>
  <si>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</si>
  <si>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</si>
  <si>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</si>
  <si>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</si>
  <si>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</si>
  <si>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</si>
  <si>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</si>
  <si>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</si>
  <si>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</si>
  <si>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</si>
  <si>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</si>
  <si>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</si>
  <si>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</si>
  <si>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</si>
  <si>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</si>
  <si>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</si>
  <si>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</si>
  <si>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</si>
  <si>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</si>
  <si>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</si>
  <si>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</si>
  <si>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</si>
  <si>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</si>
  <si>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</si>
  <si>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</si>
  <si>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</si>
  <si>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</si>
  <si>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</si>
  <si>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</si>
  <si>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</si>
  <si>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</si>
  <si>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</si>
  <si>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</si>
  <si>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</si>
  <si>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</si>
  <si>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</si>
  <si>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</si>
  <si>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</si>
  <si>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</si>
  <si>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</si>
  <si>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</si>
  <si>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</si>
  <si>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</si>
  <si>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</si>
  <si>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</si>
  <si>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</si>
  <si>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</si>
  <si>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</si>
  <si>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</si>
  <si>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</si>
  <si>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</si>
  <si>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</si>
  <si>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</si>
  <si>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</si>
  <si>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</si>
  <si>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</si>
  <si>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</si>
  <si>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</si>
  <si>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</si>
  <si>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</si>
  <si>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</si>
  <si>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</si>
  <si>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</si>
  <si>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</si>
  <si>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</si>
  <si>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</si>
  <si>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</si>
  <si>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</si>
  <si>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</si>
  <si>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</si>
  <si>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</si>
  <si>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</si>
  <si>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</si>
  <si>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</si>
  <si>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</si>
  <si>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</si>
  <si>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</si>
  <si>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</si>
  <si>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</si>
  <si>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</si>
  <si>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</si>
  <si>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</si>
  <si>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</si>
  <si>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</si>
  <si>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</si>
  <si>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</si>
  <si>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</si>
  <si>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</si>
  <si>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</si>
  <si>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</si>
  <si>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</si>
  <si>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</si>
  <si>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</si>
  <si>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</si>
  <si>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</si>
  <si>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</si>
  <si>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</si>
  <si>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</si>
  <si>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</si>
  <si>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</si>
  <si>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</si>
  <si>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</si>
  <si>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</si>
  <si>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</si>
  <si>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</si>
  <si>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</si>
  <si>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</si>
  <si>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</si>
  <si>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</si>
  <si>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</si>
  <si>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</si>
  <si>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</si>
  <si>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</si>
  <si>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</si>
  <si>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</si>
  <si>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</si>
  <si>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</si>
  <si>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</si>
  <si>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</si>
  <si>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</si>
  <si>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</si>
  <si>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</si>
  <si>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</si>
  <si>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</si>
  <si>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</si>
  <si>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</si>
  <si>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</si>
  <si>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</si>
  <si>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</si>
  <si>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</si>
  <si>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</si>
  <si>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</si>
  <si>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</si>
  <si>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</si>
  <si>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</si>
  <si>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</si>
  <si>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</si>
  <si>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</si>
  <si>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</si>
  <si>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</si>
  <si>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</si>
  <si>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</si>
  <si>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</si>
  <si>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</si>
  <si>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</si>
  <si>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</si>
  <si>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</si>
  <si>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</si>
  <si>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</si>
  <si>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</si>
  <si>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</si>
  <si>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</si>
  <si>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</si>
  <si>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</si>
  <si>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</si>
  <si>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</si>
  <si>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</si>
  <si>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</si>
  <si>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</si>
  <si>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</si>
  <si>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</si>
  <si>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</si>
  <si>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</si>
  <si>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</si>
  <si>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</si>
  <si>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</si>
  <si>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</si>
  <si>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</si>
  <si>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</si>
  <si>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</si>
  <si>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</si>
  <si>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</si>
  <si>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</si>
  <si>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</si>
  <si>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</si>
  <si>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</si>
  <si>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</si>
  <si>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</si>
  <si>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</si>
  <si>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</si>
  <si>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</si>
  <si>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</si>
  <si>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</si>
  <si>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</si>
  <si>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</si>
  <si>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</si>
  <si>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</si>
  <si>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</si>
  <si>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</si>
  <si>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</si>
  <si>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</si>
  <si>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</si>
  <si>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</si>
  <si>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</si>
  <si>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</si>
  <si>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</si>
  <si>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</si>
  <si>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</si>
  <si>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</si>
  <si>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</si>
  <si>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</si>
  <si>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</si>
  <si>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</si>
  <si>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</si>
  <si>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</si>
  <si>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</si>
  <si>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</si>
  <si>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</si>
  <si>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</si>
  <si>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</si>
  <si>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</si>
  <si>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</si>
  <si>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</si>
  <si>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</si>
  <si>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</si>
  <si>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</si>
  <si>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</si>
  <si>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</si>
  <si>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</si>
  <si>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</si>
  <si>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</si>
  <si>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</si>
  <si>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</si>
  <si>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</si>
  <si>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</si>
  <si>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</si>
  <si>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</si>
  <si>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</si>
  <si>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</si>
  <si>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</si>
  <si>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</si>
  <si>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</si>
  <si>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</si>
  <si>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</si>
  <si>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</si>
  <si>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</si>
  <si>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</si>
  <si>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</si>
  <si>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</si>
  <si>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</si>
  <si>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</si>
  <si>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</si>
  <si>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</si>
  <si>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</si>
  <si>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</si>
  <si>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</si>
  <si>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</si>
  <si>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</si>
  <si>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</si>
  <si>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</si>
  <si>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</si>
  <si>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</si>
  <si>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</si>
  <si>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</si>
  <si>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</si>
  <si>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</si>
  <si>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</si>
  <si>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</si>
  <si>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</si>
  <si>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</si>
  <si>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</si>
  <si>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</si>
  <si>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</si>
  <si>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</si>
  <si>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</si>
  <si>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</si>
  <si>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</si>
  <si>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</si>
  <si>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</si>
  <si>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</si>
  <si>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</si>
  <si>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</si>
  <si>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</si>
  <si>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</si>
  <si>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</si>
  <si>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</si>
  <si>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</si>
  <si>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</si>
  <si>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</si>
  <si>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</si>
  <si>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</si>
  <si>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</si>
  <si>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</si>
  <si>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</si>
  <si>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</si>
  <si>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</si>
  <si>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</si>
  <si>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</si>
  <si>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</si>
  <si>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</si>
  <si>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</si>
  <si>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</si>
  <si>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</si>
  <si>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</si>
  <si>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</si>
  <si>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</si>
  <si>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</si>
  <si>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</si>
  <si>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</si>
  <si>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</si>
  <si>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</si>
  <si>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</si>
  <si>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</si>
  <si>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</si>
  <si>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</si>
  <si>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</si>
  <si>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</si>
  <si>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</si>
  <si>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</si>
  <si>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</si>
  <si>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</si>
  <si>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</si>
  <si>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</si>
  <si>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</si>
  <si>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</si>
  <si>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</si>
  <si>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</si>
  <si>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</si>
  <si>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</si>
  <si>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</si>
  <si>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</si>
  <si>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</si>
  <si>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</si>
  <si>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</si>
  <si>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</si>
  <si>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</si>
  <si>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</si>
  <si>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</si>
  <si>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</si>
  <si>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</si>
  <si>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</si>
  <si>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</si>
  <si>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</si>
  <si>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</si>
  <si>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</si>
  <si>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</si>
  <si>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</si>
  <si>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</si>
  <si>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</si>
  <si>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</si>
  <si>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</si>
  <si>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</si>
  <si>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</si>
  <si>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</si>
  <si>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</si>
  <si>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</si>
  <si>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</si>
  <si>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</si>
  <si>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</si>
  <si>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</si>
  <si>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</si>
  <si>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</si>
  <si>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</si>
  <si>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</si>
  <si>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</si>
  <si>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</si>
  <si>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</si>
  <si>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</si>
  <si>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</si>
  <si>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</si>
  <si>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</si>
  <si>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</si>
  <si>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</si>
  <si>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</si>
  <si>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</si>
  <si>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</si>
  <si>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</si>
  <si>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</si>
  <si>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</si>
  <si>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</si>
  <si>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</si>
  <si>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</si>
  <si>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</si>
  <si>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</si>
  <si>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</si>
  <si>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</si>
  <si>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</si>
  <si>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</si>
  <si>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</si>
  <si>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</si>
  <si>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</si>
  <si>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</si>
  <si>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</si>
  <si>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</si>
  <si>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</si>
  <si>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</si>
  <si>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</si>
  <si>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</si>
  <si>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</si>
  <si>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</si>
  <si>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</si>
  <si>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</si>
  <si>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</si>
  <si>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</si>
  <si>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</si>
  <si>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</si>
  <si>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</si>
  <si>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</si>
  <si>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</si>
  <si>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</si>
  <si>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</si>
  <si>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</si>
  <si>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</si>
  <si>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</si>
  <si>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</si>
  <si>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</si>
  <si>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</si>
  <si>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</si>
  <si>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</si>
  <si>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</si>
  <si>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</si>
  <si>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</si>
  <si>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</si>
  <si>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</si>
  <si>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</si>
  <si>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</si>
  <si>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</si>
  <si>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</si>
  <si>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</si>
  <si>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</si>
  <si>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</si>
  <si>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</si>
  <si>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</si>
  <si>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</si>
  <si>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</si>
  <si>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</si>
  <si>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</si>
  <si>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</si>
  <si>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</si>
  <si>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</si>
  <si>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</si>
  <si>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</si>
  <si>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</si>
  <si>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</si>
  <si>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</si>
  <si>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</si>
  <si>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</si>
  <si>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</si>
  <si>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</si>
  <si>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</si>
  <si>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</si>
  <si>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</si>
  <si>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</si>
  <si>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</si>
  <si>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</si>
  <si>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</si>
  <si>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</si>
  <si>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</si>
  <si>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</si>
  <si>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</si>
  <si>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</si>
  <si>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</si>
  <si>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</si>
  <si>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</si>
  <si>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</si>
  <si>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</si>
  <si>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</si>
  <si>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</si>
  <si>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</si>
  <si>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</si>
  <si>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</si>
  <si>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</si>
  <si>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</si>
  <si>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</si>
  <si>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</si>
  <si>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</si>
  <si>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</si>
  <si>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</si>
  <si>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</si>
  <si>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</si>
  <si>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</si>
  <si>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</si>
  <si>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</si>
  <si>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</si>
  <si>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</si>
  <si>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</si>
  <si>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</si>
  <si>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</si>
  <si>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</si>
  <si>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</si>
  <si>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</si>
  <si>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</si>
  <si>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</si>
  <si>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</si>
  <si>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</si>
  <si>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</si>
  <si>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</si>
  <si>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</si>
  <si>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</si>
  <si>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</si>
  <si>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</si>
  <si>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</si>
  <si>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</si>
  <si>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</si>
  <si>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</si>
  <si>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</si>
  <si>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</si>
  <si>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</si>
  <si>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</si>
  <si>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</si>
  <si>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</si>
  <si>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</si>
  <si>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</si>
  <si>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</si>
  <si>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</si>
  <si>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</si>
  <si>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</si>
  <si>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</si>
  <si>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</si>
  <si>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</si>
  <si>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</si>
  <si>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</si>
  <si>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</si>
  <si>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</si>
  <si>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</si>
  <si>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</si>
  <si>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</si>
  <si>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</si>
  <si>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</si>
  <si>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</si>
  <si>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</si>
  <si>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</si>
  <si>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</si>
  <si>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</si>
  <si>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</si>
  <si>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</si>
  <si>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</si>
  <si>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</si>
  <si>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</si>
  <si>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</si>
  <si>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</si>
  <si>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</si>
  <si>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</si>
  <si>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</si>
  <si>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</si>
  <si>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</si>
  <si>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</si>
  <si>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</si>
  <si>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</si>
  <si>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</si>
  <si>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</si>
  <si>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</si>
  <si>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</si>
  <si>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</si>
  <si>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</si>
  <si>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</si>
  <si>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</si>
  <si>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</si>
  <si>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</si>
  <si>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</si>
  <si>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</si>
  <si>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</si>
  <si>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</si>
  <si>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</si>
  <si>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</si>
  <si>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</si>
  <si>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</si>
  <si>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</si>
  <si>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</si>
  <si>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</si>
  <si>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</si>
  <si>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</si>
  <si>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</si>
  <si>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</si>
  <si>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</si>
  <si>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</si>
  <si>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</si>
  <si>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</si>
  <si>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</si>
  <si>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</si>
  <si>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</si>
  <si>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</si>
  <si>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</si>
  <si>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</si>
  <si>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</si>
  <si>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</si>
  <si>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</si>
  <si>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</si>
  <si>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</si>
  <si>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</si>
  <si>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</si>
  <si>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</si>
  <si>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</si>
  <si>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</si>
  <si>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</si>
  <si>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</si>
  <si>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</si>
  <si>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</si>
  <si>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</si>
  <si>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</si>
  <si>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</si>
  <si>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</si>
  <si>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</si>
  <si>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</si>
  <si>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</si>
  <si>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</si>
  <si>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</si>
  <si>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</si>
  <si>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</si>
  <si>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</si>
  <si>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</si>
  <si>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</si>
  <si>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</si>
  <si>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</si>
  <si>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</si>
  <si>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</si>
  <si>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</si>
  <si>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</si>
  <si>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</si>
  <si>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</si>
  <si>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</si>
  <si>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</si>
  <si>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</si>
  <si>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</si>
  <si>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</si>
  <si>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</si>
  <si>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</si>
  <si>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</si>
  <si>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</si>
  <si>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</si>
  <si>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</si>
  <si>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</si>
  <si>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</si>
  <si>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</si>
  <si>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</si>
  <si>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</si>
  <si>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</si>
  <si>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</si>
  <si>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</si>
  <si>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</si>
  <si>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</si>
  <si>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</si>
  <si>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</si>
  <si>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</si>
  <si>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</si>
  <si>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</si>
  <si>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</si>
  <si>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</si>
  <si>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</si>
  <si>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</si>
  <si>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</si>
  <si>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</si>
  <si>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</si>
  <si>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</si>
  <si>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</si>
  <si>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</si>
  <si>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</si>
  <si>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</si>
  <si>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</si>
  <si>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</si>
  <si>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</si>
  <si>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</si>
  <si>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</si>
  <si>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</si>
  <si>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</si>
  <si>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</si>
  <si>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</si>
  <si>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</si>
  <si>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</si>
  <si>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</si>
  <si>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</si>
  <si>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</si>
  <si>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</si>
  <si>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</si>
  <si>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</si>
  <si>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</si>
  <si>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</si>
  <si>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</si>
  <si>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</si>
  <si>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</si>
  <si>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</si>
  <si>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</si>
  <si>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</si>
  <si>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</si>
  <si>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</si>
  <si>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</si>
  <si>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</si>
  <si>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</si>
  <si>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</si>
  <si>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</si>
  <si>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</si>
  <si>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</si>
  <si>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</si>
  <si>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</si>
  <si>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</si>
  <si>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</si>
  <si>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</si>
  <si>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</si>
  <si>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</si>
  <si>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</si>
  <si>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</si>
  <si>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</si>
  <si>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</si>
  <si>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</si>
  <si>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</si>
  <si>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</si>
  <si>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</si>
  <si>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</si>
  <si>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</si>
  <si>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</si>
  <si>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</si>
  <si>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</si>
  <si>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</si>
  <si>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</si>
  <si>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</si>
  <si>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</si>
  <si>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</si>
  <si>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</si>
  <si>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</si>
  <si>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</si>
  <si>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</si>
  <si>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</si>
  <si>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</si>
  <si>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</si>
  <si>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</si>
  <si>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</si>
  <si>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</si>
  <si>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</si>
  <si>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</si>
  <si>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</si>
  <si>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</si>
  <si>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</si>
  <si>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</si>
  <si>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</si>
  <si>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</si>
  <si>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</si>
  <si>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</si>
  <si>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</si>
  <si>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</si>
  <si>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</si>
  <si>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</si>
  <si>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</si>
  <si>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</si>
  <si>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</si>
  <si>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</si>
  <si>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</si>
  <si>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</si>
  <si>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</si>
  <si>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</si>
  <si>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</si>
  <si>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</si>
  <si>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</si>
  <si>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</si>
  <si>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</si>
  <si>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</si>
  <si>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</si>
  <si>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</si>
  <si>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</si>
  <si>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</si>
  <si>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</si>
  <si>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</si>
  <si>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</si>
  <si>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</si>
  <si>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</si>
  <si>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</si>
  <si>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</si>
  <si>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</si>
  <si>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</si>
  <si>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</si>
  <si>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</si>
  <si>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</si>
  <si>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</si>
  <si>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</si>
  <si>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</si>
  <si>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</si>
  <si>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</si>
  <si>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</si>
  <si>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</si>
  <si>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</si>
  <si>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</si>
  <si>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</si>
  <si>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</si>
  <si>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</si>
  <si>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</si>
  <si>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</si>
  <si>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</si>
  <si>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</si>
  <si>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</si>
  <si>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</si>
  <si>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</si>
  <si>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</si>
  <si>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</si>
  <si>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</si>
  <si>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</si>
  <si>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</si>
  <si>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</si>
  <si>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</si>
  <si>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</si>
  <si>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</si>
  <si>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</si>
  <si>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</si>
  <si>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</si>
  <si>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</si>
  <si>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</si>
  <si>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</si>
  <si>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</si>
  <si>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</si>
  <si>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</si>
  <si>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</si>
  <si>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</si>
  <si>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</si>
  <si>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</si>
  <si>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</si>
  <si>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</si>
  <si>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</si>
  <si>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</si>
  <si>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</si>
  <si>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</si>
  <si>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</si>
  <si>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</si>
  <si>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</si>
  <si>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</si>
  <si>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</si>
  <si>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</si>
  <si>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</si>
  <si>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</si>
  <si>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</si>
  <si>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</si>
  <si>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</si>
  <si>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</si>
  <si>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</si>
  <si>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</si>
  <si>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</si>
  <si>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</si>
  <si>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</si>
  <si>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</si>
  <si>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</si>
  <si>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</si>
  <si>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</si>
  <si>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</si>
  <si>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</si>
  <si>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</si>
  <si>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</si>
  <si>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</si>
  <si>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</si>
  <si>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</si>
  <si>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</si>
  <si>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</si>
  <si>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</si>
  <si>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</si>
  <si>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</si>
  <si>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</si>
  <si>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</si>
  <si>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</si>
  <si>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</si>
  <si>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</si>
  <si>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</si>
  <si>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</si>
  <si>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</si>
  <si>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</si>
  <si>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</si>
  <si>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</si>
  <si>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</si>
  <si>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</si>
  <si>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</si>
  <si>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</si>
  <si>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</si>
  <si>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</si>
  <si>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</si>
  <si>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</si>
  <si>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</si>
  <si>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</si>
  <si>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</si>
  <si>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</si>
  <si>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</si>
  <si>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</si>
  <si>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</si>
  <si>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</si>
  <si>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</si>
  <si>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</si>
  <si>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</si>
  <si>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</si>
  <si>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</si>
  <si>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</si>
  <si>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</si>
  <si>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</si>
  <si>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</si>
  <si>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</si>
  <si>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</si>
  <si>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</si>
  <si>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</si>
  <si>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</si>
  <si>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</si>
  <si>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</si>
  <si>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</si>
  <si>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</si>
  <si>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</si>
  <si>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</si>
  <si>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</si>
  <si>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</si>
  <si>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</si>
  <si>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</si>
  <si>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</si>
  <si>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</si>
  <si>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</si>
  <si>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</si>
  <si>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</si>
  <si>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</si>
  <si>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</si>
  <si>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</si>
  <si>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</si>
  <si>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</si>
  <si>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</si>
  <si>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</si>
  <si>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</si>
  <si>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</si>
  <si>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</si>
  <si>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</si>
  <si>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</si>
  <si>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</si>
  <si>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</si>
  <si>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</si>
  <si>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</si>
  <si>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</si>
  <si>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</si>
  <si>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</si>
  <si>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</si>
  <si>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</si>
  <si>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</si>
  <si>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</si>
  <si>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</si>
  <si>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</si>
  <si>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</si>
  <si>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</si>
  <si>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</si>
  <si>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</si>
  <si>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</si>
  <si>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</si>
  <si>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</si>
  <si>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</si>
  <si>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</si>
  <si>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</si>
  <si>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</si>
  <si>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</si>
  <si>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</si>
  <si>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</si>
  <si>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</si>
  <si>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</si>
  <si>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</si>
  <si>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</si>
  <si>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</si>
  <si>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</si>
  <si>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</si>
  <si>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</si>
  <si>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</si>
  <si>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</si>
  <si>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</si>
  <si>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</si>
  <si>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</si>
  <si>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</si>
  <si>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</si>
  <si>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</si>
  <si>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</si>
  <si>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</si>
  <si>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</si>
  <si>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</si>
  <si>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</si>
  <si>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</si>
  <si>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</si>
  <si>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</si>
  <si>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</si>
  <si>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</si>
  <si>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</si>
  <si>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</si>
  <si>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</si>
  <si>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</si>
  <si>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</si>
  <si>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</si>
  <si>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</si>
  <si>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</si>
  <si>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</si>
  <si>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</si>
  <si>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</si>
  <si>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</si>
  <si>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</si>
  <si>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</si>
  <si>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</si>
  <si>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</si>
  <si>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</si>
  <si>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</si>
  <si>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</si>
  <si>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</si>
  <si>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</si>
  <si>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</si>
  <si>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</si>
  <si>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</si>
  <si>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</si>
  <si>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</si>
  <si>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</si>
  <si>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</si>
  <si>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</si>
  <si>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</si>
  <si>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</si>
  <si>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</si>
  <si>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</si>
  <si>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</si>
  <si>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</si>
  <si>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</si>
  <si>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</si>
  <si>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</si>
  <si>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</si>
  <si>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</si>
  <si>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</si>
  <si>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</si>
  <si>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</si>
  <si>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</si>
  <si>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</si>
  <si>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</si>
  <si>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</si>
  <si>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</si>
  <si>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</si>
  <si>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</si>
  <si>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</si>
  <si>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</si>
  <si>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</si>
  <si>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</si>
  <si>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</si>
  <si>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</si>
  <si>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</si>
  <si>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</si>
  <si>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</si>
  <si>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</si>
  <si>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</si>
  <si>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</si>
  <si>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</si>
  <si>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</si>
  <si>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</si>
  <si>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</si>
  <si>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</si>
  <si>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</si>
  <si>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</si>
  <si>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</si>
  <si>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</si>
  <si>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</si>
  <si>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</si>
  <si>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</si>
  <si>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</si>
  <si>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</si>
  <si>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</si>
  <si>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</si>
  <si>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</si>
  <si>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</si>
  <si>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</si>
  <si>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</si>
  <si>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</si>
  <si>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</si>
  <si>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</si>
  <si>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</si>
  <si>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</si>
  <si>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</si>
  <si>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</si>
  <si>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</si>
  <si>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</si>
  <si>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</si>
  <si>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</si>
  <si>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</si>
  <si>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</si>
  <si>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</si>
  <si>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</si>
  <si>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</si>
  <si>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</si>
  <si>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</si>
  <si>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</si>
  <si>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</si>
  <si>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</si>
  <si>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</si>
  <si>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</si>
  <si>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</si>
  <si>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</si>
  <si>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</si>
  <si>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</si>
  <si>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</si>
  <si>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</si>
  <si>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</si>
  <si>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</si>
  <si>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</si>
  <si>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</si>
  <si>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</si>
  <si>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</si>
  <si>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</si>
  <si>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</si>
  <si>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</si>
  <si>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</si>
  <si>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</si>
  <si>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</si>
  <si>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</si>
  <si>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</si>
  <si>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</si>
  <si>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</si>
  <si>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</si>
  <si>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</si>
  <si>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</si>
  <si>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</si>
  <si>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</si>
  <si>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</si>
  <si>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</si>
  <si>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</si>
  <si>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</si>
  <si>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</si>
  <si>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</si>
  <si>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</si>
  <si>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</si>
  <si>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</si>
  <si>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</si>
  <si>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</si>
  <si>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</si>
  <si>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</si>
  <si>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</si>
  <si>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</si>
  <si>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</si>
  <si>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</si>
  <si>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</si>
  <si>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</si>
  <si>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</si>
  <si>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</si>
  <si>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</si>
  <si>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</si>
  <si>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</si>
  <si>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</si>
  <si>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</si>
  <si>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</si>
  <si>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</si>
  <si>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</si>
  <si>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</si>
  <si>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</si>
  <si>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</si>
  <si>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</si>
  <si>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</si>
  <si>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</si>
  <si>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</si>
  <si>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</si>
  <si>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</si>
  <si>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</si>
  <si>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</si>
  <si>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</si>
  <si>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</si>
  <si>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</si>
  <si>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</si>
  <si>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</si>
  <si>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</si>
  <si>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</si>
  <si>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</si>
  <si>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</si>
  <si>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</si>
  <si>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</si>
  <si>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</si>
  <si>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</si>
  <si>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</si>
  <si>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</si>
  <si>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</si>
  <si>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</si>
  <si>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</si>
  <si>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</si>
  <si>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</si>
  <si>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</si>
  <si>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</si>
  <si>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</si>
  <si>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</si>
  <si>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</si>
  <si>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</si>
  <si>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</si>
  <si>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</si>
  <si>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</si>
  <si>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</si>
  <si>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</si>
  <si>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</si>
  <si>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</si>
  <si>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</si>
  <si>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</si>
  <si>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</si>
  <si>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</si>
  <si>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</si>
  <si>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</si>
  <si>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</si>
  <si>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</si>
  <si>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</si>
  <si>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</si>
  <si>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</si>
  <si>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</si>
  <si>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</si>
  <si>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</si>
  <si>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</si>
  <si>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</si>
  <si>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</si>
  <si>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</si>
  <si>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</si>
  <si>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</si>
  <si>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</si>
  <si>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</si>
  <si>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</si>
  <si>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</si>
  <si>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</si>
  <si>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</si>
  <si>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</si>
  <si>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</si>
  <si>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</si>
  <si>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</si>
  <si>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</si>
  <si>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</si>
  <si>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</si>
  <si>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</si>
  <si>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</si>
  <si>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</si>
  <si>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</si>
  <si>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</si>
  <si>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</si>
  <si>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</si>
  <si>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</si>
  <si>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</si>
  <si>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</si>
  <si>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</si>
  <si>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</si>
  <si>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</si>
  <si>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</si>
  <si>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</si>
  <si>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</si>
  <si>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</si>
  <si>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</si>
  <si>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</si>
  <si>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</si>
  <si>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</si>
  <si>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</si>
  <si>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</si>
  <si>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</si>
  <si>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</si>
  <si>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</si>
  <si>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</si>
  <si>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</si>
  <si>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</si>
  <si>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</si>
  <si>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</si>
  <si>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</si>
  <si>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</si>
  <si>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</si>
  <si>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</si>
  <si>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</si>
  <si>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</si>
  <si>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</si>
  <si>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</si>
  <si>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</si>
  <si>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</si>
  <si>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</si>
  <si>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</si>
  <si>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</si>
  <si>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</si>
  <si>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</si>
  <si>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</si>
  <si>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</si>
  <si>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</si>
  <si>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</si>
  <si>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</si>
  <si>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</si>
  <si>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</si>
  <si>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</si>
  <si>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</si>
  <si>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</si>
  <si>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</si>
  <si>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</si>
  <si>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</si>
  <si>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</si>
  <si>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</si>
  <si>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</si>
  <si>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</si>
  <si>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</si>
  <si>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</si>
  <si>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</si>
  <si>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</si>
  <si>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</si>
  <si>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</si>
  <si>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</si>
  <si>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</si>
  <si>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</si>
  <si>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</si>
  <si>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</si>
  <si>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</si>
  <si>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</si>
  <si>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</si>
  <si>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</si>
  <si>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</si>
  <si>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</si>
  <si>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</si>
  <si>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</si>
  <si>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</si>
  <si>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</si>
  <si>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</si>
  <si>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</si>
  <si>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</si>
  <si>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</si>
  <si>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</si>
  <si>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</si>
  <si>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</si>
  <si>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</si>
  <si>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</si>
  <si>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</si>
  <si>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</si>
  <si>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</si>
  <si>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</si>
  <si>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</si>
  <si>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</si>
  <si>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</si>
  <si>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</si>
  <si>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</si>
  <si>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</si>
  <si>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</si>
  <si>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</si>
  <si>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</si>
  <si>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</si>
  <si>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</si>
  <si>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</si>
  <si>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</si>
  <si>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</si>
  <si>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</si>
  <si>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</si>
  <si>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</si>
  <si>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</si>
  <si>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</si>
  <si>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</si>
  <si>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</si>
  <si>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</si>
  <si>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</si>
  <si>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</si>
  <si>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</si>
  <si>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</si>
  <si>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</si>
  <si>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</si>
  <si>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</si>
  <si>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</si>
  <si>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</si>
  <si>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</si>
  <si>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</si>
  <si>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</si>
  <si>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</si>
  <si>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</si>
  <si>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</si>
  <si>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</si>
  <si>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</si>
  <si>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</si>
  <si>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</si>
  <si>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</si>
  <si>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</si>
  <si>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</si>
  <si>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</si>
  <si>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</si>
  <si>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</si>
  <si>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</si>
  <si>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</si>
  <si>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</si>
  <si>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</si>
  <si>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</si>
  <si>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</si>
  <si>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</si>
  <si>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</si>
  <si>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</si>
  <si>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</si>
  <si>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</si>
  <si>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</si>
  <si>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</si>
  <si>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</si>
  <si>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</si>
  <si>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</si>
  <si>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</si>
  <si>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</si>
  <si>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</si>
  <si>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</si>
  <si>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</si>
  <si>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</si>
  <si>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</si>
  <si>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</si>
  <si>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</si>
  <si>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</si>
  <si>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</si>
  <si>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</si>
  <si>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</si>
  <si>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</si>
  <si>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</si>
  <si>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</si>
  <si>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</si>
  <si>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</si>
  <si>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</si>
  <si>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</si>
  <si>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</si>
  <si>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</si>
  <si>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</si>
  <si>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</si>
  <si>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</si>
  <si>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</si>
  <si>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</si>
  <si>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</si>
  <si>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</si>
  <si>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</si>
  <si>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</si>
  <si>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</si>
  <si>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</si>
  <si>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</si>
  <si>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</si>
  <si>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</si>
  <si>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</si>
  <si>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</si>
  <si>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</si>
  <si>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</si>
  <si>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</si>
  <si>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</si>
  <si>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</si>
  <si>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</si>
  <si>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</si>
  <si>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</si>
  <si>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</si>
  <si>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</si>
  <si>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</si>
  <si>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</si>
  <si>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</si>
  <si>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</si>
  <si>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</si>
  <si>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</si>
  <si>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</si>
  <si>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</si>
  <si>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</si>
  <si>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</si>
  <si>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</si>
  <si>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</si>
  <si>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</si>
  <si>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</si>
  <si>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</si>
  <si>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</si>
  <si>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</si>
  <si>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</si>
  <si>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</si>
  <si>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</si>
  <si>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</si>
  <si>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</si>
  <si>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</si>
  <si>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</si>
  <si>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</si>
  <si>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</si>
  <si>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</si>
  <si>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</si>
  <si>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</si>
  <si>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</si>
  <si>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</si>
  <si>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</si>
  <si>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</si>
  <si>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</si>
  <si>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</si>
  <si>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</si>
  <si>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</si>
  <si>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</si>
  <si>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</si>
  <si>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</si>
  <si>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</si>
  <si>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</si>
  <si>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</si>
  <si>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</si>
  <si>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</si>
  <si>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</si>
  <si>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</si>
  <si>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</si>
  <si>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</si>
  <si>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</si>
  <si>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</si>
  <si>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</si>
  <si>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</si>
  <si>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</si>
  <si>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</si>
  <si>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</si>
  <si>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</si>
  <si>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</si>
  <si>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</si>
  <si>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</si>
  <si>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</si>
  <si>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</si>
  <si>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</si>
  <si>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</si>
  <si>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</si>
  <si>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</si>
  <si>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</si>
  <si>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</si>
  <si>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</si>
  <si>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</si>
  <si>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</si>
  <si>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</si>
  <si>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</si>
  <si>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</si>
  <si>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</si>
  <si>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</si>
  <si>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</si>
  <si>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</si>
  <si>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</si>
  <si>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</si>
  <si>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</si>
  <si>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</si>
  <si>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</si>
  <si>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</si>
  <si>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</si>
  <si>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</si>
  <si>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</si>
  <si>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</si>
  <si>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</si>
  <si>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</si>
  <si>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</si>
  <si>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</si>
  <si>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</si>
  <si>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</si>
  <si>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</si>
  <si>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</si>
  <si>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</si>
  <si>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</si>
  <si>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</si>
  <si>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</si>
  <si>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</si>
  <si>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</si>
  <si>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</si>
  <si>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</si>
  <si>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</si>
  <si>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</si>
  <si>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</si>
  <si>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</si>
  <si>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</si>
  <si>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</si>
  <si>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</si>
  <si>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</si>
  <si>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</si>
  <si>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</si>
  <si>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</si>
  <si>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</si>
  <si>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</si>
  <si>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</si>
  <si>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</si>
  <si>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</si>
  <si>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</si>
  <si>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</si>
  <si>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</si>
  <si>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</si>
  <si>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</si>
  <si>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</si>
  <si>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</si>
  <si>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</si>
  <si>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</si>
  <si>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</si>
  <si>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</si>
  <si>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</si>
  <si>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</si>
  <si>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</si>
  <si>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</si>
  <si>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</si>
  <si>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</si>
  <si>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</si>
  <si>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</si>
  <si>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</si>
  <si>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</si>
  <si>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</si>
  <si>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</si>
  <si>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</si>
  <si>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</si>
  <si>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</si>
  <si>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</si>
  <si>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</si>
  <si>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</si>
  <si>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</si>
  <si>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</si>
  <si>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</si>
  <si>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</si>
  <si>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</si>
  <si>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</si>
  <si>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</si>
  <si>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</si>
  <si>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</si>
  <si>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</si>
  <si>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</si>
  <si>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</si>
  <si>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</si>
  <si>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</si>
  <si>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</si>
  <si>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</si>
  <si>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</si>
  <si>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</si>
  <si>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</si>
  <si>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</si>
  <si>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</si>
  <si>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</si>
  <si>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</si>
  <si>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</si>
  <si>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</si>
  <si>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</si>
  <si>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</si>
  <si>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</si>
  <si>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</si>
  <si>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</si>
  <si>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</si>
  <si>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</si>
  <si>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</si>
  <si>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</si>
  <si>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</si>
  <si>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</si>
  <si>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</si>
  <si>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</si>
  <si>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</si>
  <si>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</si>
  <si>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</si>
  <si>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</si>
  <si>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</si>
  <si>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</si>
  <si>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</si>
  <si>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</si>
  <si>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</si>
  <si>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</si>
  <si>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</si>
  <si>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</si>
  <si>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</si>
  <si>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</si>
  <si>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</si>
  <si>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</si>
  <si>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</si>
  <si>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</si>
  <si>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</si>
  <si>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</si>
  <si>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</si>
  <si>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</si>
  <si>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</si>
  <si>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</si>
  <si>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</si>
  <si>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</si>
  <si>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</si>
  <si>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</si>
  <si>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</si>
  <si>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</si>
  <si>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</si>
  <si>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</si>
  <si>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</si>
  <si>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</si>
  <si>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</si>
  <si>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</si>
  <si>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</si>
  <si>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</si>
  <si>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</si>
  <si>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</si>
  <si>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</si>
  <si>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</si>
  <si>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</si>
  <si>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</si>
  <si>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</si>
  <si>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</si>
  <si>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</si>
  <si>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</si>
  <si>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</si>
  <si>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</si>
  <si>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</si>
  <si>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</si>
  <si>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</si>
  <si>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</si>
  <si>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</si>
  <si>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</si>
  <si>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</si>
  <si>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</si>
  <si>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</si>
  <si>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</si>
  <si>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</si>
  <si>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</si>
  <si>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</si>
  <si>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</si>
  <si>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</si>
  <si>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</si>
  <si>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</si>
  <si>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</si>
  <si>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</si>
  <si>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</si>
  <si>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</si>
  <si>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</si>
  <si>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</si>
  <si>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</si>
  <si>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</si>
  <si>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</si>
  <si>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</si>
  <si>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</si>
  <si>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</si>
  <si>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</si>
  <si>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</si>
  <si>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</si>
  <si>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</si>
  <si>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</si>
  <si>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</si>
  <si>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</si>
  <si>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</si>
  <si>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</si>
  <si>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</si>
  <si>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</si>
  <si>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</si>
  <si>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</si>
  <si>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</si>
  <si>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</si>
  <si>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</si>
  <si>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</si>
  <si>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</si>
  <si>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</si>
  <si>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</si>
  <si>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</si>
  <si>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</si>
  <si>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</si>
  <si>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</si>
  <si>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</si>
  <si>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</si>
  <si>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</si>
  <si>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</si>
  <si>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</si>
  <si>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</si>
  <si>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</si>
  <si>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</si>
  <si>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</si>
  <si>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</si>
  <si>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</si>
  <si>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</si>
  <si>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</si>
  <si>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</si>
  <si>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</si>
  <si>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</si>
  <si>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</si>
  <si>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</si>
  <si>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</si>
  <si>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</si>
  <si>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</si>
  <si>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</si>
  <si>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</si>
  <si>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</si>
  <si>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</si>
  <si>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</si>
  <si>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</si>
  <si>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</si>
  <si>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</si>
  <si>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</si>
  <si>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</si>
  <si>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</si>
  <si>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</si>
  <si>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</si>
  <si>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</si>
  <si>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</si>
  <si>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</si>
  <si>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</si>
  <si>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</si>
  <si>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</si>
  <si>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</si>
  <si>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</si>
  <si>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</si>
  <si>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</si>
  <si>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</si>
  <si>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</si>
  <si>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</si>
  <si>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</si>
  <si>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</si>
  <si>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</si>
  <si>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</si>
  <si>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</si>
  <si>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</si>
  <si>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</si>
  <si>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</si>
  <si>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</si>
  <si>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</si>
  <si>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</si>
  <si>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</si>
  <si>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</si>
  <si>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</si>
  <si>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</si>
  <si>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</si>
  <si>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</si>
  <si>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</si>
  <si>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</si>
  <si>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</si>
  <si>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</si>
  <si>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</si>
  <si>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</si>
  <si>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</si>
  <si>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</si>
  <si>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</si>
  <si>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</si>
  <si>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</si>
  <si>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</si>
  <si>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</si>
  <si>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</si>
  <si>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</si>
  <si>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</si>
  <si>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</si>
  <si>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</si>
  <si>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</si>
  <si>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</si>
  <si>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</si>
  <si>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</si>
  <si>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</si>
  <si>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</si>
  <si>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</si>
  <si>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</si>
  <si>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</si>
  <si>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</si>
  <si>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</si>
  <si>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</si>
  <si>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</si>
  <si>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</si>
  <si>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</si>
  <si>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</si>
  <si>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</si>
  <si>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</si>
  <si>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</si>
  <si>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</si>
  <si>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</si>
  <si>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</si>
  <si>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</si>
  <si>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</si>
  <si>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</si>
  <si>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</si>
  <si>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</si>
  <si>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</si>
  <si>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</si>
  <si>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</si>
  <si>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</si>
  <si>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</si>
  <si>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</si>
  <si>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</si>
  <si>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</si>
  <si>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</si>
  <si>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</si>
  <si>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</si>
  <si>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</si>
  <si>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</si>
  <si>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</si>
  <si>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</si>
  <si>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</si>
  <si>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</si>
  <si>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</si>
  <si>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</si>
  <si>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</si>
  <si>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</si>
  <si>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</si>
  <si>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</si>
  <si>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</si>
  <si>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</si>
  <si>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</si>
  <si>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</si>
  <si>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</si>
  <si>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</si>
  <si>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</si>
  <si>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</si>
  <si>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</si>
  <si>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</si>
  <si>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</si>
  <si>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</si>
  <si>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</si>
  <si>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</si>
  <si>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</si>
  <si>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</si>
  <si>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</si>
  <si>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</si>
  <si>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</si>
  <si>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</si>
  <si>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</si>
  <si>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</si>
  <si>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</si>
  <si>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</si>
  <si>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</si>
  <si>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</si>
  <si>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</si>
  <si>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</si>
  <si>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</si>
  <si>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</si>
  <si>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</si>
  <si>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</si>
  <si>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</si>
  <si>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</si>
  <si>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</si>
  <si>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</si>
  <si>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</si>
  <si>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</si>
  <si>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</si>
  <si>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</si>
  <si>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</si>
  <si>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</si>
  <si>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</si>
  <si>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</si>
  <si>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</si>
  <si>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</si>
  <si>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</si>
  <si>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</si>
  <si>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</si>
  <si>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</si>
  <si>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</si>
  <si>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</si>
  <si>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</si>
  <si>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</si>
  <si>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</si>
  <si>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</si>
  <si>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</si>
  <si>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</si>
  <si>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</si>
  <si>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</si>
  <si>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</si>
  <si>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</si>
  <si>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</si>
  <si>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</si>
  <si>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</si>
  <si>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</si>
  <si>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</si>
  <si>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</si>
  <si>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</si>
  <si>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</si>
  <si>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</si>
  <si>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</si>
  <si>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</si>
  <si>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</si>
  <si>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</si>
  <si>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</si>
  <si>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</si>
  <si>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</si>
  <si>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</si>
  <si>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</si>
  <si>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</si>
  <si>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</si>
  <si>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</si>
  <si>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</si>
  <si>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</si>
  <si>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</si>
  <si>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</si>
  <si>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</si>
  <si>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</si>
  <si>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</si>
  <si>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</si>
  <si>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</si>
  <si>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</si>
  <si>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</si>
  <si>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</si>
  <si>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</si>
  <si>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</si>
  <si>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</si>
  <si>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</si>
  <si>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</si>
  <si>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</si>
  <si>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</si>
  <si>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</si>
  <si>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</si>
  <si>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</si>
  <si>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</si>
  <si>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</si>
  <si>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</si>
  <si>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</si>
  <si>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</si>
  <si>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</si>
  <si>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</si>
  <si>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</si>
  <si>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</si>
  <si>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</si>
  <si>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</si>
  <si>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</si>
  <si>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</si>
  <si>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</si>
  <si>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</si>
  <si>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</si>
  <si>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</si>
  <si>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</si>
  <si>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</si>
  <si>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</si>
  <si>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</si>
  <si>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</si>
  <si>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</si>
  <si>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</si>
  <si>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</si>
  <si>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</si>
  <si>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</si>
  <si>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</si>
  <si>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</si>
  <si>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</si>
  <si>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</si>
  <si>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</si>
  <si>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</si>
  <si>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</si>
  <si>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</si>
  <si>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</si>
  <si>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</si>
  <si>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</si>
  <si>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</si>
  <si>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</si>
  <si>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</si>
  <si>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</si>
  <si>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</si>
  <si>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</si>
  <si>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</si>
  <si>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</si>
  <si>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</si>
  <si>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</si>
  <si>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</si>
  <si>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</si>
  <si>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</si>
  <si>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</si>
  <si>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</si>
  <si>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</si>
  <si>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</si>
  <si>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</si>
  <si>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</si>
  <si>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</si>
  <si>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</si>
  <si>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</si>
  <si>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</si>
  <si>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</si>
  <si>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</si>
  <si>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</si>
  <si>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</si>
  <si>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</si>
  <si>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</si>
  <si>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</si>
  <si>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</si>
  <si>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</si>
  <si>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</si>
  <si>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</si>
  <si>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</si>
  <si>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</si>
  <si>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</si>
  <si>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</si>
  <si>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</si>
  <si>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</si>
  <si>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</si>
  <si>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</si>
  <si>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</si>
  <si>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</si>
  <si>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</si>
  <si>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</si>
  <si>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</si>
  <si>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</si>
  <si>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</si>
  <si>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</si>
  <si>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</si>
  <si>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</si>
  <si>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</si>
  <si>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</si>
  <si>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</si>
  <si>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</si>
  <si>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</si>
  <si>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</si>
  <si>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</si>
  <si>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</si>
  <si>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</si>
  <si>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</si>
  <si>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</si>
  <si>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</si>
  <si>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</si>
  <si>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</si>
  <si>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</si>
  <si>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</si>
  <si>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</si>
  <si>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</si>
  <si>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</si>
  <si>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</si>
  <si>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</si>
  <si>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</si>
  <si>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</si>
  <si>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</si>
  <si>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</si>
  <si>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</si>
  <si>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</si>
  <si>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</si>
  <si>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</si>
  <si>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</si>
  <si>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</si>
  <si>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</si>
  <si>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</si>
  <si>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</si>
  <si>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</si>
  <si>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</si>
  <si>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</si>
  <si>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</si>
  <si>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</si>
  <si>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</si>
  <si>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</si>
  <si>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</si>
  <si>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</si>
  <si>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</si>
  <si>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</si>
  <si>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</si>
  <si>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</si>
  <si>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</si>
  <si>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</si>
  <si>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</si>
  <si>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</si>
  <si>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</si>
  <si>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</si>
  <si>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</si>
  <si>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</si>
  <si>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</si>
  <si>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</si>
  <si>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</si>
  <si>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</si>
  <si>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</si>
  <si>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</si>
  <si>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</si>
  <si>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</si>
  <si>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</si>
  <si>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</si>
  <si>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</si>
  <si>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</si>
  <si>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</si>
  <si>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</si>
  <si>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</si>
  <si>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</si>
  <si>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</si>
  <si>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</si>
  <si>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</si>
  <si>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</si>
  <si>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</si>
  <si>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</si>
  <si>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</si>
  <si>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</si>
  <si>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</si>
  <si>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</si>
  <si>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</si>
  <si>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</si>
  <si>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</si>
  <si>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</si>
  <si>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</si>
  <si>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</si>
  <si>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</si>
  <si>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</si>
  <si>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</si>
  <si>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</si>
  <si>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</si>
  <si>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</si>
  <si>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</si>
  <si>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</si>
  <si>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</si>
  <si>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</si>
  <si>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</si>
  <si>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</si>
  <si>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</si>
  <si>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</si>
  <si>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</si>
  <si>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</si>
  <si>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</si>
  <si>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</si>
  <si>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</si>
  <si>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</si>
  <si>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</si>
  <si>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</si>
  <si>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</si>
  <si>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</si>
  <si>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</si>
  <si>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</si>
  <si>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</si>
  <si>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</si>
  <si>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</si>
  <si>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</si>
  <si>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</si>
  <si>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</si>
  <si>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</si>
  <si>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</si>
  <si>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</si>
  <si>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</si>
  <si>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</si>
  <si>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</si>
  <si>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</si>
  <si>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</si>
  <si>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</si>
  <si>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</si>
  <si>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</si>
  <si>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</si>
  <si>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</si>
  <si>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</si>
  <si>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</si>
  <si>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</si>
  <si>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</si>
  <si>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</si>
  <si>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</si>
  <si>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</si>
  <si>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</si>
  <si>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</si>
  <si>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</si>
  <si>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</si>
  <si>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</si>
  <si>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</si>
  <si>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</si>
  <si>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</si>
  <si>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</si>
  <si>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</si>
  <si>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</si>
  <si>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</si>
  <si>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</si>
  <si>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</si>
  <si>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</si>
  <si>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</si>
  <si>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</si>
  <si>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</si>
  <si>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</si>
  <si>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</si>
  <si>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</si>
  <si>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</si>
  <si>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</si>
  <si>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</si>
  <si>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</si>
  <si>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</si>
  <si>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</si>
  <si>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</si>
  <si>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</si>
  <si>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</si>
  <si>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</si>
  <si>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</si>
  <si>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</si>
  <si>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</si>
  <si>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</si>
  <si>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</si>
  <si>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</si>
  <si>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</si>
  <si>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</si>
  <si>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</si>
  <si>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</si>
  <si>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</si>
  <si>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</si>
  <si>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</si>
  <si>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</si>
  <si>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</si>
  <si>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</si>
  <si>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</si>
  <si>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</si>
  <si>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</si>
  <si>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</si>
  <si>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</si>
  <si>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</si>
  <si>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</si>
  <si>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</si>
  <si>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</si>
  <si>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</si>
  <si>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</si>
  <si>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</si>
  <si>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</si>
  <si>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</si>
  <si>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</si>
  <si>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</si>
  <si>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</si>
  <si>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</si>
  <si>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</si>
  <si>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</si>
  <si>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</si>
  <si>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</si>
  <si>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</si>
  <si>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</si>
  <si>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</si>
  <si>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</si>
  <si>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</si>
  <si>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</si>
  <si>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</si>
  <si>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</si>
  <si>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</si>
  <si>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</si>
  <si>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</si>
  <si>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</si>
  <si>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</si>
  <si>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</si>
  <si>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</si>
  <si>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</si>
  <si>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</si>
  <si>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</si>
  <si>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</si>
  <si>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</si>
  <si>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</si>
  <si>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</si>
  <si>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</si>
  <si>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</si>
  <si>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</si>
  <si>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</si>
  <si>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</si>
  <si>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</si>
  <si>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</si>
  <si>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</si>
  <si>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</si>
  <si>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</si>
  <si>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</si>
  <si>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</si>
  <si>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</si>
  <si>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</si>
  <si>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</si>
  <si>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</si>
  <si>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</si>
  <si>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</si>
  <si>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</si>
  <si>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</si>
  <si>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</si>
  <si>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</si>
  <si>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</si>
  <si>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</si>
  <si>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</si>
  <si>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</si>
  <si>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</si>
  <si>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</si>
  <si>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</si>
  <si>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</si>
  <si>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</si>
  <si>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</si>
  <si>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</si>
  <si>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</si>
  <si>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</si>
  <si>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</si>
  <si>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</si>
  <si>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</si>
  <si>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</si>
  <si>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</si>
  <si>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</si>
  <si>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</si>
  <si>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</si>
  <si>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</si>
  <si>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</si>
  <si>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</si>
  <si>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</si>
  <si>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</si>
  <si>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</si>
  <si>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</si>
  <si>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</si>
  <si>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</si>
  <si>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</si>
  <si>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</si>
  <si>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</si>
  <si>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</si>
  <si>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</si>
  <si>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</si>
  <si>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</si>
  <si>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</si>
  <si>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</si>
  <si>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</si>
  <si>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</si>
  <si>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</si>
  <si>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</si>
  <si>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</si>
  <si>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</si>
  <si>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</si>
  <si>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</si>
  <si>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</si>
  <si>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</si>
  <si>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</si>
  <si>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</si>
  <si>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</si>
  <si>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</si>
  <si>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</si>
  <si>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</si>
  <si>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</si>
  <si>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</si>
  <si>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</si>
  <si>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</si>
  <si>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</si>
  <si>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</si>
  <si>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</si>
  <si>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</si>
  <si>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</si>
  <si>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</si>
  <si>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</si>
  <si>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</si>
  <si>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</si>
  <si>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</si>
  <si>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</si>
  <si>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</si>
  <si>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</si>
  <si>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</si>
  <si>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</si>
  <si>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</si>
  <si>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</si>
  <si>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</si>
  <si>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</si>
  <si>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</si>
  <si>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</si>
  <si>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</si>
  <si>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</si>
  <si>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</si>
  <si>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</si>
  <si>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</si>
  <si>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</si>
  <si>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</si>
  <si>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</si>
  <si>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</si>
  <si>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</si>
  <si>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</si>
  <si>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</si>
  <si>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</si>
  <si>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</si>
  <si>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</si>
  <si>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</si>
  <si>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</si>
  <si>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</si>
  <si>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</si>
  <si>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</si>
  <si>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</si>
  <si>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</si>
  <si>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</si>
  <si>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</si>
  <si>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</si>
  <si>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</si>
  <si>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</si>
  <si>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</si>
  <si>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</si>
  <si>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</si>
  <si>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</si>
  <si>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</si>
  <si>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</si>
  <si>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</si>
  <si>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</si>
  <si>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</si>
  <si>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</si>
  <si>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</si>
  <si>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</si>
  <si>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</si>
  <si>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</si>
  <si>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</si>
  <si>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</si>
  <si>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</si>
  <si>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</si>
  <si>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</si>
  <si>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</si>
  <si>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</si>
  <si>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</si>
  <si>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</si>
  <si>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</si>
  <si>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</si>
  <si>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</si>
  <si>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</si>
  <si>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</si>
  <si>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</si>
  <si>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</si>
  <si>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</si>
  <si>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</si>
  <si>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</si>
  <si>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</si>
  <si>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</si>
  <si>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</si>
  <si>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</si>
  <si>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</si>
  <si>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</si>
  <si>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</si>
  <si>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</si>
  <si>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</si>
  <si>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</si>
  <si>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</si>
  <si>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</si>
  <si>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</si>
  <si>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</si>
  <si>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</si>
  <si>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</si>
  <si>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</si>
  <si>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</si>
  <si>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</si>
  <si>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</si>
  <si>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</si>
  <si>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</si>
  <si>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</si>
  <si>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</si>
  <si>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</si>
  <si>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</si>
  <si>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</si>
  <si>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</si>
  <si>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</si>
  <si>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</si>
  <si>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</si>
  <si>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</si>
  <si>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</si>
  <si>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</si>
  <si>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</si>
  <si>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</si>
  <si>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</si>
  <si>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</si>
  <si>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</si>
  <si>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</si>
  <si>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</si>
  <si>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</si>
  <si>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</si>
  <si>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</si>
  <si>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</si>
  <si>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</si>
  <si>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</si>
  <si>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</si>
  <si>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</si>
  <si>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</si>
  <si>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</si>
  <si>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</si>
  <si>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</si>
  <si>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</si>
  <si>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</si>
  <si>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</si>
  <si>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</si>
  <si>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</si>
  <si>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</si>
  <si>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</si>
  <si>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</si>
  <si>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</si>
  <si>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</si>
  <si>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</si>
  <si>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</si>
  <si>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</si>
  <si>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</si>
  <si>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</si>
  <si>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</si>
  <si>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</si>
  <si>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</si>
  <si>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</si>
  <si>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</si>
  <si>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</si>
  <si>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</si>
  <si>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</si>
  <si>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</si>
  <si>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</si>
  <si>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</si>
  <si>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</si>
  <si>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</si>
  <si>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</si>
  <si>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</si>
  <si>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</si>
  <si>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</si>
  <si>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</si>
  <si>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</si>
  <si>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</si>
  <si>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</si>
  <si>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</si>
  <si>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</si>
  <si>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</si>
  <si>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</si>
  <si>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</si>
  <si>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</si>
  <si>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</si>
  <si>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</si>
  <si>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</si>
  <si>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</si>
  <si>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</si>
  <si>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</si>
  <si>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</si>
  <si>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</si>
  <si>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</si>
  <si>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</si>
  <si>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</si>
  <si>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</si>
  <si>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</si>
  <si>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</si>
  <si>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</si>
  <si>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</si>
  <si>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</si>
  <si>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</si>
  <si>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</si>
  <si>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</si>
  <si>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</si>
  <si>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</si>
  <si>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</si>
  <si>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</si>
  <si>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</si>
  <si>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</si>
  <si>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</si>
  <si>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</si>
  <si>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</si>
  <si>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</si>
  <si>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</si>
  <si>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</si>
  <si>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</si>
  <si>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</si>
  <si>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</si>
  <si>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</si>
  <si>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</si>
  <si>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</si>
  <si>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</si>
  <si>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</si>
  <si>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</si>
  <si>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</si>
  <si>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</si>
  <si>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</si>
  <si>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</si>
  <si>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</si>
  <si>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</si>
  <si>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</si>
  <si>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</si>
  <si>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</si>
  <si>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</si>
  <si>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</si>
  <si>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</si>
  <si>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</si>
  <si>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</si>
  <si>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</si>
  <si>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</si>
  <si>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</si>
  <si>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</si>
  <si>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</si>
  <si>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</si>
  <si>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</si>
  <si>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</si>
  <si>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</si>
  <si>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</si>
  <si>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</si>
  <si>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</si>
  <si>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</si>
  <si>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</si>
  <si>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</si>
  <si>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</si>
  <si>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</si>
  <si>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</si>
  <si>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</si>
  <si>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</si>
  <si>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</si>
  <si>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</si>
  <si>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</si>
  <si>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</si>
  <si>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</si>
  <si>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</si>
  <si>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</si>
  <si>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</si>
  <si>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</si>
  <si>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</si>
  <si>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</si>
  <si>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</si>
  <si>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</si>
  <si>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</si>
  <si>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</si>
  <si>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</si>
  <si>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</si>
  <si>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</si>
  <si>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</si>
  <si>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</si>
  <si>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</si>
  <si>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</si>
  <si>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</si>
  <si>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</si>
  <si>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</si>
  <si>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</si>
  <si>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</si>
  <si>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</si>
  <si>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</si>
  <si>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</si>
  <si>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</si>
  <si>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</si>
  <si>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</si>
  <si>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</si>
  <si>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</si>
  <si>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</si>
  <si>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</si>
  <si>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</si>
  <si>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</si>
  <si>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</si>
  <si>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</si>
  <si>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</si>
  <si>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</si>
  <si>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</si>
  <si>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</si>
  <si>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</si>
  <si>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</si>
  <si>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</si>
  <si>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</si>
  <si>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</si>
  <si>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</si>
  <si>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</si>
  <si>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</si>
  <si>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</si>
  <si>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</si>
  <si>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</si>
  <si>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</si>
  <si>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</si>
  <si>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</si>
  <si>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</si>
  <si>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</si>
  <si>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</si>
  <si>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</si>
  <si>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</si>
  <si>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</si>
  <si>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</si>
  <si>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</si>
  <si>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</si>
  <si>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</si>
  <si>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</si>
  <si>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</si>
  <si>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</si>
  <si>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</si>
  <si>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</si>
  <si>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</si>
  <si>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</si>
  <si>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</si>
  <si>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</si>
  <si>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</si>
  <si>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</si>
  <si>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</si>
  <si>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</si>
  <si>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</si>
  <si>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</si>
  <si>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</si>
  <si>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</si>
  <si>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</si>
  <si>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</si>
  <si>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</si>
  <si>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</si>
  <si>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</si>
  <si>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</si>
  <si>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</si>
  <si>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</si>
  <si>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</si>
  <si>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</si>
  <si>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</si>
  <si>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</si>
  <si>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</si>
  <si>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</si>
  <si>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</si>
  <si>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</si>
  <si>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</si>
  <si>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</si>
  <si>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</si>
  <si>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</si>
  <si>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</si>
  <si>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</si>
  <si>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</si>
  <si>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</si>
  <si>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</si>
  <si>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</si>
  <si>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</si>
  <si>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</si>
  <si>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</si>
  <si>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</si>
  <si>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</si>
  <si>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</si>
  <si>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</si>
  <si>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</si>
  <si>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</si>
  <si>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</si>
  <si>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</si>
  <si>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</si>
  <si>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</si>
  <si>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</si>
  <si>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</si>
  <si>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</si>
  <si>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</si>
  <si>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</si>
  <si>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</si>
  <si>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</si>
  <si>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</si>
  <si>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</si>
  <si>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</si>
  <si>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</si>
  <si>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</si>
  <si>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</si>
  <si>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</si>
  <si>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</si>
  <si>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</si>
  <si>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</si>
  <si>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</si>
  <si>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</si>
  <si>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</si>
  <si>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</si>
  <si>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</si>
  <si>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</si>
  <si>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</si>
  <si>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</si>
  <si>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</si>
  <si>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</si>
  <si>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</si>
  <si>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</si>
  <si>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</si>
  <si>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</si>
  <si>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</si>
  <si>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</si>
  <si>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</si>
  <si>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</si>
  <si>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</si>
  <si>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</si>
  <si>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</si>
  <si>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</si>
  <si>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</si>
  <si>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</si>
  <si>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</si>
  <si>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</si>
  <si>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</si>
  <si>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</si>
  <si>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</si>
  <si>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</si>
  <si>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</si>
  <si>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</si>
  <si>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</si>
  <si>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</si>
  <si>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</si>
  <si>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</si>
  <si>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</si>
  <si>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</si>
  <si>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</si>
  <si>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</si>
  <si>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</si>
  <si>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</si>
  <si>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</si>
  <si>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</si>
  <si>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</si>
  <si>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</si>
  <si>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</si>
  <si>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</si>
  <si>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</si>
  <si>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</si>
  <si>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</si>
  <si>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</si>
  <si>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</si>
  <si>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</si>
  <si>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</si>
  <si>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</si>
  <si>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</si>
  <si>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</si>
  <si>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</si>
  <si>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</si>
  <si>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</si>
  <si>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</si>
  <si>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</si>
  <si>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</si>
  <si>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</si>
  <si>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</si>
  <si>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</si>
  <si>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</si>
  <si>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</si>
  <si>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</si>
  <si>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</si>
  <si>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</si>
  <si>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</si>
  <si>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</si>
  <si>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</si>
  <si>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</si>
  <si>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</si>
  <si>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</si>
  <si>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</si>
  <si>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</si>
  <si>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</si>
  <si>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</si>
  <si>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</si>
  <si>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</si>
  <si>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</si>
  <si>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</si>
  <si>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</si>
  <si>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</si>
  <si>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</si>
  <si>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</si>
  <si>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</si>
  <si>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</si>
  <si>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</si>
  <si>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</si>
  <si>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</si>
  <si>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</si>
  <si>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</si>
  <si>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</si>
  <si>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</si>
  <si>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</si>
  <si>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</si>
  <si>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</si>
  <si>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</si>
  <si>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</si>
  <si>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</si>
  <si>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</si>
  <si>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</si>
  <si>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</si>
  <si>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</si>
  <si>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</si>
  <si>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</si>
  <si>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</si>
  <si>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</si>
  <si>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</si>
  <si>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</si>
  <si>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</si>
  <si>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</si>
  <si>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</si>
  <si>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</si>
  <si>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</si>
  <si>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</si>
  <si>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</si>
  <si>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</si>
  <si>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</si>
  <si>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</si>
  <si>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</si>
  <si>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</si>
  <si>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</si>
  <si>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</si>
  <si>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</si>
  <si>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</si>
  <si>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</si>
  <si>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</si>
  <si>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</si>
  <si>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</si>
  <si>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</si>
  <si>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</si>
  <si>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</si>
  <si>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</si>
  <si>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</si>
  <si>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</si>
  <si>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</si>
  <si>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</si>
  <si>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</si>
  <si>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</si>
  <si>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</si>
  <si>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</si>
  <si>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</si>
  <si>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</si>
  <si>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</si>
  <si>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</si>
  <si>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</si>
  <si>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</si>
  <si>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</si>
  <si>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</si>
  <si>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</si>
  <si>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</si>
  <si>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</si>
  <si>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</si>
  <si>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</si>
  <si>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</si>
  <si>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</si>
  <si>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</si>
  <si>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</si>
  <si>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</si>
  <si>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</si>
  <si>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</si>
  <si>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</si>
  <si>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</si>
  <si>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</si>
  <si>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</si>
  <si>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</si>
  <si>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</si>
  <si>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</si>
  <si>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</si>
  <si>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</si>
  <si>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</si>
  <si>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</si>
  <si>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</si>
  <si>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</si>
  <si>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</si>
  <si>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</si>
  <si>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</si>
  <si>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</si>
  <si>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</si>
  <si>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</si>
  <si>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</si>
  <si>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</si>
  <si>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</si>
  <si>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</si>
  <si>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</si>
  <si>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</si>
  <si>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</si>
  <si>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</si>
  <si>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</si>
  <si>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</si>
  <si>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</si>
  <si>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</si>
  <si>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</si>
  <si>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</si>
  <si>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</si>
  <si>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</si>
  <si>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</si>
  <si>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</si>
  <si>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</si>
  <si>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</si>
  <si>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</si>
  <si>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</si>
  <si>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</si>
  <si>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</si>
  <si>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</si>
  <si>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</si>
  <si>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</si>
  <si>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</si>
  <si>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</si>
  <si>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</si>
  <si>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</si>
  <si>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</si>
  <si>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</si>
  <si>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</si>
  <si>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</si>
  <si>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</si>
  <si>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</si>
  <si>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</si>
  <si>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</si>
  <si>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</si>
  <si>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</si>
  <si>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</si>
  <si>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</si>
  <si>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</si>
  <si>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</si>
  <si>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</si>
  <si>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</si>
  <si>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</si>
  <si>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</si>
  <si>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</si>
  <si>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</si>
  <si>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</si>
  <si>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</si>
  <si>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</si>
  <si>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</si>
  <si>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</si>
  <si>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</si>
  <si>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</si>
  <si>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</si>
  <si>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</si>
  <si>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</si>
  <si>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</si>
  <si>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</si>
  <si>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</si>
  <si>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</si>
  <si>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</si>
  <si>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</si>
  <si>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</si>
  <si>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</si>
  <si>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</si>
  <si>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</si>
  <si>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</si>
  <si>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</si>
  <si>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</si>
  <si>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</si>
  <si>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</si>
  <si>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</si>
  <si>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</si>
  <si>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</si>
  <si>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</si>
  <si>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</si>
  <si>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</si>
  <si>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</si>
  <si>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</si>
  <si>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</si>
  <si>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</si>
  <si>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</si>
  <si>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</si>
  <si>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</si>
  <si>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</si>
  <si>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</si>
  <si>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</si>
  <si>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</si>
  <si>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</si>
  <si>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</si>
  <si>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</si>
  <si>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</si>
  <si>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</si>
  <si>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</si>
  <si>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</si>
  <si>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</si>
  <si>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</si>
  <si>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</si>
  <si>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</si>
  <si>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</si>
  <si>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</si>
  <si>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</si>
  <si>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</si>
  <si>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</si>
  <si>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</si>
  <si>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</si>
  <si>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</si>
  <si>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</si>
  <si>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</si>
  <si>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</si>
  <si>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</si>
  <si>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</si>
  <si>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</si>
  <si>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</si>
  <si>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</si>
  <si>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</si>
  <si>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</si>
  <si>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</si>
  <si>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</si>
  <si>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</si>
  <si>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</si>
  <si>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</si>
  <si>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</si>
  <si>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</si>
  <si>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</si>
  <si>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</si>
  <si>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</si>
  <si>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</si>
  <si>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</si>
  <si>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</si>
  <si>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</si>
  <si>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</si>
  <si>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</si>
  <si>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</si>
  <si>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</si>
  <si>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</si>
  <si>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</si>
  <si>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</si>
  <si>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</si>
  <si>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</si>
  <si>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</si>
  <si>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</si>
  <si>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</si>
  <si>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</si>
  <si>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</si>
  <si>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</si>
  <si>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</si>
  <si>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</si>
  <si>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</si>
  <si>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</si>
  <si>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</si>
  <si>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</si>
  <si>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</si>
  <si>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</si>
  <si>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</si>
  <si>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</si>
  <si>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</si>
  <si>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</si>
  <si>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</si>
  <si>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</si>
  <si>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</si>
  <si>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</si>
  <si>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</si>
  <si>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</si>
  <si>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</si>
  <si>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</si>
  <si>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</si>
  <si>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</si>
  <si>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</si>
  <si>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</si>
  <si>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</si>
  <si>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</si>
  <si>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</si>
  <si>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</si>
  <si>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</si>
  <si>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</si>
  <si>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</si>
  <si>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</si>
  <si>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</si>
  <si>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</si>
  <si>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</si>
  <si>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</si>
  <si>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</si>
  <si>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</si>
  <si>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</si>
  <si>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</si>
  <si>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</si>
  <si>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</si>
  <si>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</si>
  <si>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</si>
  <si>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</si>
  <si>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</si>
  <si>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</si>
  <si>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</si>
  <si>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</si>
  <si>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</si>
  <si>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</si>
  <si>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</si>
  <si>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</si>
  <si>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</si>
  <si>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</si>
  <si>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</si>
  <si>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</si>
  <si>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</si>
  <si>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</si>
  <si>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</si>
  <si>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</si>
  <si>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</si>
  <si>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</si>
  <si>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</si>
  <si>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</si>
  <si>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</si>
  <si>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</si>
  <si>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</si>
  <si>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</si>
  <si>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</si>
  <si>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</si>
  <si>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</si>
  <si>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</si>
  <si>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</si>
  <si>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</si>
  <si>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</si>
  <si>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</si>
  <si>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</si>
  <si>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</si>
  <si>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</si>
  <si>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</si>
  <si>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</si>
  <si>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</si>
  <si>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</si>
  <si>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</si>
  <si>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</si>
  <si>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</si>
  <si>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</si>
  <si>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</si>
  <si>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</si>
  <si>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</si>
  <si>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</si>
  <si>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</si>
  <si>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</si>
  <si>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</si>
  <si>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</si>
  <si>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</si>
  <si>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</si>
  <si>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</si>
  <si>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</si>
  <si>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</si>
  <si>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</si>
  <si>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</si>
  <si>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</si>
  <si>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</si>
  <si>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</si>
  <si>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</si>
  <si>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</si>
  <si>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</si>
  <si>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</si>
  <si>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</si>
  <si>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</si>
  <si>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</si>
  <si>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</si>
  <si>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</si>
  <si>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</si>
  <si>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</si>
  <si>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</si>
  <si>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</si>
  <si>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</si>
  <si>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</si>
  <si>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</si>
  <si>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</si>
  <si>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</si>
  <si>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</si>
  <si>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</si>
  <si>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</si>
  <si>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</si>
  <si>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</si>
  <si>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</si>
  <si>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</si>
  <si>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</si>
  <si>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</si>
  <si>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</si>
  <si>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</si>
  <si>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</si>
  <si>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</si>
  <si>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</si>
  <si>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</si>
  <si>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</si>
  <si>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</si>
  <si>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</si>
  <si>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</si>
  <si>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</si>
  <si>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</si>
  <si>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</si>
  <si>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</si>
  <si>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</si>
  <si>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</si>
  <si>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</si>
  <si>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</si>
  <si>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</si>
  <si>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</si>
  <si>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</si>
  <si>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</si>
  <si>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</si>
  <si>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</si>
  <si>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</si>
  <si>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</si>
  <si>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</si>
  <si>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</si>
  <si>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</si>
  <si>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</si>
  <si>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</si>
  <si>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</si>
  <si>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</si>
  <si>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</si>
  <si>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</si>
  <si>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</si>
  <si>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</si>
  <si>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</si>
  <si>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</si>
  <si>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</si>
  <si>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</si>
  <si>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</si>
  <si>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</si>
  <si>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</si>
  <si>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</si>
  <si>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</si>
  <si>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</si>
  <si>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</si>
  <si>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</si>
  <si>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</si>
  <si>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</si>
  <si>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</si>
  <si>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</si>
  <si>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</si>
  <si>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</si>
  <si>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</si>
  <si>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</si>
  <si>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</si>
  <si>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</si>
  <si>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</si>
  <si>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</si>
  <si>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</si>
  <si>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</si>
  <si>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</si>
  <si>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</si>
  <si>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</si>
  <si>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</si>
  <si>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</si>
  <si>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</si>
  <si>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</si>
  <si>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</si>
  <si>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</si>
  <si>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</si>
  <si>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</si>
  <si>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</si>
  <si>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</si>
  <si>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</si>
  <si>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</si>
  <si>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</si>
  <si>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</si>
  <si>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</si>
  <si>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</si>
  <si>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</si>
  <si>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</si>
  <si>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</si>
  <si>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</si>
  <si>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</si>
  <si>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</si>
  <si>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</si>
  <si>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</si>
  <si>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</si>
  <si>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</si>
  <si>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</si>
  <si>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</si>
  <si>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</si>
  <si>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</si>
  <si>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</si>
  <si>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</si>
  <si>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</si>
  <si>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</si>
  <si>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</si>
  <si>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</si>
  <si>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</si>
  <si>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</si>
  <si>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</si>
  <si>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</si>
  <si>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</si>
  <si>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</si>
  <si>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</si>
  <si>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</si>
  <si>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</si>
  <si>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</si>
  <si>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</si>
  <si>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</si>
  <si>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</si>
  <si>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</si>
  <si>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</si>
  <si>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</si>
  <si>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</si>
  <si>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</si>
  <si>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</si>
  <si>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</si>
  <si>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</si>
  <si>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</si>
  <si>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</si>
  <si>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</si>
  <si>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</si>
  <si>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</si>
  <si>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</si>
  <si>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</si>
  <si>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</si>
  <si>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</si>
  <si>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</si>
  <si>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</si>
  <si>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</si>
  <si>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</si>
  <si>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</si>
  <si>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</si>
  <si>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</si>
  <si>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</si>
  <si>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</si>
  <si>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</si>
  <si>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</si>
  <si>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</si>
  <si>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</si>
  <si>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</si>
  <si>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</si>
  <si>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</si>
  <si>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</si>
  <si>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</si>
  <si>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</si>
  <si>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</si>
  <si>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</si>
  <si>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</si>
  <si>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</si>
  <si>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</si>
  <si>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</si>
  <si>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</si>
  <si>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</si>
  <si>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</si>
  <si>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</si>
  <si>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</si>
  <si>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</si>
  <si>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</si>
  <si>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</si>
  <si>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</si>
  <si>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</si>
  <si>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</si>
  <si>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</si>
  <si>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</si>
  <si>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</si>
  <si>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</si>
  <si>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</si>
  <si>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</si>
  <si>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</si>
  <si>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</si>
  <si>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</si>
  <si>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</si>
  <si>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</si>
  <si>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</si>
  <si>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</si>
  <si>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</si>
  <si>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</si>
  <si>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</si>
  <si>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</si>
  <si>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</si>
  <si>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</si>
  <si>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</si>
  <si>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</si>
  <si>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</si>
  <si>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</si>
  <si>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</si>
  <si>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</si>
  <si>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</si>
  <si>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</si>
  <si>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</si>
  <si>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</si>
  <si>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</si>
  <si>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</si>
  <si>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</si>
  <si>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</si>
  <si>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</si>
  <si>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</si>
  <si>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</si>
  <si>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</si>
  <si>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</si>
  <si>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</si>
  <si>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</si>
  <si>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</si>
  <si>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</si>
  <si>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</si>
  <si>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</si>
  <si>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</si>
  <si>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</si>
  <si>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</si>
  <si>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</si>
  <si>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</si>
  <si>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</si>
  <si>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</si>
  <si>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</si>
  <si>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</si>
  <si>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</si>
  <si>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</si>
  <si>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</si>
  <si>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</si>
  <si>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</si>
  <si>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</si>
  <si>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</si>
  <si>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</si>
  <si>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</si>
  <si>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</si>
  <si>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</si>
  <si>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</si>
  <si>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</si>
  <si>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</si>
  <si>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</si>
  <si>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</si>
  <si>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</si>
  <si>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</si>
  <si>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</si>
  <si>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</si>
  <si>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</si>
  <si>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</si>
  <si>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</si>
  <si>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</si>
  <si>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</si>
  <si>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</si>
  <si>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</si>
  <si>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</si>
  <si>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</si>
  <si>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</si>
  <si>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</si>
  <si>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</si>
  <si>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</si>
  <si>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</si>
  <si>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</si>
  <si>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</si>
  <si>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</si>
  <si>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</si>
  <si>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</si>
  <si>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</si>
  <si>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</si>
  <si>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</si>
  <si>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</si>
  <si>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</si>
  <si>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</si>
  <si>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</si>
  <si>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</si>
  <si>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</si>
  <si>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</si>
  <si>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</si>
  <si>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</si>
  <si>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</si>
  <si>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</si>
  <si>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</si>
  <si>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</si>
  <si>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</si>
  <si>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</si>
  <si>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</si>
  <si>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</si>
  <si>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</si>
  <si>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</si>
  <si>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</si>
  <si>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</si>
  <si>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</si>
  <si>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</si>
  <si>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</si>
  <si>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</si>
  <si>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</si>
  <si>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</si>
  <si>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</si>
  <si>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</si>
  <si>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</si>
  <si>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</si>
  <si>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</si>
  <si>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</si>
  <si>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</si>
  <si>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</si>
  <si>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</si>
  <si>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</si>
  <si>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</si>
  <si>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</si>
  <si>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</si>
  <si>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</si>
  <si>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</si>
  <si>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</si>
  <si>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</si>
  <si>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</si>
  <si>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</si>
  <si>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</si>
  <si>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</si>
  <si>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</si>
  <si>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</si>
  <si>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</si>
  <si>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</si>
  <si>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</si>
  <si>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</si>
  <si>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</si>
  <si>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</si>
  <si>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</si>
  <si>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</si>
  <si>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</si>
  <si>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</si>
  <si>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</si>
  <si>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</si>
  <si>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</si>
  <si>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</si>
  <si>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</si>
  <si>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</si>
  <si>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</si>
  <si>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</si>
  <si>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</si>
  <si>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</si>
  <si>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</si>
  <si>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</si>
  <si>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</si>
  <si>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</si>
  <si>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</si>
  <si>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</si>
  <si>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</si>
  <si>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</si>
  <si>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</si>
  <si>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</si>
  <si>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</si>
  <si>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</si>
  <si>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</si>
  <si>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</si>
  <si>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</si>
  <si>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</si>
  <si>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</si>
  <si>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</si>
  <si>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</si>
  <si>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</si>
  <si>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</si>
  <si>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</si>
  <si>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</si>
  <si>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</si>
  <si>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</si>
  <si>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</si>
  <si>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</si>
  <si>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</si>
  <si>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</si>
  <si>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</si>
  <si>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</si>
  <si>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</si>
  <si>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</si>
  <si>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</si>
  <si>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</si>
  <si>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</si>
  <si>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</si>
  <si>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</si>
  <si>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</si>
  <si>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</si>
  <si>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</si>
  <si>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</si>
  <si>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</si>
  <si>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</si>
  <si>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</si>
  <si>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</si>
  <si>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</si>
  <si>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</si>
  <si>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</si>
  <si>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</si>
  <si>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</si>
  <si>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</si>
  <si>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</si>
  <si>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</si>
  <si>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</si>
  <si>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</si>
  <si>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</si>
  <si>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</si>
  <si>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</si>
  <si>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</si>
  <si>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</si>
  <si>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</si>
  <si>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</si>
  <si>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</si>
  <si>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</si>
  <si>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</si>
  <si>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</si>
  <si>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</si>
  <si>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</si>
  <si>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</si>
  <si>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</si>
  <si>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</si>
  <si>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</si>
  <si>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</si>
  <si>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</si>
  <si>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</si>
  <si>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</si>
  <si>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</si>
  <si>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</si>
  <si>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</si>
  <si>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</si>
  <si>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</si>
  <si>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</si>
  <si>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</si>
  <si>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</si>
  <si>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</si>
  <si>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</si>
  <si>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</si>
  <si>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</si>
  <si>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</si>
  <si>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</si>
  <si>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</si>
  <si>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</si>
  <si>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</si>
  <si>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</si>
  <si>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</si>
  <si>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</si>
  <si>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</si>
  <si>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</si>
  <si>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</si>
  <si>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</si>
  <si>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</si>
  <si>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</si>
  <si>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</si>
  <si>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</si>
  <si>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</si>
  <si>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</si>
  <si>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</si>
  <si>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</si>
  <si>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</si>
  <si>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</si>
  <si>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</si>
  <si>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</si>
  <si>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</si>
  <si>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</si>
  <si>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</si>
  <si>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</si>
  <si>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</si>
  <si>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</si>
  <si>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</si>
  <si>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</si>
  <si>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</si>
  <si>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</si>
  <si>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</si>
  <si>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</si>
  <si>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</si>
  <si>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</si>
  <si>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</si>
  <si>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</si>
  <si>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</si>
  <si>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</si>
  <si>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</si>
  <si>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</si>
  <si>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</si>
  <si>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</si>
  <si>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</si>
  <si>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</si>
  <si>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</si>
  <si>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</si>
  <si>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</si>
  <si>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</si>
  <si>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</si>
  <si>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</si>
  <si>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</si>
  <si>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</si>
  <si>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</si>
  <si>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</si>
  <si>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</si>
  <si>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</si>
  <si>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</si>
  <si>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</si>
  <si>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</si>
  <si>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</si>
  <si>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</si>
  <si>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</si>
  <si>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</si>
  <si>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</si>
  <si>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</si>
  <si>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</si>
  <si>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</si>
  <si>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</si>
  <si>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</si>
  <si>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</si>
  <si>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</si>
  <si>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</si>
  <si>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</si>
  <si>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</si>
  <si>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</si>
  <si>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</si>
  <si>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</si>
  <si>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</si>
  <si>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</si>
  <si>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</si>
  <si>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</si>
  <si>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</si>
  <si>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</si>
  <si>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</si>
  <si>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</si>
  <si>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</si>
  <si>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</si>
  <si>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</si>
  <si>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</si>
  <si>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</si>
  <si>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</si>
  <si>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</si>
  <si>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</si>
  <si>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</si>
  <si>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</si>
  <si>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</si>
  <si>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</si>
  <si>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</si>
  <si>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</si>
  <si>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</si>
  <si>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</si>
  <si>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</si>
  <si>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</si>
  <si>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</si>
  <si>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</si>
  <si>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</si>
  <si>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</si>
  <si>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</si>
  <si>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</si>
  <si>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</si>
  <si>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</si>
  <si>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</si>
  <si>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</si>
  <si>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</si>
  <si>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</si>
  <si>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</si>
  <si>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</si>
  <si>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</si>
  <si>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</si>
  <si>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</si>
  <si>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</si>
  <si>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</si>
  <si>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</si>
  <si>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</si>
  <si>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</si>
  <si>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</si>
  <si>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</si>
  <si>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</si>
  <si>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</si>
  <si>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</si>
  <si>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</si>
  <si>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</si>
  <si>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</si>
  <si>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</si>
  <si>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</si>
  <si>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</si>
  <si>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</si>
  <si>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</si>
  <si>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</si>
  <si>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</si>
  <si>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</si>
  <si>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</si>
  <si>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</si>
  <si>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</si>
  <si>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</si>
  <si>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</si>
  <si>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</si>
  <si>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</si>
  <si>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</si>
  <si>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</si>
  <si>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</si>
  <si>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</si>
  <si>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</si>
  <si>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</si>
  <si>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</si>
  <si>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</si>
  <si>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</si>
  <si>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</si>
  <si>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</si>
  <si>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</si>
  <si>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</si>
  <si>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</si>
  <si>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</si>
  <si>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</si>
  <si>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</si>
  <si>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</si>
  <si>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</si>
  <si>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</si>
  <si>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</si>
  <si>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</si>
  <si>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</si>
  <si>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</si>
  <si>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</si>
  <si>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</si>
  <si>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</si>
  <si>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</si>
  <si>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</si>
  <si>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</si>
  <si>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</si>
  <si>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</si>
  <si>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</si>
  <si>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</si>
  <si>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</si>
  <si>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</si>
  <si>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</si>
  <si>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</si>
  <si>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</si>
  <si>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</si>
  <si>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</si>
  <si>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</si>
  <si>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</si>
  <si>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</si>
  <si>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</si>
  <si>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</si>
  <si>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</si>
  <si>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</si>
  <si>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</si>
  <si>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</si>
  <si>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</si>
  <si>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</si>
  <si>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</si>
  <si>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</si>
  <si>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</si>
  <si>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</si>
  <si>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</si>
  <si>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</si>
  <si>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</si>
  <si>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</si>
  <si>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</si>
  <si>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</si>
  <si>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</si>
  <si>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</si>
  <si>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</si>
  <si>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</si>
  <si>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</si>
  <si>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</si>
  <si>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</si>
  <si>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</si>
  <si>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</si>
  <si>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</si>
  <si>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</si>
  <si>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</si>
  <si>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</si>
  <si>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</si>
  <si>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</si>
  <si>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</si>
  <si>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</si>
  <si>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</si>
  <si>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</si>
  <si>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</si>
  <si>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</si>
  <si>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</si>
  <si>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</si>
  <si>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</si>
  <si>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</si>
  <si>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</si>
  <si>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</si>
  <si>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</si>
  <si>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</si>
  <si>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</si>
  <si>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</si>
  <si>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</si>
  <si>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</si>
  <si>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</si>
  <si>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</si>
  <si>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</si>
  <si>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</si>
  <si>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</si>
  <si>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</si>
  <si>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</si>
  <si>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</si>
  <si>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</si>
  <si>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</si>
  <si>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</si>
  <si>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</si>
  <si>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</si>
  <si>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</si>
  <si>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</si>
  <si>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</si>
  <si>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</si>
  <si>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</si>
  <si>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</si>
  <si>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</si>
  <si>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</si>
  <si>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</si>
  <si>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</si>
  <si>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</si>
  <si>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</si>
  <si>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</si>
  <si>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</si>
  <si>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</si>
  <si>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</si>
  <si>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</si>
  <si>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</si>
  <si>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</si>
  <si>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</si>
  <si>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</si>
  <si>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</si>
  <si>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</si>
  <si>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</si>
  <si>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</si>
  <si>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</si>
  <si>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</si>
  <si>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</si>
  <si>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</si>
  <si>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</si>
  <si>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</si>
  <si>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</si>
  <si>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</si>
  <si>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</si>
  <si>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</si>
  <si>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</si>
  <si>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</si>
  <si>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</si>
  <si>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</si>
  <si>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</si>
  <si>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</si>
  <si>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</si>
  <si>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</si>
  <si>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</si>
  <si>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</si>
  <si>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</si>
  <si>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</si>
  <si>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</si>
  <si>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</si>
  <si>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</si>
  <si>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</si>
  <si>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</si>
  <si>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</si>
  <si>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</si>
  <si>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</si>
  <si>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</si>
  <si>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</si>
  <si>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</si>
  <si>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</si>
  <si>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</si>
  <si>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</si>
  <si>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</si>
  <si>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</si>
  <si>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</si>
  <si>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</si>
  <si>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</si>
  <si>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</si>
  <si>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</si>
  <si>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</si>
  <si>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</si>
  <si>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</si>
  <si>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</si>
  <si>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</si>
  <si>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</si>
  <si>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</si>
  <si>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</si>
  <si>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</si>
  <si>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</si>
  <si>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</si>
  <si>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</si>
  <si>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</si>
  <si>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</si>
  <si>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</si>
  <si>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</si>
  <si>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</si>
  <si>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</si>
  <si>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</si>
  <si>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</si>
  <si>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</si>
  <si>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</si>
  <si>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</si>
  <si>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</si>
  <si>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</si>
  <si>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</si>
  <si>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</si>
  <si>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</si>
  <si>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</si>
  <si>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</si>
  <si>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</si>
  <si>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</si>
  <si>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</si>
  <si>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</si>
  <si>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</si>
  <si>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</si>
  <si>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</si>
  <si>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</si>
  <si>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</si>
  <si>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</si>
  <si>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</si>
  <si>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</si>
  <si>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</si>
  <si>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</si>
  <si>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</si>
  <si>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</si>
  <si>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</si>
  <si>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</si>
  <si>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</si>
  <si>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</si>
  <si>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</si>
  <si>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</si>
  <si>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</si>
  <si>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</si>
  <si>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</si>
  <si>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</si>
  <si>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</si>
  <si>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</si>
  <si>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</si>
  <si>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</si>
  <si>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</si>
  <si>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</si>
  <si>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</si>
  <si>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</si>
  <si>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</si>
  <si>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</si>
  <si>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</si>
  <si>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</si>
  <si>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</si>
  <si>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</si>
  <si>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</si>
  <si>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</si>
  <si>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</si>
  <si>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</si>
  <si>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</si>
  <si>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</si>
  <si>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</si>
  <si>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</si>
  <si>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</si>
  <si>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</si>
  <si>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</si>
  <si>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</si>
  <si>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</si>
  <si>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</si>
  <si>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</si>
  <si>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</si>
  <si>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</si>
  <si>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</si>
  <si>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</si>
  <si>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</si>
  <si>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</si>
  <si>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</si>
  <si>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</si>
  <si>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</si>
  <si>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</si>
  <si>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</si>
  <si>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</si>
  <si>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</si>
  <si>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</si>
  <si>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</si>
  <si>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</si>
  <si>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</si>
  <si>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</si>
  <si>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</si>
  <si>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</si>
  <si>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</si>
  <si>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</si>
  <si>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</si>
  <si>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</si>
  <si>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</si>
  <si>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</si>
  <si>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</si>
  <si>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</si>
  <si>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</si>
  <si>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</si>
  <si>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</si>
  <si>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</si>
  <si>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</si>
  <si>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</si>
  <si>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</si>
  <si>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</si>
  <si>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</si>
  <si>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</si>
  <si>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</si>
  <si>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</si>
  <si>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</si>
  <si>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</si>
  <si>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</si>
  <si>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</si>
  <si>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</si>
  <si>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</si>
  <si>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</si>
  <si>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</si>
  <si>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</si>
  <si>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</si>
  <si>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</si>
  <si>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</si>
  <si>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</si>
  <si>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</si>
  <si>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</si>
  <si>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</si>
  <si>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</si>
  <si>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</si>
  <si>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</si>
  <si>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</si>
  <si>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</si>
  <si>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</si>
  <si>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</si>
  <si>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</si>
  <si>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</si>
  <si>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</si>
  <si>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</si>
  <si>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</si>
  <si>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</si>
  <si>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</si>
  <si>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</si>
  <si>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</si>
  <si>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</si>
  <si>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</si>
  <si>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</si>
  <si>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</si>
  <si>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</si>
  <si>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</si>
  <si>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</si>
  <si>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</si>
  <si>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</si>
  <si>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</si>
  <si>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</si>
  <si>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</si>
  <si>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</si>
  <si>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</si>
  <si>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</si>
  <si>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</si>
  <si>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</si>
  <si>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</si>
  <si>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</si>
  <si>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</si>
  <si>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</si>
  <si>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</si>
  <si>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</si>
  <si>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</si>
  <si>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</si>
  <si>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</si>
  <si>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</si>
  <si>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</si>
  <si>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</si>
  <si>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</si>
  <si>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</si>
  <si>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</si>
  <si>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</si>
  <si>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</si>
  <si>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</si>
  <si>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</si>
  <si>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</si>
  <si>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</si>
  <si>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</si>
  <si>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</si>
  <si>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</si>
  <si>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</si>
  <si>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</si>
  <si>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</si>
  <si>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</si>
  <si>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</si>
  <si>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</si>
  <si>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</si>
  <si>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</si>
  <si>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</si>
  <si>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</si>
  <si>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</si>
  <si>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</si>
  <si>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</si>
  <si>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</si>
  <si>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</si>
  <si>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</si>
  <si>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</si>
  <si>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</si>
  <si>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</si>
  <si>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</si>
  <si>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</si>
  <si>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</si>
  <si>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</si>
  <si>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</si>
  <si>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</si>
  <si>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</si>
  <si>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</si>
  <si>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</si>
  <si>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</si>
  <si>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</si>
  <si>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</si>
  <si>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</si>
  <si>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</si>
  <si>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</si>
  <si>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</si>
  <si>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</si>
  <si>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</si>
  <si>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</si>
  <si>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</si>
  <si>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</si>
  <si>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</si>
  <si>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</si>
  <si>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</si>
  <si>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</si>
  <si>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</si>
  <si>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</si>
  <si>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</si>
  <si>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</si>
  <si>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</si>
  <si>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</si>
  <si>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</si>
  <si>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</si>
  <si>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</si>
  <si>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</si>
  <si>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</si>
  <si>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</si>
  <si>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</si>
  <si>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</si>
  <si>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</si>
  <si>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</si>
  <si>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</si>
  <si>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</si>
  <si>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</si>
  <si>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</si>
  <si>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</si>
  <si>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</si>
  <si>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</si>
  <si>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</si>
  <si>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</si>
  <si>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</si>
  <si>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</si>
  <si>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</si>
  <si>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</si>
  <si>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</si>
  <si>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</si>
  <si>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</si>
  <si>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</si>
  <si>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</si>
  <si>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</si>
  <si>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</si>
  <si>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</si>
  <si>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</si>
  <si>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</si>
  <si>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</si>
  <si>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</si>
  <si>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</si>
  <si>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</si>
  <si>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</si>
  <si>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</si>
  <si>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</si>
  <si>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</si>
  <si>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</si>
  <si>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</si>
  <si>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</si>
  <si>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</si>
  <si>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</si>
  <si>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</si>
  <si>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</si>
  <si>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</si>
  <si>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</si>
  <si>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</si>
  <si>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</si>
  <si>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</si>
  <si>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</si>
  <si>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</si>
  <si>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</si>
  <si>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</si>
  <si>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</si>
  <si>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</si>
  <si>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</si>
  <si>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</si>
  <si>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</si>
  <si>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</si>
  <si>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</si>
  <si>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</si>
  <si>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</si>
  <si>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</si>
  <si>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</si>
  <si>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</si>
  <si>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</si>
  <si>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</si>
  <si>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</si>
  <si>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</si>
  <si>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</si>
  <si>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</si>
  <si>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</si>
  <si>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</si>
  <si>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</si>
  <si>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</si>
  <si>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</si>
  <si>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</si>
  <si>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</si>
  <si>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</si>
  <si>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</si>
  <si>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</si>
  <si>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</si>
  <si>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</si>
  <si>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</si>
  <si>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</si>
  <si>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</si>
  <si>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</si>
  <si>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</si>
  <si>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</si>
  <si>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</si>
  <si>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</si>
  <si>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</si>
  <si>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</si>
  <si>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</si>
  <si>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</si>
  <si>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</si>
  <si>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</si>
  <si>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</si>
  <si>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</si>
  <si>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</si>
  <si>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</si>
  <si>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</si>
  <si>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</si>
  <si>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</si>
  <si>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</si>
  <si>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</si>
  <si>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</si>
  <si>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</si>
  <si>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</si>
  <si>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</si>
  <si>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</si>
  <si>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</si>
  <si>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</si>
  <si>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</si>
  <si>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</si>
  <si>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</si>
  <si>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</si>
  <si>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</si>
  <si>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</si>
  <si>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</si>
  <si>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</si>
  <si>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</si>
  <si>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</si>
  <si>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</si>
  <si>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</si>
  <si>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</si>
  <si>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</si>
  <si>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</si>
  <si>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</si>
  <si>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</si>
  <si>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</si>
  <si>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</si>
  <si>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</si>
  <si>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</si>
  <si>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</si>
  <si>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</si>
  <si>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</si>
  <si>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</si>
  <si>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</si>
  <si>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</si>
  <si>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</si>
  <si>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</si>
  <si>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</si>
  <si>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</si>
  <si>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</si>
  <si>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</si>
  <si>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</si>
  <si>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</si>
  <si>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</si>
  <si>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</si>
  <si>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</si>
  <si>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</si>
  <si>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</si>
  <si>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</si>
  <si>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</si>
  <si>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</si>
  <si>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</si>
  <si>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</si>
  <si>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</si>
  <si>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</si>
  <si>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</si>
  <si>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</si>
  <si>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</si>
  <si>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</si>
  <si>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</si>
  <si>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</si>
  <si>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</si>
  <si>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</si>
  <si>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</si>
  <si>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</si>
  <si>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</si>
  <si>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</si>
  <si>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</si>
  <si>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</si>
  <si>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</si>
  <si>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</si>
  <si>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</si>
  <si>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</si>
  <si>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</si>
  <si>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</si>
  <si>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</si>
  <si>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</si>
  <si>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</si>
  <si>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</si>
  <si>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</si>
  <si>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</si>
  <si>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</si>
  <si>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</si>
  <si>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</si>
  <si>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</si>
  <si>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</si>
  <si>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</si>
  <si>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</si>
  <si>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</si>
  <si>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</si>
  <si>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</si>
  <si>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</si>
  <si>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</si>
  <si>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</si>
  <si>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</si>
  <si>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</si>
  <si>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</si>
  <si>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</si>
  <si>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</si>
  <si>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</si>
  <si>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</si>
  <si>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</si>
  <si>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</si>
  <si>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</si>
  <si>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</si>
  <si>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</si>
  <si>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</si>
  <si>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</si>
  <si>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</si>
  <si>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</si>
  <si>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</si>
  <si>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</si>
  <si>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</si>
  <si>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</si>
  <si>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</si>
  <si>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</si>
  <si>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</si>
  <si>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</si>
  <si>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</si>
  <si>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</si>
  <si>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</si>
  <si>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</si>
  <si>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</si>
  <si>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</si>
  <si>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</si>
  <si>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</si>
  <si>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</si>
  <si>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</si>
  <si>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</si>
  <si>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</si>
  <si>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</si>
  <si>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</si>
  <si>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</si>
  <si>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</si>
  <si>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</si>
  <si>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</si>
  <si>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</si>
  <si>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</si>
  <si>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</si>
  <si>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</si>
  <si>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</si>
  <si>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</si>
  <si>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</si>
  <si>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</si>
  <si>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</si>
  <si>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</si>
  <si>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</si>
  <si>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</si>
  <si>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</si>
  <si>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</si>
  <si>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</si>
  <si>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</si>
  <si>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</si>
  <si>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</si>
  <si>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</si>
  <si>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</si>
  <si>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</si>
  <si>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</si>
  <si>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</si>
  <si>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</si>
  <si>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</si>
  <si>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</si>
  <si>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</si>
  <si>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</si>
  <si>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</si>
  <si>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</si>
  <si>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</si>
  <si>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</si>
  <si>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</si>
  <si>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</si>
  <si>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</si>
  <si>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</si>
  <si>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</si>
  <si>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</si>
  <si>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</si>
  <si>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</si>
  <si>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</si>
  <si>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</si>
  <si>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</si>
  <si>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</si>
  <si>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</si>
  <si>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</si>
  <si>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</si>
  <si>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</si>
  <si>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</si>
  <si>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</si>
  <si>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</si>
  <si>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</si>
  <si>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</si>
  <si>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</si>
  <si>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</si>
  <si>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</si>
  <si>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</si>
  <si>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</si>
  <si>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</si>
  <si>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</si>
  <si>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</si>
  <si>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</si>
  <si>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</si>
  <si>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</si>
  <si>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</si>
  <si>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</si>
  <si>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</si>
  <si>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</si>
  <si>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</si>
  <si>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</si>
  <si>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</si>
  <si>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</si>
  <si>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</si>
  <si>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</si>
  <si>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</si>
  <si>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</si>
  <si>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</si>
  <si>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</si>
  <si>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</si>
  <si>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</si>
  <si>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</si>
  <si>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</si>
  <si>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</si>
  <si>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</si>
  <si>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</si>
  <si>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</si>
  <si>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</si>
  <si>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</si>
  <si>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</si>
  <si>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</si>
  <si>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</si>
  <si>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</si>
  <si>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</si>
  <si>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</si>
  <si>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</si>
  <si>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</si>
  <si>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</si>
  <si>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</si>
  <si>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</si>
  <si>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</si>
  <si>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</si>
  <si>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</si>
  <si>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</si>
  <si>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</si>
  <si>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</si>
  <si>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</si>
  <si>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</si>
  <si>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</si>
  <si>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</si>
  <si>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</si>
  <si>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</si>
  <si>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</si>
  <si>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</si>
  <si>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</si>
  <si>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</si>
  <si>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</si>
  <si>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</si>
  <si>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</si>
  <si>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</si>
  <si>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</si>
  <si>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</si>
  <si>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</si>
  <si>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</si>
  <si>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</si>
  <si>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</si>
  <si>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</si>
  <si>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</si>
  <si>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</si>
  <si>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</si>
  <si>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</si>
  <si>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</si>
  <si>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</si>
  <si>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</si>
  <si>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</si>
  <si>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</si>
  <si>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</si>
  <si>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</si>
  <si>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</si>
  <si>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</si>
  <si>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</si>
  <si>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</si>
  <si>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</si>
  <si>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</si>
  <si>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</si>
  <si>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</si>
  <si>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</si>
  <si>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</si>
  <si>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</si>
  <si>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</si>
  <si>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</si>
  <si>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</si>
  <si>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</si>
  <si>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</si>
  <si>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</si>
  <si>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</si>
  <si>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</si>
  <si>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</si>
  <si>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</si>
  <si>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</si>
  <si>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</si>
  <si>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</si>
  <si>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</si>
  <si>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</si>
  <si>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</si>
  <si>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</si>
  <si>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</si>
  <si>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</si>
  <si>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</si>
  <si>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</si>
  <si>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</si>
  <si>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</si>
  <si>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</si>
  <si>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</si>
  <si>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</si>
  <si>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</si>
  <si>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</si>
  <si>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</si>
  <si>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</si>
  <si>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</si>
  <si>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</si>
  <si>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</si>
  <si>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</si>
  <si>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</si>
  <si>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</si>
  <si>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</si>
  <si>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</si>
  <si>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</si>
  <si>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</si>
  <si>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</si>
  <si>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</si>
  <si>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</si>
  <si>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</si>
  <si>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</si>
  <si>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</si>
  <si>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</si>
  <si>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</si>
  <si>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</si>
  <si>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</si>
  <si>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</si>
  <si>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</si>
  <si>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</si>
  <si>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</si>
  <si>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</si>
  <si>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</si>
  <si>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</si>
  <si>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</si>
  <si>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</si>
  <si>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</si>
  <si>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</si>
  <si>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</si>
  <si>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</si>
  <si>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</si>
  <si>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</si>
  <si>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</si>
  <si>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</si>
  <si>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</si>
  <si>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</si>
  <si>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</si>
  <si>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</si>
  <si>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</si>
  <si>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</si>
  <si>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</si>
  <si>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</si>
  <si>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</si>
  <si>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</si>
  <si>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</si>
  <si>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</si>
  <si>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</si>
  <si>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</si>
  <si>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</si>
  <si>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</si>
  <si>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</si>
  <si>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</si>
  <si>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</si>
  <si>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</si>
  <si>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</si>
  <si>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</si>
  <si>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</si>
  <si>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</si>
  <si>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</si>
  <si>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</si>
  <si>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</si>
  <si>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</si>
  <si>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</si>
  <si>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</si>
  <si>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</si>
  <si>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</si>
  <si>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</si>
  <si>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</si>
  <si>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</si>
  <si>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</si>
  <si>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</si>
  <si>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</si>
  <si>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</si>
  <si>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</si>
  <si>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</si>
  <si>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</si>
  <si>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</si>
  <si>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</si>
  <si>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</si>
  <si>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</si>
  <si>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</si>
  <si>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</si>
  <si>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</si>
  <si>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</si>
  <si>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</si>
  <si>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</si>
  <si>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</si>
  <si>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</si>
  <si>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</si>
  <si>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</si>
  <si>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</si>
  <si>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</si>
  <si>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</si>
  <si>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</si>
  <si>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</si>
  <si>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</si>
  <si>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</si>
  <si>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</si>
  <si>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</si>
  <si>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</si>
  <si>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</si>
  <si>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</si>
  <si>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</si>
  <si>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</si>
  <si>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</si>
  <si>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</si>
  <si>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</si>
  <si>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</si>
  <si>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</si>
  <si>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</si>
  <si>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</si>
  <si>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</si>
  <si>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</si>
  <si>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</si>
  <si>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</si>
  <si>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</si>
  <si>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</si>
  <si>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</si>
  <si>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</si>
  <si>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</si>
  <si>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</si>
  <si>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</si>
  <si>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</si>
  <si>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</si>
  <si>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</si>
  <si>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</si>
  <si>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</si>
  <si>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</si>
  <si>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</si>
  <si>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</si>
  <si>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</si>
  <si>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</si>
  <si>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</si>
  <si>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</si>
  <si>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</si>
  <si>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</si>
  <si>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</si>
  <si>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</si>
  <si>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</si>
  <si>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</si>
  <si>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</si>
  <si>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</si>
  <si>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</si>
  <si>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</si>
  <si>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</si>
  <si>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</si>
  <si>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</si>
  <si>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</si>
  <si>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</si>
  <si>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</si>
  <si>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</si>
  <si>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</si>
  <si>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</si>
  <si>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</si>
  <si>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</si>
  <si>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</si>
  <si>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</si>
  <si>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</si>
  <si>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</si>
  <si>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</si>
  <si>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</si>
  <si>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</si>
  <si>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</si>
  <si>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</si>
  <si>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</si>
  <si>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</si>
  <si>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</si>
  <si>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</si>
  <si>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</si>
  <si>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</si>
  <si>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</si>
  <si>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</si>
  <si>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</si>
  <si>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</si>
  <si>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</si>
  <si>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</si>
  <si>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</si>
  <si>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</si>
  <si>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</si>
  <si>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</si>
  <si>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</si>
  <si>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</si>
  <si>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</si>
  <si>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</si>
  <si>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</si>
  <si>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</si>
  <si>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</si>
  <si>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</si>
  <si>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</si>
  <si>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</si>
  <si>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</si>
  <si>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</si>
  <si>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</si>
  <si>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</si>
  <si>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</si>
  <si>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</si>
  <si>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</si>
  <si>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</si>
  <si>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</si>
  <si>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</si>
  <si>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</si>
  <si>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</si>
  <si>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</si>
  <si>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</si>
  <si>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</si>
  <si>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</si>
  <si>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</si>
  <si>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</si>
  <si>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</si>
  <si>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</si>
  <si>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</si>
  <si>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</si>
  <si>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</si>
  <si>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</si>
  <si>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</si>
  <si>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</si>
  <si>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</si>
  <si>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</si>
  <si>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</si>
  <si>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</si>
  <si>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</si>
  <si>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</si>
  <si>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</si>
  <si>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</si>
  <si>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</si>
  <si>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</si>
  <si>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</si>
  <si>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</si>
  <si>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</si>
  <si>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</si>
  <si>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</si>
  <si>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</si>
  <si>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</si>
  <si>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</si>
  <si>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</si>
  <si>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</si>
  <si>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</si>
  <si>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</si>
  <si>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</si>
  <si>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</si>
  <si>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</si>
  <si>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</si>
  <si>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</si>
  <si>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</si>
  <si>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</si>
  <si>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</si>
  <si>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</si>
  <si>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</si>
  <si>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</si>
  <si>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</si>
  <si>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</si>
  <si>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</si>
  <si>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</si>
  <si>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</si>
  <si>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</si>
  <si>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</si>
  <si>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</si>
  <si>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</si>
  <si>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</si>
  <si>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</si>
  <si>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</si>
  <si>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</si>
  <si>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</si>
  <si>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</si>
  <si>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</si>
  <si>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</si>
  <si>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</si>
  <si>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</si>
  <si>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</si>
  <si>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</si>
  <si>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</si>
  <si>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</si>
  <si>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</si>
  <si>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</si>
  <si>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</si>
  <si>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</si>
  <si>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</si>
  <si>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</si>
  <si>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</si>
  <si>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</si>
  <si>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</si>
  <si>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</si>
  <si>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</si>
  <si>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</si>
  <si>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</si>
  <si>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</si>
  <si>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</si>
  <si>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</si>
  <si>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</si>
  <si>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</si>
  <si>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</si>
  <si>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</si>
  <si>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</si>
  <si>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</si>
  <si>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</si>
  <si>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</si>
  <si>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</si>
  <si>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</si>
  <si>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</si>
  <si>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</si>
  <si>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</si>
  <si>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</si>
  <si>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</si>
  <si>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</si>
  <si>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</si>
  <si>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</si>
  <si>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</si>
  <si>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</si>
  <si>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</si>
  <si>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</si>
  <si>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</si>
  <si>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</si>
  <si>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</si>
  <si>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</si>
  <si>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</si>
  <si>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</si>
  <si>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</si>
  <si>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</si>
  <si>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</si>
  <si>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</si>
  <si>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</si>
  <si>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</si>
  <si>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</si>
  <si>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</si>
  <si>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</si>
  <si>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</si>
  <si>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</si>
  <si>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</si>
  <si>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</si>
  <si>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</si>
  <si>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</si>
  <si>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</si>
  <si>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</si>
  <si>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</si>
  <si>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</si>
  <si>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</si>
  <si>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</si>
  <si>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</si>
  <si>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</si>
  <si>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</si>
  <si>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</si>
  <si>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</si>
  <si>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</si>
  <si>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</si>
  <si>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</si>
  <si>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</si>
  <si>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</si>
  <si>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</si>
  <si>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</si>
  <si>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</si>
  <si>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</si>
  <si>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</si>
  <si>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</si>
  <si>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</si>
  <si>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</si>
  <si>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</si>
  <si>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</si>
  <si>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</si>
  <si>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</si>
  <si>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</si>
  <si>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</si>
  <si>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</si>
  <si>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</si>
  <si>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</si>
  <si>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</si>
  <si>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</si>
  <si>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</si>
  <si>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</si>
  <si>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</si>
  <si>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</si>
  <si>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</si>
  <si>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</si>
  <si>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</si>
  <si>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</si>
  <si>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</si>
  <si>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</si>
  <si>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</si>
  <si>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</si>
  <si>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</si>
  <si>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</si>
  <si>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</si>
  <si>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</si>
  <si>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</si>
  <si>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</si>
  <si>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</si>
  <si>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</si>
  <si>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</si>
  <si>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</si>
  <si>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</si>
  <si>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</si>
  <si>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</si>
  <si>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</si>
  <si>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</si>
  <si>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</si>
  <si>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</si>
  <si>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</si>
  <si>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</si>
  <si>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</si>
  <si>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</si>
  <si>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</si>
  <si>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</si>
  <si>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</si>
  <si>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</si>
  <si>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</si>
  <si>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</si>
  <si>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</si>
  <si>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</si>
  <si>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</si>
  <si>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</si>
  <si>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</si>
  <si>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</si>
  <si>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</si>
  <si>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</si>
  <si>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</si>
  <si>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</si>
  <si>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</si>
  <si>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</si>
  <si>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</si>
  <si>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</si>
  <si>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</si>
  <si>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</si>
  <si>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</si>
  <si>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</si>
  <si>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</si>
  <si>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</si>
  <si>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</si>
  <si>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</si>
  <si>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</si>
  <si>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</si>
  <si>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</si>
  <si>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</si>
  <si>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</si>
  <si>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</si>
  <si>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</si>
  <si>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</si>
  <si>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</si>
  <si>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</si>
  <si>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</si>
  <si>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</si>
  <si>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</si>
  <si>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</si>
  <si>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</si>
  <si>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</si>
  <si>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</si>
  <si>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</si>
  <si>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</si>
  <si>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</si>
  <si>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</si>
  <si>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</si>
  <si>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</si>
  <si>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</si>
  <si>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</si>
  <si>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</si>
  <si>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</si>
  <si>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</si>
  <si>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</si>
  <si>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</si>
  <si>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</si>
  <si>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</si>
  <si>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</si>
  <si>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</si>
  <si>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</si>
  <si>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</si>
  <si>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</si>
  <si>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</si>
  <si>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</si>
  <si>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</si>
  <si>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</si>
  <si>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</si>
  <si>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</si>
  <si>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</si>
  <si>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</si>
  <si>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</si>
  <si>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</si>
  <si>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</si>
  <si>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</si>
  <si>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</si>
  <si>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</si>
  <si>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</si>
  <si>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</si>
  <si>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</si>
  <si>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</si>
  <si>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</si>
  <si>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</si>
  <si>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</si>
  <si>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</si>
  <si>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</si>
  <si>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</si>
  <si>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</si>
  <si>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</si>
  <si>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</si>
  <si>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</si>
  <si>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</si>
  <si>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</si>
  <si>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</si>
  <si>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</si>
  <si>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</si>
  <si>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</si>
  <si>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</si>
  <si>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</si>
  <si>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</si>
  <si>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</si>
  <si>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</si>
  <si>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</si>
  <si>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</si>
  <si>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</si>
  <si>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</si>
  <si>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</si>
  <si>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</si>
  <si>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</si>
  <si>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</si>
  <si>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</si>
  <si>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</si>
  <si>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</si>
  <si>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</si>
  <si>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</si>
  <si>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</si>
  <si>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</si>
  <si>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</si>
  <si>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</si>
  <si>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</si>
  <si>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</si>
  <si>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</si>
  <si>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</si>
  <si>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</si>
  <si>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</si>
  <si>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</si>
  <si>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</si>
  <si>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</si>
  <si>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</si>
  <si>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</si>
  <si>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</si>
  <si>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</si>
  <si>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</si>
  <si>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</si>
  <si>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</si>
  <si>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</si>
  <si>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</si>
  <si>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</si>
  <si>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</si>
  <si>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</si>
  <si>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</si>
  <si>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</si>
  <si>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</si>
  <si>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</si>
  <si>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</si>
  <si>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</si>
  <si>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</si>
  <si>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</si>
  <si>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</si>
  <si>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</si>
  <si>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</si>
  <si>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</si>
  <si>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</si>
  <si>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</si>
  <si>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</si>
  <si>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</si>
  <si>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</si>
  <si>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</si>
  <si>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</si>
  <si>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</si>
  <si>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</si>
  <si>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</si>
  <si>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</si>
  <si>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</si>
  <si>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</si>
  <si>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</si>
  <si>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</si>
  <si>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</si>
  <si>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</si>
  <si>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</si>
  <si>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</si>
  <si>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</si>
  <si>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</si>
  <si>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</si>
  <si>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</si>
  <si>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</si>
  <si>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</si>
  <si>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</si>
  <si>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</si>
  <si>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</si>
  <si>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</si>
  <si>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</si>
  <si>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</si>
  <si>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</si>
  <si>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</si>
  <si>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</si>
  <si>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</si>
  <si>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</si>
  <si>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</si>
  <si>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</si>
  <si>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</si>
  <si>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</si>
  <si>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</si>
  <si>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</si>
  <si>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</si>
  <si>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</si>
  <si>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</si>
  <si>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</si>
  <si>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</si>
  <si>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</si>
  <si>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</si>
  <si>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</si>
  <si>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</si>
  <si>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</si>
  <si>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</si>
  <si>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</si>
  <si>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</si>
  <si>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</si>
  <si>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</si>
  <si>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</si>
  <si>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</si>
  <si>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</si>
  <si>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</si>
  <si>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</si>
  <si>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</si>
  <si>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</si>
  <si>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</si>
  <si>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</si>
  <si>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</si>
  <si>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</si>
  <si>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</si>
  <si>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</si>
  <si>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</si>
  <si>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</si>
  <si>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</si>
  <si>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</si>
  <si>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</si>
  <si>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</si>
  <si>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</si>
  <si>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</si>
  <si>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</si>
  <si>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</si>
  <si>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</si>
  <si>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</si>
  <si>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</si>
  <si>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</si>
  <si>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</si>
  <si>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</si>
  <si>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</si>
  <si>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</si>
  <si>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</si>
  <si>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</si>
  <si>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</si>
  <si>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</si>
  <si>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</si>
  <si>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</si>
  <si>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</si>
  <si>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</si>
  <si>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</si>
  <si>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</si>
  <si>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</si>
  <si>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</si>
  <si>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</si>
  <si>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</si>
  <si>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</si>
  <si>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</si>
  <si>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</si>
  <si>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</si>
  <si>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</si>
  <si>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</si>
  <si>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</si>
  <si>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</si>
  <si>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</si>
  <si>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</si>
  <si>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</si>
  <si>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</si>
  <si>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</si>
  <si>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</si>
  <si>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</si>
  <si>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</si>
  <si>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</si>
  <si>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</si>
  <si>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</si>
  <si>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</si>
  <si>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</si>
  <si>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</si>
  <si>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</si>
  <si>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</si>
  <si>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</si>
  <si>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</si>
  <si>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</si>
  <si>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</si>
  <si>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</si>
  <si>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</si>
  <si>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</si>
  <si>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</si>
  <si>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</si>
  <si>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</si>
  <si>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</si>
  <si>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</si>
  <si>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</si>
  <si>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</si>
  <si>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</si>
  <si>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</si>
  <si>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</si>
  <si>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</si>
  <si>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</si>
  <si>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</si>
  <si>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</si>
  <si>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</si>
  <si>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</si>
  <si>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</si>
  <si>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</si>
  <si>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</si>
  <si>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</si>
  <si>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</si>
  <si>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</si>
  <si>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</si>
  <si>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</si>
  <si>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</si>
  <si>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</si>
  <si>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</si>
  <si>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</si>
  <si>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</si>
  <si>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</si>
  <si>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</si>
  <si>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</si>
  <si>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</si>
  <si>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</si>
  <si>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</si>
  <si>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</si>
  <si>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</si>
  <si>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</si>
  <si>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</si>
  <si>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</si>
  <si>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</si>
  <si>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</si>
  <si>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</si>
  <si>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</si>
  <si>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</si>
  <si>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</si>
  <si>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</si>
  <si>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</si>
  <si>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</si>
  <si>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</si>
  <si>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</si>
  <si>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</si>
  <si>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</si>
  <si>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</si>
  <si>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</si>
  <si>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</si>
  <si>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</si>
  <si>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</si>
  <si>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</si>
  <si>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</si>
  <si>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</si>
  <si>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</si>
  <si>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</si>
  <si>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</si>
  <si>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</si>
  <si>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</si>
  <si>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</si>
  <si>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</si>
  <si>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</si>
  <si>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</si>
  <si>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</si>
  <si>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</si>
  <si>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</si>
  <si>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</si>
  <si>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</si>
  <si>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</si>
  <si>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</si>
  <si>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</si>
  <si>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</si>
  <si>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</si>
  <si>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</si>
  <si>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</si>
  <si>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</si>
  <si>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</si>
  <si>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</si>
  <si>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</si>
  <si>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</si>
  <si>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</si>
  <si>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</si>
  <si>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</si>
  <si>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</si>
  <si>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</si>
  <si>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</si>
  <si>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</si>
  <si>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</si>
  <si>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</si>
  <si>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</si>
  <si>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</si>
  <si>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</si>
  <si>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</si>
  <si>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</si>
  <si>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</si>
  <si>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</si>
  <si>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</si>
  <si>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</si>
  <si>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</si>
  <si>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</si>
  <si>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</si>
  <si>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</si>
  <si>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</si>
  <si>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</si>
  <si>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</si>
  <si>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</si>
  <si>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</si>
  <si>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</si>
  <si>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</si>
  <si>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</si>
  <si>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</si>
  <si>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</si>
  <si>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</si>
  <si>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</si>
  <si>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</si>
  <si>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</si>
  <si>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</si>
  <si>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</si>
  <si>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</si>
  <si>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</si>
  <si>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</si>
  <si>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</si>
  <si>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</si>
  <si>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</si>
  <si>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</si>
  <si>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</si>
  <si>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</si>
  <si>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</si>
  <si>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</si>
  <si>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</si>
  <si>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</si>
  <si>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</si>
  <si>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</si>
  <si>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</si>
  <si>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</si>
  <si>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</si>
  <si>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</si>
  <si>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</si>
  <si>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</si>
  <si>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</si>
  <si>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</si>
  <si>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</si>
  <si>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</si>
  <si>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</si>
  <si>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</si>
  <si>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</si>
  <si>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</si>
  <si>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</si>
  <si>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</si>
  <si>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</si>
  <si>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</si>
  <si>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</si>
  <si>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</si>
  <si>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</si>
  <si>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</si>
  <si>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</si>
  <si>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</si>
  <si>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</si>
  <si>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</si>
  <si>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</si>
  <si>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</si>
  <si>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</si>
  <si>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</si>
  <si>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</si>
  <si>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</si>
  <si>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</si>
  <si>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</si>
  <si>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</si>
  <si>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</si>
  <si>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</si>
  <si>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</si>
  <si>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</si>
  <si>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</si>
  <si>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</si>
  <si>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</si>
  <si>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</si>
  <si>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</si>
  <si>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</si>
  <si>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</si>
  <si>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</si>
  <si>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</si>
  <si>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</si>
  <si>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</si>
  <si>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</si>
  <si>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</si>
  <si>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</si>
  <si>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</si>
  <si>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</si>
  <si>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</si>
  <si>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</si>
  <si>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</si>
  <si>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</si>
  <si>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</si>
  <si>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</si>
  <si>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</si>
  <si>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</si>
  <si>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</si>
  <si>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</si>
  <si>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</si>
  <si>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</si>
  <si>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</si>
  <si>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</si>
  <si>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</si>
  <si>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</si>
  <si>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</si>
  <si>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</si>
  <si>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</si>
  <si>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</si>
  <si>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</si>
  <si>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</si>
  <si>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</si>
  <si>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</si>
  <si>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</si>
  <si>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</si>
  <si>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</si>
  <si>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</si>
  <si>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</si>
  <si>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</si>
  <si>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</si>
  <si>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</si>
  <si>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</si>
  <si>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</si>
  <si>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</si>
  <si>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</si>
  <si>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</si>
  <si>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</si>
  <si>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</si>
  <si>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</si>
  <si>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</si>
  <si>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</si>
  <si>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</si>
  <si>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</si>
  <si>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</si>
  <si>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</si>
  <si>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</si>
  <si>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</si>
  <si>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</si>
  <si>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</si>
  <si>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</si>
  <si>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</si>
  <si>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</si>
  <si>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</si>
  <si>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</si>
  <si>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</si>
  <si>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</si>
  <si>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</si>
  <si>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</si>
  <si>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</si>
  <si>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</si>
  <si>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</si>
  <si>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</si>
  <si>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</si>
  <si>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</si>
  <si>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</si>
  <si>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</si>
  <si>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</si>
  <si>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</si>
  <si>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</si>
  <si>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</si>
  <si>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</si>
  <si>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</si>
  <si>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</si>
  <si>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</si>
  <si>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</si>
  <si>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</si>
  <si>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</si>
  <si>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</si>
  <si>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</si>
  <si>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</si>
  <si>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</si>
  <si>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</si>
  <si>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</si>
  <si>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</si>
  <si>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</si>
  <si>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</si>
  <si>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</si>
  <si>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</si>
  <si>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</si>
  <si>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</si>
  <si>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</si>
  <si>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</si>
  <si>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</si>
  <si>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</si>
  <si>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</si>
  <si>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</si>
  <si>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</si>
  <si>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</si>
  <si>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</si>
  <si>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</si>
  <si>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</si>
  <si>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</si>
  <si>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</si>
  <si>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</si>
  <si>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</si>
  <si>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</si>
  <si>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</si>
  <si>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</si>
  <si>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</si>
  <si>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</si>
  <si>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</si>
  <si>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</si>
  <si>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</si>
  <si>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</si>
  <si>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</si>
  <si>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</si>
  <si>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</si>
  <si>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</si>
  <si>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</si>
  <si>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</si>
  <si>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</si>
  <si>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</si>
  <si>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</si>
  <si>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</si>
  <si>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</si>
  <si>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</si>
  <si>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</si>
  <si>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</si>
  <si>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</si>
  <si>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</si>
  <si>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</si>
  <si>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</si>
  <si>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</si>
  <si>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</si>
  <si>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</si>
  <si>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</si>
  <si>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</si>
  <si>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</si>
  <si>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</si>
  <si>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</si>
  <si>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</si>
  <si>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</si>
  <si>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</si>
  <si>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</si>
  <si>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</si>
  <si>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</si>
  <si>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</si>
  <si>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</si>
  <si>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</si>
  <si>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</si>
  <si>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</si>
  <si>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</si>
  <si>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</si>
  <si>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</si>
  <si>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</si>
  <si>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</si>
  <si>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</si>
  <si>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</si>
  <si>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</si>
  <si>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</si>
  <si>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</si>
  <si>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</si>
  <si>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</si>
  <si>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</si>
  <si>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</si>
  <si>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</si>
  <si>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</si>
  <si>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</si>
  <si>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</si>
  <si>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</si>
  <si>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</si>
  <si>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</si>
  <si>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</si>
  <si>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</si>
  <si>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</si>
  <si>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</si>
  <si>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</si>
  <si>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</si>
  <si>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</si>
  <si>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</si>
  <si>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</si>
  <si>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</si>
  <si>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</si>
  <si>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</si>
  <si>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</si>
  <si>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</si>
  <si>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</si>
  <si>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</si>
  <si>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</si>
  <si>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</si>
  <si>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</si>
  <si>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</si>
  <si>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</si>
  <si>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</si>
  <si>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</si>
  <si>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</si>
  <si>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</si>
  <si>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</si>
  <si>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</si>
  <si>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</si>
  <si>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</si>
  <si>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</si>
  <si>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</si>
  <si>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</si>
  <si>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</si>
  <si>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</si>
  <si>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</si>
  <si>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</si>
  <si>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</si>
  <si>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</si>
  <si>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</si>
  <si>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</si>
  <si>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</si>
  <si>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</si>
  <si>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</si>
  <si>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</si>
  <si>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</si>
  <si>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</si>
  <si>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</si>
  <si>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</si>
  <si>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</si>
  <si>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</si>
  <si>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</si>
  <si>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</si>
  <si>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</si>
  <si>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</si>
  <si>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</si>
  <si>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</si>
  <si>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</si>
  <si>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</si>
  <si>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</si>
  <si>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</si>
  <si>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</si>
  <si>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</si>
  <si>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</si>
  <si>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</si>
  <si>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</si>
  <si>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</si>
  <si>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</si>
  <si>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</si>
  <si>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</si>
  <si>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</si>
  <si>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</si>
  <si>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</si>
  <si>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</si>
  <si>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</si>
  <si>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</si>
  <si>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</si>
  <si>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</si>
  <si>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</si>
  <si>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</si>
  <si>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</si>
  <si>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</si>
  <si>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</si>
  <si>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</si>
  <si>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</si>
  <si>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</si>
  <si>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</si>
  <si>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</si>
  <si>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</si>
  <si>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</si>
  <si>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</si>
  <si>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</si>
  <si>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</si>
  <si>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</si>
  <si>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</si>
  <si>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</si>
  <si>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</si>
  <si>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</si>
  <si>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</si>
  <si>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</si>
  <si>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</si>
  <si>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</si>
  <si>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</si>
  <si>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</si>
  <si>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</si>
  <si>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</si>
  <si>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</si>
  <si>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</si>
  <si>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</si>
  <si>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</si>
  <si>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</si>
  <si>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</si>
  <si>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</si>
  <si>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</si>
  <si>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</si>
  <si>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</si>
  <si>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</si>
  <si>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</si>
  <si>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</si>
  <si>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</si>
  <si>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</si>
  <si>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</si>
  <si>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</si>
  <si>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</si>
  <si>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</si>
  <si>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</si>
  <si>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</si>
  <si>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</si>
  <si>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</si>
  <si>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</si>
  <si>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</si>
  <si>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</si>
  <si>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</si>
  <si>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</si>
  <si>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</si>
  <si>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</si>
  <si>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</si>
  <si>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</si>
  <si>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</si>
  <si>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</si>
  <si>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</si>
  <si>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</si>
  <si>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</si>
  <si>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</si>
  <si>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</si>
  <si>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</si>
  <si>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</si>
  <si>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</si>
  <si>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</si>
  <si>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</si>
  <si>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</si>
  <si>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</si>
  <si>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</si>
  <si>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</si>
  <si>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</si>
  <si>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</si>
  <si>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</si>
  <si>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</si>
  <si>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</si>
  <si>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</si>
  <si>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</si>
  <si>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</si>
  <si>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</si>
  <si>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</si>
  <si>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</si>
  <si>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</si>
  <si>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</si>
  <si>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</si>
  <si>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</si>
  <si>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</si>
  <si>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</si>
  <si>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</si>
  <si>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</si>
  <si>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</si>
  <si>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</si>
  <si>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</si>
  <si>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</si>
  <si>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</si>
  <si>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</si>
  <si>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</si>
  <si>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</si>
  <si>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</si>
  <si>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</si>
  <si>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</si>
  <si>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</si>
  <si>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</si>
  <si>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</si>
  <si>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</si>
  <si>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</si>
  <si>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</si>
  <si>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</si>
  <si>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</si>
  <si>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</si>
  <si>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</si>
  <si>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</si>
  <si>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</si>
  <si>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</si>
  <si>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</si>
  <si>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</si>
  <si>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</si>
  <si>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</si>
  <si>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</si>
  <si>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</si>
  <si>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</si>
  <si>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</si>
  <si>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</si>
  <si>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</si>
  <si>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</si>
  <si>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</si>
  <si>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</si>
  <si>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</si>
  <si>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</si>
  <si>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</si>
  <si>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</si>
  <si>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</si>
  <si>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</si>
  <si>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</si>
  <si>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</si>
  <si>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</si>
  <si>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</si>
  <si>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</si>
  <si>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</si>
  <si>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</si>
  <si>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</si>
  <si>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</si>
  <si>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</si>
  <si>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</si>
  <si>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</si>
  <si>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</si>
  <si>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</si>
  <si>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</si>
  <si>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</si>
  <si>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</si>
  <si>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</si>
  <si>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</si>
  <si>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</si>
  <si>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</si>
  <si>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</si>
  <si>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</si>
  <si>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</si>
  <si>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</si>
  <si>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</si>
  <si>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</si>
  <si>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</si>
  <si>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</si>
  <si>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</si>
  <si>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</si>
  <si>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</si>
  <si>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</si>
  <si>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</si>
  <si>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</si>
  <si>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</si>
  <si>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</si>
  <si>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</si>
  <si>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</si>
  <si>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</si>
  <si>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</si>
  <si>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</si>
  <si>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</si>
  <si>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</si>
  <si>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</si>
  <si>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</si>
  <si>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</si>
  <si>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</si>
  <si>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</si>
  <si>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</si>
  <si>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</si>
  <si>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</si>
  <si>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</si>
  <si>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</si>
  <si>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</si>
  <si>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</si>
  <si>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</si>
  <si>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</si>
  <si>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</si>
  <si>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</si>
  <si>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</si>
  <si>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</si>
  <si>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</si>
  <si>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</si>
  <si>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</si>
  <si>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</si>
  <si>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</si>
  <si>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</si>
  <si>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</si>
  <si>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</si>
  <si>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</si>
  <si>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</si>
  <si>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</si>
  <si>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</si>
  <si>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</si>
  <si>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</si>
  <si>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</si>
  <si>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</si>
  <si>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</si>
  <si>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</si>
  <si>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</si>
  <si>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</si>
  <si>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</si>
  <si>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</si>
  <si>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</si>
  <si>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</si>
  <si>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</si>
  <si>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</si>
  <si>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</si>
  <si>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</si>
  <si>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</si>
  <si>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</si>
  <si>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</si>
  <si>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</si>
  <si>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</si>
  <si>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</si>
  <si>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</si>
  <si>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</si>
  <si>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</si>
  <si>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</si>
  <si>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</si>
  <si>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</si>
  <si>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</si>
  <si>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</si>
  <si>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</si>
  <si>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</si>
  <si>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</si>
  <si>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</si>
  <si>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</si>
  <si>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</si>
  <si>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</si>
  <si>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</si>
  <si>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</si>
  <si>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</si>
  <si>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</si>
  <si>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</si>
  <si>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</si>
  <si>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</si>
  <si>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</si>
  <si>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</si>
  <si>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</si>
  <si>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</si>
  <si>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</si>
  <si>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</si>
  <si>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</si>
  <si>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</si>
  <si>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</si>
  <si>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</si>
  <si>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</si>
  <si>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</si>
  <si>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</si>
  <si>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</si>
  <si>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</si>
  <si>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</si>
  <si>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</si>
  <si>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</si>
  <si>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</si>
  <si>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</si>
  <si>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</si>
  <si>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</si>
  <si>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</si>
  <si>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</si>
  <si>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</si>
  <si>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</si>
  <si>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</si>
  <si>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</si>
  <si>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</si>
  <si>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</si>
  <si>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</si>
  <si>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</si>
  <si>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</si>
  <si>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</si>
  <si>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</si>
  <si>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</si>
  <si>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</si>
  <si>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</si>
  <si>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</si>
  <si>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</si>
  <si>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</si>
  <si>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</si>
  <si>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</si>
  <si>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</si>
  <si>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</si>
  <si>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</si>
  <si>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</si>
  <si>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</si>
  <si>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</si>
  <si>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</si>
  <si>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</si>
  <si>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</si>
  <si>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</si>
  <si>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</si>
  <si>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</si>
  <si>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</si>
  <si>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</si>
  <si>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</si>
  <si>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</si>
  <si>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</si>
  <si>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</si>
  <si>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</si>
  <si>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</si>
  <si>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</si>
  <si>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</si>
  <si>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</si>
  <si>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</si>
  <si>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</si>
  <si>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</si>
  <si>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</si>
  <si>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</si>
  <si>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</si>
  <si>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</si>
  <si>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</si>
  <si>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</si>
  <si>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</si>
  <si>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</si>
  <si>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</si>
  <si>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</si>
  <si>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</si>
  <si>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</si>
  <si>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</si>
  <si>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</si>
  <si>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</si>
  <si>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</si>
  <si>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</si>
  <si>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</si>
  <si>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</si>
  <si>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</si>
  <si>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</si>
  <si>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</si>
  <si>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</si>
  <si>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</si>
  <si>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</si>
  <si>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</si>
  <si>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</si>
  <si>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</si>
  <si>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</si>
  <si>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</si>
  <si>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</si>
  <si>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</si>
  <si>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</si>
  <si>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</si>
  <si>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</si>
  <si>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</si>
  <si>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</si>
  <si>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</si>
  <si>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</si>
  <si>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</si>
  <si>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</si>
  <si>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</si>
  <si>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</si>
  <si>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</si>
  <si>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</si>
  <si>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</si>
  <si>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</si>
  <si>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</si>
  <si>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</si>
  <si>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</si>
  <si>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</si>
  <si>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</si>
  <si>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</si>
  <si>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</si>
  <si>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</si>
  <si>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</si>
  <si>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</si>
  <si>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</si>
  <si>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</si>
  <si>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</si>
  <si>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</si>
  <si>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</si>
  <si>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</si>
  <si>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</si>
  <si>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</si>
  <si>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</si>
  <si>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</si>
  <si>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</si>
  <si>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</si>
  <si>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</si>
  <si>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</si>
  <si>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</si>
  <si>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</si>
  <si>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</si>
  <si>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</si>
  <si>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</si>
  <si>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</si>
  <si>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</si>
  <si>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</si>
  <si>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</si>
  <si>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</si>
  <si>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</si>
  <si>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</si>
  <si>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</si>
  <si>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</si>
  <si>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</si>
  <si>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</si>
  <si>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</si>
  <si>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</si>
  <si>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</si>
  <si>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</si>
  <si>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</si>
  <si>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</si>
  <si>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</si>
  <si>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</si>
  <si>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</si>
  <si>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</si>
  <si>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</si>
  <si>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</si>
  <si>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</si>
  <si>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</si>
  <si>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</si>
  <si>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</si>
  <si>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</si>
  <si>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</si>
  <si>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</si>
  <si>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</si>
  <si>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</si>
  <si>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</si>
  <si>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</si>
  <si>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</si>
  <si>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</si>
  <si>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</si>
  <si>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</si>
  <si>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</si>
  <si>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</si>
  <si>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</si>
  <si>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</si>
  <si>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</si>
  <si>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</si>
  <si>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</si>
  <si>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</si>
  <si>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</si>
  <si>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</si>
  <si>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</si>
  <si>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</si>
  <si>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</si>
  <si>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</si>
  <si>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</si>
  <si>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</si>
  <si>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</si>
  <si>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</si>
  <si>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</si>
  <si>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</si>
  <si>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</si>
  <si>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</si>
  <si>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</si>
  <si>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</si>
  <si>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</si>
  <si>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</si>
  <si>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</si>
  <si>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</si>
  <si>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</si>
  <si>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</si>
  <si>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</si>
  <si>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</si>
  <si>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</si>
  <si>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</si>
  <si>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</si>
  <si>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</si>
  <si>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</si>
  <si>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</si>
  <si>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</si>
  <si>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</si>
  <si>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</si>
  <si>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</si>
  <si>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</si>
  <si>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</si>
  <si>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</si>
  <si>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</si>
  <si>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</si>
  <si>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</si>
  <si>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</si>
  <si>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</si>
  <si>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</si>
  <si>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</si>
  <si>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</si>
  <si>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</si>
  <si>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</si>
  <si>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</si>
  <si>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</si>
  <si>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</si>
  <si>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</si>
  <si>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</si>
  <si>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</si>
  <si>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</si>
  <si>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</si>
  <si>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</si>
  <si>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</si>
  <si>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</si>
  <si>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</si>
  <si>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</si>
  <si>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</si>
  <si>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</si>
  <si>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</si>
  <si>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</si>
  <si>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</si>
  <si>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</si>
  <si>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</si>
  <si>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</si>
  <si>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</si>
  <si>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</si>
  <si>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</si>
  <si>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</si>
  <si>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</si>
  <si>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</si>
  <si>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</si>
  <si>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</si>
  <si>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</si>
  <si>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</si>
  <si>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</si>
  <si>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</si>
  <si>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</si>
  <si>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</si>
  <si>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</si>
  <si>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</si>
  <si>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</si>
  <si>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</si>
  <si>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</si>
  <si>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</si>
  <si>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</si>
  <si>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</si>
  <si>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</si>
  <si>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</si>
  <si>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</si>
  <si>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</si>
  <si>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</si>
  <si>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</si>
  <si>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</si>
  <si>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</si>
  <si>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</si>
  <si>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</si>
  <si>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</si>
  <si>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</si>
  <si>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</si>
  <si>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</si>
  <si>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</si>
  <si>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</si>
  <si>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</si>
  <si>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</si>
  <si>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</si>
  <si>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</si>
  <si>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</si>
  <si>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</si>
  <si>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</si>
  <si>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</si>
  <si>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</si>
  <si>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</si>
  <si>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</si>
  <si>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</si>
  <si>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</si>
  <si>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</si>
  <si>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</si>
  <si>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</si>
  <si>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</si>
  <si>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</si>
  <si>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</si>
  <si>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</si>
  <si>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</si>
  <si>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</si>
  <si>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</si>
  <si>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</si>
  <si>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</si>
  <si>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</si>
  <si>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</si>
  <si>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</si>
  <si>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</si>
  <si>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</si>
  <si>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</si>
  <si>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</si>
  <si>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</si>
  <si>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</si>
  <si>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</si>
  <si>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</si>
  <si>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</si>
  <si>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</si>
  <si>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</si>
  <si>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</si>
  <si>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</si>
  <si>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</si>
  <si>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</si>
  <si>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</si>
  <si>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</si>
  <si>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</si>
  <si>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</si>
  <si>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</si>
  <si>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</si>
  <si>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</si>
  <si>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</si>
  <si>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</si>
  <si>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</si>
  <si>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</si>
  <si>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</si>
  <si>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</si>
  <si>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</si>
  <si>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</si>
  <si>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</si>
  <si>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</si>
  <si>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</si>
  <si>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</si>
  <si>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</si>
  <si>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</si>
  <si>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</si>
  <si>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</si>
  <si>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</si>
  <si>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</si>
  <si>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</si>
  <si>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</si>
  <si>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</si>
  <si>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</si>
  <si>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</si>
  <si>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</si>
  <si>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</si>
  <si>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</si>
  <si>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</si>
  <si>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</si>
  <si>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</si>
  <si>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</si>
  <si>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</si>
  <si>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</si>
  <si>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</si>
  <si>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</si>
  <si>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</si>
  <si>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</si>
  <si>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</si>
  <si>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</si>
  <si>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</si>
  <si>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</si>
  <si>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</si>
  <si>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</si>
  <si>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</si>
  <si>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</si>
  <si>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</si>
  <si>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</si>
  <si>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</si>
  <si>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</si>
  <si>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</si>
  <si>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</si>
  <si>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</si>
  <si>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</si>
  <si>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</si>
  <si>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</si>
  <si>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</si>
  <si>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</si>
  <si>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</si>
  <si>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</si>
  <si>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</si>
  <si>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</si>
  <si>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</si>
  <si>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</si>
  <si>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</si>
  <si>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</si>
  <si>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</si>
  <si>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</si>
  <si>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</si>
  <si>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</si>
  <si>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</si>
  <si>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</si>
  <si>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</si>
  <si>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</si>
  <si>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</si>
  <si>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</si>
  <si>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</si>
  <si>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</si>
  <si>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</si>
  <si>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</si>
  <si>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</si>
  <si>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</si>
  <si>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</si>
  <si>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</si>
  <si>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</si>
  <si>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</si>
  <si>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</si>
  <si>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</si>
  <si>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</si>
  <si>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</si>
  <si>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</si>
  <si>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</si>
  <si>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</si>
  <si>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</si>
  <si>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</si>
  <si>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</si>
  <si>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</si>
  <si>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</si>
  <si>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</si>
  <si>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</si>
  <si>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</si>
  <si>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</si>
  <si>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</si>
  <si>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</si>
  <si>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</si>
  <si>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</si>
  <si>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</si>
  <si>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</si>
  <si>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</si>
  <si>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</si>
  <si>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</si>
  <si>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</si>
  <si>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</si>
  <si>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</si>
  <si>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</si>
  <si>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</si>
  <si>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</si>
  <si>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</si>
  <si>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</si>
  <si>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</si>
  <si>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</si>
  <si>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</si>
  <si>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</si>
  <si>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</si>
  <si>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</si>
  <si>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</si>
  <si>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</si>
  <si>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</si>
  <si>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</si>
  <si>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</si>
  <si>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</si>
  <si>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</si>
  <si>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</si>
  <si>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</si>
  <si>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</si>
  <si>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</si>
  <si>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</si>
  <si>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</si>
  <si>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</si>
  <si>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</si>
  <si>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</si>
  <si>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</si>
  <si>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</si>
  <si>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</si>
  <si>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</si>
  <si>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</si>
  <si>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</si>
  <si>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</si>
  <si>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</si>
  <si>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</si>
  <si>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</si>
  <si>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</si>
  <si>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</si>
  <si>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</si>
  <si>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</si>
  <si>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</si>
  <si>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</si>
  <si>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</si>
  <si>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</si>
  <si>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</si>
  <si>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</si>
  <si>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</si>
  <si>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</si>
  <si>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</si>
  <si>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</si>
  <si>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</si>
  <si>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</si>
  <si>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</si>
  <si>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</si>
  <si>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</si>
  <si>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</si>
  <si>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</si>
  <si>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</si>
  <si>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</si>
  <si>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</si>
  <si>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</si>
  <si>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</si>
  <si>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</si>
  <si>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</si>
  <si>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</si>
  <si>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</si>
  <si>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</si>
  <si>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</si>
  <si>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</si>
  <si>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</si>
  <si>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</si>
  <si>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</si>
  <si>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</si>
  <si>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</si>
  <si>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</si>
  <si>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</si>
  <si>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</si>
  <si>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</si>
  <si>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</si>
  <si>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</si>
  <si>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</si>
  <si>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</si>
  <si>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</si>
  <si>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</si>
  <si>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</si>
  <si>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</si>
  <si>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</si>
  <si>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</si>
  <si>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</si>
  <si>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</si>
  <si>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</si>
  <si>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</si>
  <si>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</si>
  <si>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</si>
  <si>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</si>
  <si>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</si>
  <si>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</si>
  <si>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</si>
  <si>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</si>
  <si>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</si>
  <si>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</si>
  <si>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</si>
  <si>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</si>
  <si>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</si>
  <si>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</si>
  <si>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</si>
  <si>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</si>
  <si>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</si>
  <si>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</si>
  <si>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</si>
  <si>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</si>
  <si>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</si>
  <si>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</si>
  <si>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</si>
  <si>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</si>
  <si>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</si>
  <si>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</si>
  <si>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</si>
  <si>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</si>
  <si>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</si>
  <si>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</si>
  <si>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</si>
  <si>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</si>
  <si>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</si>
  <si>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</si>
  <si>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</si>
  <si>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</si>
  <si>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</si>
  <si>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</si>
  <si>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</si>
  <si>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</si>
  <si>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</si>
  <si>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</si>
  <si>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</si>
  <si>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</si>
  <si>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</si>
  <si>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</si>
  <si>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</si>
  <si>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</si>
  <si>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</si>
  <si>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</si>
  <si>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</si>
  <si>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</si>
  <si>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</si>
  <si>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</si>
  <si>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</si>
  <si>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</si>
  <si>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</si>
  <si>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</si>
  <si>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</si>
  <si>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</si>
  <si>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</si>
  <si>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</si>
  <si>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</si>
  <si>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</si>
  <si>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</si>
  <si>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</si>
  <si>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</si>
  <si>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</si>
  <si>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</si>
  <si>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</si>
  <si>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</si>
  <si>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</si>
  <si>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</si>
  <si>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</si>
  <si>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</si>
  <si>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</si>
  <si>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</si>
  <si>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</si>
  <si>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</si>
  <si>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</si>
  <si>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</si>
  <si>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</si>
  <si>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</si>
  <si>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</si>
  <si>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</si>
  <si>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</si>
  <si>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</si>
  <si>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</si>
  <si>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</si>
  <si>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</si>
  <si>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</si>
  <si>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</si>
  <si>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</si>
  <si>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</si>
  <si>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</si>
  <si>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</si>
  <si>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</si>
  <si>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</si>
  <si>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</si>
  <si>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</si>
  <si>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</si>
  <si>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</si>
  <si>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</si>
  <si>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</si>
  <si>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</si>
  <si>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</si>
  <si>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</si>
  <si>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</si>
  <si>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</si>
  <si>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</si>
  <si>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</si>
  <si>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</si>
  <si>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</si>
  <si>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</si>
  <si>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</si>
  <si>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</si>
  <si>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</si>
  <si>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</si>
  <si>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</si>
  <si>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</si>
  <si>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</si>
  <si>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</si>
  <si>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</si>
  <si>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</si>
  <si>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</si>
  <si>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</si>
  <si>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</si>
  <si>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</si>
  <si>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</si>
  <si>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</si>
  <si>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</si>
  <si>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</si>
  <si>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</si>
  <si>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</si>
  <si>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</si>
  <si>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</si>
  <si>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</si>
  <si>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</si>
  <si>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</si>
  <si>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</si>
  <si>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</si>
  <si>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</si>
  <si>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</si>
  <si>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</si>
  <si>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</si>
  <si>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</si>
  <si>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</si>
  <si>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</si>
  <si>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</si>
  <si>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</si>
  <si>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</si>
  <si>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</si>
  <si>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</si>
  <si>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</si>
  <si>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</si>
  <si>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</si>
  <si>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</si>
  <si>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</si>
  <si>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</si>
  <si>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</si>
  <si>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</si>
  <si>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</si>
  <si>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</si>
  <si>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</si>
  <si>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</si>
  <si>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</si>
  <si>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</si>
  <si>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</si>
  <si>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</si>
  <si>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</si>
  <si>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</si>
  <si>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</si>
  <si>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</si>
  <si>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</si>
  <si>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</si>
  <si>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</si>
  <si>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</si>
  <si>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</si>
  <si>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</si>
  <si>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</si>
  <si>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</si>
  <si>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</si>
  <si>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</si>
  <si>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</si>
  <si>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</si>
  <si>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</si>
  <si>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</si>
  <si>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</si>
  <si>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</si>
  <si>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</si>
  <si>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</si>
  <si>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</si>
  <si>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</si>
  <si>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</si>
  <si>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</si>
  <si>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</si>
  <si>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</si>
  <si>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</si>
  <si>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</si>
  <si>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</si>
  <si>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</si>
  <si>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</si>
  <si>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</si>
  <si>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</si>
  <si>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</si>
  <si>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</si>
  <si>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</si>
  <si>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</si>
  <si>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</si>
  <si>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</si>
  <si>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</si>
  <si>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</si>
  <si>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</si>
  <si>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</si>
  <si>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</si>
  <si>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</si>
  <si>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</si>
  <si>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</si>
  <si>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</si>
  <si>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</si>
  <si>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</si>
  <si>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</si>
  <si>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</si>
  <si>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</si>
  <si>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</si>
  <si>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</si>
  <si>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</si>
  <si>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</si>
  <si>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</si>
  <si>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</si>
  <si>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</si>
  <si>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</si>
  <si>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</si>
  <si>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</si>
  <si>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</si>
  <si>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</si>
  <si>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</si>
  <si>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</si>
  <si>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</si>
  <si>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</si>
  <si>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</si>
  <si>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</si>
  <si>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</si>
  <si>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</si>
  <si>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</si>
  <si>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</si>
  <si>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</si>
  <si>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</si>
  <si>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</si>
  <si>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</si>
  <si>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</si>
  <si>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</si>
  <si>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</si>
  <si>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</si>
  <si>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</si>
  <si>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</si>
  <si>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</si>
  <si>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</si>
  <si>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</si>
  <si>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</si>
  <si>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</si>
  <si>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</si>
  <si>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</si>
  <si>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</si>
  <si>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</si>
  <si>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</si>
  <si>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</si>
  <si>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</si>
  <si>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</si>
  <si>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</si>
  <si>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</si>
  <si>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</si>
  <si>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</si>
  <si>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</si>
  <si>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</si>
  <si>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</si>
  <si>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</si>
  <si>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</si>
  <si>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</si>
  <si>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</si>
  <si>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</si>
  <si>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</si>
  <si>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</si>
  <si>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</si>
  <si>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</si>
  <si>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</si>
  <si>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</si>
  <si>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</si>
  <si>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</si>
  <si>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</si>
  <si>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</si>
  <si>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</si>
  <si>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</si>
  <si>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</si>
  <si>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</si>
  <si>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</si>
  <si>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</si>
  <si>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</si>
  <si>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</si>
  <si>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</si>
  <si>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</si>
  <si>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</si>
  <si>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</si>
  <si>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</si>
  <si>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</si>
  <si>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</si>
  <si>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</si>
  <si>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</si>
  <si>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</si>
  <si>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</si>
  <si>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</si>
  <si>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</si>
  <si>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</si>
  <si>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</si>
  <si>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</si>
  <si>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</si>
  <si>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</si>
  <si>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</si>
  <si>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</si>
  <si>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</si>
  <si>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</si>
  <si>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</si>
  <si>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</si>
  <si>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</si>
  <si>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</si>
  <si>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</si>
  <si>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</si>
  <si>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</si>
  <si>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</si>
  <si>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</si>
  <si>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</si>
  <si>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</si>
  <si>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</si>
  <si>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</si>
  <si>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</si>
  <si>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</si>
  <si>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</si>
  <si>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</si>
  <si>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</si>
  <si>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</si>
  <si>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</si>
  <si>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</si>
  <si>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</si>
  <si>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</si>
  <si>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</si>
  <si>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</si>
  <si>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</si>
  <si>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</si>
  <si>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</si>
  <si>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</si>
  <si>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</si>
  <si>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</si>
  <si>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</si>
  <si>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</si>
  <si>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</si>
  <si>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</si>
  <si>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</si>
  <si>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</si>
  <si>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</si>
  <si>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</si>
  <si>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</si>
  <si>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</si>
  <si>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</si>
  <si>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</si>
  <si>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</si>
  <si>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</si>
  <si>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</si>
  <si>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</si>
  <si>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</si>
  <si>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</si>
  <si>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</si>
  <si>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</si>
  <si>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</si>
  <si>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</si>
  <si>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</si>
  <si>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</si>
  <si>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</si>
  <si>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</si>
  <si>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</si>
  <si>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</si>
  <si>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</si>
  <si>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</si>
  <si>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</si>
  <si>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</si>
  <si>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</si>
  <si>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</si>
  <si>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</si>
  <si>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</si>
  <si>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</si>
  <si>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</si>
  <si>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</si>
  <si>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</si>
  <si>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</si>
  <si>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</si>
  <si>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</si>
  <si>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</si>
  <si>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</si>
  <si>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</si>
  <si>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</si>
  <si>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</si>
  <si>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</si>
  <si>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</si>
  <si>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</si>
  <si>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</si>
  <si>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</si>
  <si>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</si>
  <si>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</si>
  <si>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</si>
  <si>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</si>
  <si>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</si>
  <si>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</si>
  <si>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</si>
  <si>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</si>
  <si>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</si>
  <si>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</si>
  <si>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</si>
  <si>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</si>
  <si>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</si>
  <si>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</si>
  <si>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</si>
  <si>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</si>
  <si>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</si>
  <si>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</si>
  <si>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</si>
  <si>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</si>
  <si>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</si>
  <si>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</si>
  <si>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</si>
  <si>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</si>
  <si>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</si>
  <si>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</si>
  <si>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</si>
  <si>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</si>
  <si>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</si>
  <si>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</si>
  <si>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</si>
  <si>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</si>
  <si>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</si>
  <si>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</si>
  <si>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</si>
  <si>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</si>
  <si>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</si>
  <si>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</si>
  <si>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</si>
  <si>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</si>
  <si>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</si>
  <si>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</si>
  <si>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</si>
  <si>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</si>
  <si>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</si>
  <si>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</si>
  <si>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</si>
  <si>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</si>
  <si>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</si>
  <si>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</si>
  <si>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</si>
  <si>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</si>
  <si>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</si>
  <si>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</si>
  <si>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</si>
  <si>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</si>
  <si>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</si>
  <si>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</si>
  <si>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</si>
  <si>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</si>
  <si>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</si>
  <si>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</si>
  <si>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</si>
  <si>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</si>
  <si>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</si>
  <si>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</si>
  <si>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</si>
  <si>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</si>
  <si>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</si>
  <si>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</si>
  <si>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</si>
  <si>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</si>
  <si>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</si>
  <si>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</si>
  <si>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</si>
  <si>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</si>
  <si>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</si>
  <si>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</si>
  <si>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</si>
  <si>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</si>
  <si>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</si>
  <si>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</si>
  <si>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</si>
  <si>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</si>
  <si>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</si>
  <si>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</si>
  <si>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</si>
  <si>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</si>
  <si>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</si>
  <si>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</si>
  <si>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</si>
  <si>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</si>
  <si>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</si>
  <si>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</si>
  <si>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</si>
  <si>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</si>
  <si>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</si>
  <si>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</si>
  <si>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</si>
  <si>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</si>
  <si>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</si>
  <si>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</si>
  <si>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</si>
  <si>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</si>
  <si>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</si>
  <si>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</si>
  <si>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</si>
  <si>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</si>
  <si>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</si>
  <si>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</si>
  <si>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</si>
  <si>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</si>
  <si>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</si>
  <si>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</si>
  <si>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</si>
  <si>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</si>
  <si>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</si>
  <si>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</si>
  <si>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</si>
  <si>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</si>
  <si>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</si>
  <si>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</si>
  <si>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</si>
  <si>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</si>
  <si>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</si>
  <si>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</si>
  <si>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</si>
  <si>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</si>
  <si>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</si>
  <si>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</si>
  <si>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</si>
  <si>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</si>
  <si>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</si>
  <si>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</si>
  <si>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</si>
  <si>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</si>
  <si>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</si>
  <si>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</si>
  <si>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</si>
  <si>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</si>
  <si>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</si>
  <si>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</si>
  <si>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</si>
  <si>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</si>
  <si>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</si>
  <si>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</si>
  <si>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</si>
  <si>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</si>
  <si>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</si>
  <si>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</si>
  <si>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</si>
  <si>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</si>
  <si>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</si>
  <si>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</si>
  <si>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</si>
  <si>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</si>
  <si>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</si>
  <si>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</si>
  <si>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</si>
  <si>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</si>
  <si>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</si>
  <si>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</si>
  <si>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</si>
  <si>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</si>
  <si>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</si>
  <si>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</si>
  <si>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</si>
  <si>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</si>
  <si>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</si>
  <si>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</si>
  <si>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</si>
  <si>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</si>
  <si>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</si>
  <si>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</si>
  <si>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</si>
  <si>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</si>
  <si>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</si>
  <si>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</si>
  <si>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</si>
  <si>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</si>
  <si>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</si>
  <si>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</si>
  <si>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</si>
  <si>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</si>
  <si>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</si>
  <si>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</si>
  <si>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</si>
  <si>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</si>
  <si>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</si>
  <si>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</si>
  <si>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</si>
  <si>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</si>
  <si>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</si>
  <si>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</si>
  <si>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</si>
  <si>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</si>
  <si>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</si>
  <si>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</si>
  <si>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</si>
  <si>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</si>
  <si>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</si>
  <si>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</si>
  <si>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</si>
  <si>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</si>
  <si>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</si>
  <si>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</si>
  <si>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</si>
  <si>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</si>
  <si>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</si>
  <si>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</si>
  <si>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</si>
  <si>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</si>
  <si>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</si>
  <si>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</si>
  <si>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</si>
  <si>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</si>
  <si>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</si>
  <si>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</si>
  <si>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</si>
  <si>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</si>
  <si>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</si>
  <si>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</si>
  <si>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</si>
  <si>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</si>
  <si>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</si>
  <si>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</si>
  <si>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</si>
  <si>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</si>
  <si>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</si>
  <si>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</si>
  <si>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</si>
  <si>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</si>
  <si>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</si>
  <si>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</si>
  <si>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</si>
  <si>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</si>
  <si>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</si>
  <si>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</si>
  <si>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</si>
  <si>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</si>
  <si>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</si>
  <si>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</si>
  <si>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</si>
  <si>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</si>
  <si>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</si>
  <si>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</si>
  <si>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</si>
  <si>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</si>
  <si>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</si>
  <si>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</si>
  <si>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</si>
  <si>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</si>
  <si>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</si>
  <si>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</si>
  <si>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</si>
  <si>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</si>
  <si>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</si>
  <si>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</si>
  <si>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</si>
  <si>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</si>
  <si>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</si>
  <si>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</si>
  <si>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</si>
  <si>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</si>
  <si>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</si>
  <si>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</si>
  <si>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</si>
  <si>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</si>
  <si>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</si>
  <si>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</si>
  <si>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</si>
  <si>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</si>
  <si>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</si>
  <si>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</si>
  <si>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</si>
  <si>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</si>
  <si>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</si>
  <si>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</si>
  <si>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</si>
  <si>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</si>
  <si>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</si>
  <si>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</si>
  <si>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</si>
  <si>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</si>
  <si>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</si>
  <si>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</si>
  <si>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</si>
  <si>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</si>
  <si>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</si>
  <si>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</si>
  <si>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</si>
  <si>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</si>
  <si>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</si>
  <si>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</si>
  <si>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</si>
  <si>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</si>
  <si>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</si>
  <si>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</si>
  <si>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</si>
  <si>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</si>
  <si>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</si>
  <si>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</si>
  <si>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</si>
  <si>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</si>
  <si>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</si>
  <si>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</si>
  <si>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</si>
  <si>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</si>
  <si>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</si>
  <si>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</si>
  <si>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</si>
  <si>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</si>
  <si>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</si>
  <si>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</si>
  <si>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</si>
  <si>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</si>
  <si>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</si>
  <si>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</si>
  <si>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</si>
  <si>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</si>
  <si>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</si>
  <si>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</si>
  <si>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</si>
  <si>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</si>
  <si>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</si>
  <si>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</si>
  <si>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</si>
  <si>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</si>
  <si>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</si>
  <si>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</si>
  <si>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</si>
  <si>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</si>
  <si>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</si>
  <si>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</si>
  <si>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</si>
  <si>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</si>
  <si>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</si>
  <si>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</si>
  <si>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</si>
  <si>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</si>
  <si>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</si>
  <si>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</si>
  <si>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</si>
  <si>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</si>
  <si>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</si>
  <si>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</si>
  <si>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</si>
  <si>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</si>
  <si>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</si>
  <si>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</si>
  <si>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</si>
  <si>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</si>
  <si>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</si>
  <si>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</si>
  <si>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</si>
  <si>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</si>
  <si>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</si>
  <si>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</si>
  <si>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</si>
  <si>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</si>
  <si>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</si>
  <si>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</si>
  <si>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</si>
  <si>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</si>
  <si>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</si>
  <si>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</si>
  <si>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</si>
  <si>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</si>
  <si>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</si>
  <si>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</si>
  <si>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</si>
  <si>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</si>
  <si>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</si>
  <si>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</si>
  <si>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</si>
  <si>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</si>
  <si>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</si>
  <si>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</si>
  <si>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</si>
  <si>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</si>
  <si>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</si>
  <si>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</si>
  <si>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</si>
  <si>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</si>
  <si>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</si>
  <si>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</si>
  <si>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</si>
  <si>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</si>
  <si>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</si>
  <si>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</si>
  <si>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</si>
  <si>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</si>
  <si>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</si>
  <si>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</si>
  <si>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</si>
  <si>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</si>
  <si>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</si>
  <si>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</si>
  <si>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</si>
  <si>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</si>
  <si>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</si>
  <si>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</si>
  <si>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</si>
  <si>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</si>
  <si>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</si>
  <si>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</si>
  <si>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</si>
  <si>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</si>
  <si>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</si>
  <si>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</si>
  <si>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</si>
  <si>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</si>
  <si>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</si>
  <si>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</si>
  <si>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</si>
  <si>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</si>
  <si>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</si>
  <si>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</si>
  <si>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</si>
  <si>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</si>
  <si>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</si>
  <si>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</si>
  <si>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</si>
  <si>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</si>
  <si>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</si>
  <si>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</si>
  <si>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</si>
  <si>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</si>
  <si>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</si>
  <si>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</si>
  <si>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</si>
  <si>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</si>
  <si>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</si>
  <si>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</si>
  <si>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</si>
  <si>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</si>
  <si>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</si>
  <si>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</si>
  <si>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</si>
  <si>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</si>
  <si>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</si>
  <si>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</si>
  <si>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</si>
  <si>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</si>
  <si>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</si>
  <si>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</si>
  <si>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</si>
  <si>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</si>
  <si>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</si>
  <si>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</si>
  <si>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</si>
  <si>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</si>
  <si>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</si>
  <si>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</si>
  <si>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</si>
  <si>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</si>
  <si>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</si>
  <si>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</si>
  <si>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</si>
  <si>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</si>
  <si>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</si>
  <si>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</si>
  <si>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</si>
  <si>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</si>
  <si>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</si>
  <si>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</si>
  <si>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</si>
  <si>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</si>
  <si>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</si>
  <si>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</si>
  <si>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</si>
  <si>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</si>
  <si>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</si>
  <si>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</si>
  <si>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</si>
  <si>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</si>
  <si>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</si>
  <si>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</si>
  <si>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</si>
  <si>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</si>
  <si>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</si>
  <si>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</si>
  <si>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</si>
  <si>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</si>
  <si>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</si>
  <si>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</si>
  <si>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</si>
  <si>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</si>
  <si>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</si>
  <si>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</si>
  <si>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</si>
  <si>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</si>
  <si>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</si>
  <si>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</si>
  <si>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</si>
  <si>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</si>
  <si>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</si>
  <si>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</si>
  <si>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</si>
  <si>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</si>
  <si>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</si>
  <si>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</si>
  <si>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</si>
  <si>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</si>
  <si>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</si>
  <si>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</si>
  <si>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</si>
  <si>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</si>
  <si>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</si>
  <si>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</si>
  <si>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</si>
  <si>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</si>
  <si>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</si>
  <si>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</si>
  <si>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</si>
  <si>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</si>
  <si>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</si>
  <si>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</si>
  <si>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</si>
  <si>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</si>
  <si>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</si>
  <si>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</si>
  <si>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</si>
  <si>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</si>
  <si>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</si>
  <si>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</si>
  <si>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</si>
  <si>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</si>
  <si>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</si>
  <si>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</si>
  <si>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</si>
  <si>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</si>
  <si>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</si>
  <si>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</si>
  <si>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</si>
  <si>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</si>
  <si>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</si>
  <si>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</si>
  <si>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</si>
  <si>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</si>
  <si>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</si>
  <si>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</si>
  <si>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</si>
  <si>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</si>
  <si>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</si>
  <si>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</si>
  <si>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</si>
  <si>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</si>
  <si>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</si>
  <si>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</si>
  <si>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</si>
  <si>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</si>
  <si>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</si>
  <si>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</si>
  <si>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</si>
  <si>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</si>
  <si>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</si>
  <si>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</si>
  <si>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</si>
  <si>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</si>
  <si>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</si>
  <si>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</si>
  <si>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</si>
  <si>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</si>
  <si>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</si>
  <si>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</si>
  <si>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</si>
  <si>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</si>
  <si>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</si>
  <si>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</si>
  <si>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</si>
  <si>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</si>
  <si>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</si>
  <si>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</si>
  <si>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</si>
  <si>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</si>
  <si>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</si>
  <si>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</si>
  <si>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</si>
  <si>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</si>
  <si>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</si>
  <si>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</si>
  <si>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</si>
  <si>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</si>
  <si>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</si>
  <si>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</si>
  <si>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</si>
  <si>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</si>
  <si>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</si>
  <si>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</si>
  <si>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</si>
  <si>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</si>
  <si>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</si>
  <si>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</si>
  <si>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</si>
  <si>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</si>
  <si>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</si>
  <si>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</si>
  <si>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</si>
  <si>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</si>
  <si>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</si>
  <si>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</si>
  <si>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</si>
  <si>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</si>
  <si>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</si>
  <si>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</si>
  <si>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</si>
  <si>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</si>
  <si>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</si>
  <si>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</si>
  <si>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</si>
  <si>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</si>
  <si>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</si>
  <si>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</si>
  <si>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</si>
  <si>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</si>
  <si>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</si>
  <si>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</si>
  <si>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</si>
  <si>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</si>
  <si>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</si>
  <si>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</si>
  <si>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</si>
  <si>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</si>
  <si>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</si>
  <si>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</si>
  <si>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</si>
  <si>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</si>
  <si>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</si>
  <si>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</si>
  <si>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</si>
  <si>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</si>
  <si>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</si>
  <si>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</si>
  <si>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</si>
  <si>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</si>
  <si>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</si>
  <si>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</si>
  <si>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</si>
  <si>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</si>
  <si>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</si>
  <si>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</si>
  <si>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</si>
  <si>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</si>
  <si>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</si>
  <si>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</si>
  <si>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</si>
  <si>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</si>
  <si>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</si>
  <si>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</si>
  <si>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</si>
  <si>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</si>
  <si>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</si>
  <si>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</si>
  <si>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</si>
  <si>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</si>
  <si>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</si>
  <si>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</si>
  <si>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</si>
  <si>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</si>
  <si>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</si>
  <si>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</si>
  <si>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</si>
  <si>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</si>
  <si>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</si>
  <si>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</si>
  <si>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</si>
  <si>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</si>
  <si>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</si>
  <si>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</si>
  <si>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</si>
  <si>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</si>
  <si>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</si>
  <si>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</si>
  <si>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</si>
  <si>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</si>
  <si>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</si>
  <si>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</si>
  <si>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</si>
  <si>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</si>
  <si>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</si>
  <si>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</si>
  <si>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</si>
  <si>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</si>
  <si>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</si>
  <si>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</si>
  <si>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</si>
  <si>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</si>
  <si>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</si>
  <si>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</si>
  <si>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</si>
  <si>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</si>
  <si>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</si>
  <si>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</si>
  <si>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</si>
  <si>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</si>
  <si>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</si>
  <si>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</si>
  <si>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</si>
  <si>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</si>
  <si>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</si>
  <si>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</si>
  <si>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</si>
  <si>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</si>
  <si>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</si>
  <si>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</si>
  <si>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</si>
  <si>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</si>
  <si>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</si>
  <si>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</si>
  <si>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</si>
  <si>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</si>
  <si>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</si>
  <si>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</si>
  <si>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</si>
  <si>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</si>
  <si>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</si>
  <si>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</si>
  <si>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</si>
  <si>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</si>
  <si>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</si>
  <si>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</si>
  <si>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</si>
  <si>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</si>
  <si>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</si>
  <si>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</si>
  <si>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</si>
  <si>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</si>
  <si>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</si>
  <si>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</si>
  <si>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</si>
  <si>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</si>
  <si>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</si>
  <si>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</si>
  <si>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</si>
  <si>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</si>
  <si>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</si>
  <si>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</si>
  <si>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</si>
  <si>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</si>
  <si>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</si>
  <si>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</si>
  <si>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</si>
  <si>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</si>
  <si>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</si>
  <si>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</si>
  <si>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</si>
  <si>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</si>
  <si>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</si>
  <si>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</si>
  <si>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</si>
  <si>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</si>
  <si>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</si>
  <si>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</si>
  <si>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</si>
  <si>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</si>
  <si>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</si>
  <si>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</si>
  <si>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</si>
  <si>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</si>
  <si>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</si>
  <si>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</si>
  <si>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</si>
  <si>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</si>
  <si>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</si>
  <si>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</si>
  <si>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</si>
  <si>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</si>
  <si>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</si>
  <si>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</si>
  <si>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</si>
  <si>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</si>
  <si>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</si>
  <si>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</si>
  <si>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</si>
  <si>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</si>
  <si>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</si>
  <si>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</si>
  <si>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</si>
  <si>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</si>
  <si>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</si>
  <si>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</si>
  <si>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</si>
  <si>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</si>
  <si>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</si>
  <si>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</si>
  <si>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</si>
  <si>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</si>
  <si>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</si>
  <si>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</si>
  <si>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</si>
  <si>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</si>
  <si>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</si>
  <si>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</si>
  <si>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</si>
  <si>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</si>
  <si>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</si>
  <si>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</si>
  <si>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</si>
  <si>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</si>
  <si>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</si>
  <si>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</si>
  <si>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</si>
  <si>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</si>
  <si>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</si>
  <si>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</si>
  <si>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</si>
  <si>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</si>
  <si>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</si>
  <si>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</si>
  <si>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</si>
  <si>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</si>
  <si>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</si>
  <si>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</si>
  <si>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</si>
  <si>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</si>
  <si>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</si>
  <si>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</si>
  <si>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</si>
  <si>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</si>
  <si>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</si>
  <si>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</si>
  <si>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</si>
  <si>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</si>
  <si>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</si>
  <si>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</si>
  <si>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</si>
  <si>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</si>
  <si>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</si>
  <si>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</si>
  <si>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</si>
  <si>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</si>
  <si>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</si>
  <si>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</si>
  <si>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</si>
  <si>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</si>
  <si>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</si>
  <si>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</si>
  <si>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</si>
  <si>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</si>
  <si>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</si>
  <si>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</si>
  <si>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</si>
  <si>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</si>
  <si>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</si>
  <si>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</si>
  <si>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</si>
  <si>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</si>
  <si>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</si>
  <si>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</si>
  <si>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</si>
  <si>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</si>
  <si>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</si>
  <si>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</si>
  <si>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</si>
  <si>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</si>
  <si>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</si>
  <si>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</si>
  <si>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</si>
  <si>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</si>
  <si>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</si>
  <si>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</si>
  <si>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</si>
  <si>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</si>
  <si>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</si>
  <si>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</si>
  <si>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</si>
  <si>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</si>
  <si>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</si>
  <si>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</si>
  <si>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</si>
  <si>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</si>
  <si>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</si>
  <si>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</si>
  <si>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</si>
  <si>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</si>
  <si>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</si>
  <si>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</si>
  <si>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</si>
  <si>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</si>
  <si>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</si>
  <si>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</si>
  <si>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</si>
  <si>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</si>
  <si>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</si>
  <si>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</si>
  <si>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</si>
  <si>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</si>
  <si>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</si>
  <si>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</si>
  <si>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</si>
  <si>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</si>
  <si>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</si>
  <si>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</si>
  <si>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</si>
  <si>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</si>
  <si>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</si>
  <si>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</si>
  <si>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</si>
  <si>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</si>
  <si>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</si>
  <si>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</si>
  <si>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</si>
  <si>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</si>
  <si>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</si>
  <si>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</si>
  <si>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</si>
  <si>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</si>
  <si>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</si>
  <si>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</si>
  <si>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</si>
  <si>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</si>
  <si>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</si>
  <si>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</si>
  <si>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</si>
  <si>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</si>
  <si>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</si>
  <si>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</si>
  <si>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</si>
  <si>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</si>
  <si>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</si>
  <si>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</si>
  <si>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</si>
  <si>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</si>
  <si>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</si>
  <si>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</si>
  <si>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</si>
  <si>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</si>
  <si>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</si>
  <si>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</si>
  <si>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</si>
  <si>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</si>
  <si>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</si>
  <si>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</si>
  <si>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</si>
  <si>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</si>
  <si>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</si>
  <si>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</si>
  <si>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</si>
  <si>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</si>
  <si>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</si>
  <si>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</si>
  <si>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</si>
  <si>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</si>
  <si>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</si>
  <si>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</si>
  <si>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</si>
  <si>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</si>
  <si>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</si>
  <si>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</si>
  <si>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</si>
  <si>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</si>
  <si>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</si>
  <si>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</si>
  <si>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</si>
  <si>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</si>
  <si>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</si>
  <si>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</si>
  <si>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</si>
  <si>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</si>
  <si>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</si>
  <si>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</si>
  <si>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</si>
  <si>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</si>
  <si>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</si>
  <si>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</si>
  <si>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</si>
  <si>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</si>
  <si>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</si>
  <si>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</si>
  <si>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</si>
  <si>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</si>
  <si>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</si>
  <si>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</si>
  <si>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</si>
  <si>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</si>
  <si>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</si>
  <si>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</si>
  <si>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</si>
  <si>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</si>
  <si>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</si>
  <si>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</si>
  <si>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</si>
  <si>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</si>
  <si>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</si>
  <si>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</si>
  <si>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</si>
  <si>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</si>
  <si>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</si>
  <si>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</si>
  <si>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</si>
  <si>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</si>
  <si>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</si>
  <si>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</si>
  <si>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</si>
  <si>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</si>
  <si>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</si>
  <si>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</si>
  <si>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</si>
  <si>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</si>
  <si>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</si>
  <si>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</si>
  <si>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</si>
  <si>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</si>
  <si>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</si>
  <si>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</si>
  <si>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</si>
  <si>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</si>
  <si>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</si>
  <si>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</si>
  <si>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</si>
  <si>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</si>
  <si>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</si>
  <si>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</si>
  <si>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</si>
  <si>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</si>
  <si>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</si>
  <si>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</si>
  <si>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</si>
  <si>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</si>
  <si>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</si>
  <si>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</si>
  <si>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</si>
  <si>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</si>
  <si>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</si>
  <si>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</si>
  <si>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</si>
  <si>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</si>
  <si>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</si>
  <si>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</si>
  <si>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</si>
  <si>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</si>
  <si>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</si>
  <si>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</si>
  <si>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</si>
  <si>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</si>
  <si>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</si>
  <si>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</si>
  <si>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</si>
  <si>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</si>
  <si>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</si>
  <si>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</si>
  <si>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</si>
  <si>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</si>
  <si>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</si>
  <si>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</si>
  <si>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</si>
  <si>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</si>
  <si>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</si>
  <si>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</si>
  <si>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</si>
  <si>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</si>
  <si>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</si>
  <si>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</si>
  <si>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</si>
  <si>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</si>
  <si>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</si>
  <si>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</si>
  <si>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</si>
  <si>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</si>
  <si>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</si>
  <si>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</si>
  <si>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</si>
  <si>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</si>
  <si>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</si>
  <si>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</si>
  <si>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</si>
  <si>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</si>
  <si>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</si>
  <si>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</si>
  <si>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</si>
  <si>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</si>
  <si>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</si>
  <si>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</si>
  <si>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</si>
  <si>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</si>
  <si>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</si>
  <si>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</si>
  <si>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</si>
  <si>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</si>
  <si>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</si>
  <si>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</si>
  <si>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</si>
  <si>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</si>
  <si>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</si>
  <si>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</si>
  <si>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</si>
  <si>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</si>
  <si>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</si>
  <si>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</si>
  <si>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</si>
  <si>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</si>
  <si>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</si>
  <si>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</si>
  <si>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</si>
  <si>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</si>
  <si>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</si>
  <si>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</si>
  <si>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</si>
  <si>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t>
  </si>
  <si>
    <t>Average Donation</t>
  </si>
  <si>
    <t>Sub-Category</t>
  </si>
  <si>
    <t>Row Labels</t>
  </si>
  <si>
    <t>Grand Total</t>
  </si>
  <si>
    <t>(All)</t>
  </si>
  <si>
    <t>Column Labels</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</si>
  <si>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</si>
  <si>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</si>
  <si>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</si>
  <si>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</si>
  <si>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</si>
  <si>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</si>
  <si>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</si>
  <si>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</si>
  <si>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</si>
  <si>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</si>
  <si>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</si>
  <si>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</si>
  <si>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</si>
  <si>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</si>
  <si>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</si>
  <si>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</si>
  <si>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</si>
  <si>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</si>
  <si>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</si>
  <si>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</si>
  <si>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</si>
  <si>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</si>
  <si>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</si>
  <si>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</si>
  <si>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</si>
  <si>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</si>
  <si>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</si>
  <si>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</si>
  <si>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</si>
  <si>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</si>
  <si>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</si>
  <si>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</si>
  <si>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</si>
  <si>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</si>
  <si>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</si>
  <si>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</si>
  <si>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</si>
  <si>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</si>
  <si>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</si>
  <si>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</si>
  <si>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</si>
  <si>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</si>
  <si>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</si>
  <si>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</si>
  <si>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</si>
  <si>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</si>
  <si>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</si>
  <si>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</si>
  <si>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</si>
  <si>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</si>
  <si>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 xml:space="preserve">Category </t>
  </si>
  <si>
    <t>Count of state</t>
  </si>
  <si>
    <t xml:space="preserve">Count of Category </t>
  </si>
  <si>
    <t>Count of Sub-Category</t>
  </si>
  <si>
    <t>Date Created Conversion</t>
  </si>
  <si>
    <t>Date Ended Conversion</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</si>
  <si>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</si>
  <si>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</si>
  <si>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</si>
  <si>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</si>
  <si>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</si>
  <si>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</si>
  <si>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</si>
  <si>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</si>
  <si>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</si>
  <si>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</si>
  <si>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</si>
  <si>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</si>
  <si>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</si>
  <si>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</si>
  <si>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</si>
  <si>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</si>
  <si>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</si>
  <si>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</si>
  <si>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</si>
  <si>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</si>
  <si>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</si>
  <si>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</si>
  <si>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</si>
  <si>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</si>
  <si>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</si>
  <si>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</si>
  <si>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</si>
  <si>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</si>
  <si>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</si>
  <si>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</si>
  <si>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</si>
  <si>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</si>
  <si>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</si>
  <si>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Avg %</t>
  </si>
  <si>
    <t>Total Success</t>
  </si>
  <si>
    <t>Total Failed</t>
  </si>
  <si>
    <t>Total Canceled</t>
  </si>
  <si>
    <t>1. Some logical conclusions that appear when examining our organized data is that the majority of projects presented on Kickstart were successful. This is shown both visually in the charts and in the Bonus sheet where we uncover that there were 655 more successful projects than failed projects. We can also conclude that Theatre and specifically plays were the most popular projects found on kickstart with 1332 projects falling under that category. Finally, while theatre produced the most projects, music holds the title for most successful percentage of projects with 77% of projects succeeding, 540 overall.</t>
  </si>
  <si>
    <t>2. In looking at this data set, a lot of information is provided but I would like to see some information on the owners of the various projects. I think gender and the wording of the project may provide more in-depth analysis. We are also limited by the fact that we don't know the audience of kickstart and their various advertising methods. This may give us more insight into why certain projects were more successful.</t>
  </si>
  <si>
    <t xml:space="preserve"> 3. Some other possible analysis we could have performed with the data set would involve regressing variables. One instance could be to see if the start date is correlated to a project's goal being met. I also would have liked to further examine the different categories like finding which category had the highest success rate, the lowest success rate etc. I also would have liked to further analyze the average donation per donor.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</si>
</sst>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09]* #,##0.00_);_([$$-409]* \(#,##0.00\);_([$$-409]*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14" fontId="0" fillId="0" borderId="0" xfId="0" applyNumberFormat="1"/>
    <xf numFmtId="0" fontId="0" fillId="0" borderId="0" xfId="0" applyNumberFormat="1"/>
    <xf numFmtId="49" fontId="1" fillId="0" borderId="0" xfId="0" applyNumberFormat="1" applyFont="1" applyAlignment="1">
      <alignment horizontal="center"/>
    </xf>
    <xf numFmtId="49" fontId="0" fillId="0" borderId="0" xfId="0" applyNumberFormat="1"/>
    <xf numFmtId="0" fontId="1" fillId="0" borderId="0" xfId="0" applyFont="1" applyAlignment="1">
      <alignment horizontal="center" vertical="center"/>
    </xf>
    <xf numFmtId="0" fontId="0" fillId="0" borderId="0" xfId="0" applyFont="1"/>
    <xf numFmtId="10" fontId="0" fillId="0" borderId="0" xfId="1" applyNumberFormat="1" applyFont="1"/>
    <xf numFmtId="10" fontId="0" fillId="0" borderId="0" xfId="0" applyNumberFormat="1"/>
    <xf numFmtId="0" fontId="0" fillId="0" borderId="0" xfId="0" applyAlignment="1">
      <alignment horizontal="left" vertical="top" wrapText="1"/>
    </xf>
  </cellXfs>
  <cellStyles count="2">
    <cellStyle name="Normal" xfId="0" builtinId="0"/>
    <cellStyle name="Percent" xfId="1" builtinId="5"/>
  </cellStyles>
  <dxfs count="5">
    <dxf>
      <font>
        <color theme="1"/>
      </font>
      <fill>
        <patternFill>
          <bgColor rgb="FF92D050"/>
        </patternFill>
      </fill>
    </dxf>
    <dxf>
      <font>
        <color theme="1"/>
      </font>
      <fill>
        <patternFill>
          <bgColor rgb="FFFF0000"/>
        </patternFill>
      </fill>
    </dxf>
    <dxf>
      <font>
        <color theme="1"/>
      </font>
      <fill>
        <patternFill>
          <bgColor theme="8" tint="0.39994506668294322"/>
        </patternFill>
      </fill>
    </dxf>
    <dxf>
      <font>
        <color theme="1"/>
      </font>
      <fill>
        <patternFill>
          <bgColor theme="8" tint="0.39994506668294322"/>
        </patternFill>
      </fill>
    </dxf>
    <dxf>
      <font>
        <color theme="1"/>
      </font>
      <fill>
        <patternFill>
          <bgColor rgb="FFFFFF00"/>
        </patternFill>
      </fill>
    </dxf>
  </dxfs>
  <tableStyles count="0" defaultTableStyle="TableStyleMedium2" defaultPivotStyle="PivotStyleLight16"/>
  <colors>
    <mruColors>
      <color rgb="FF2677FF"/>
      <color rgb="FF00FB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[N.Radich Excel HMWK.xlsx]Category Table,Chart!PivotTable8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stacked"/>
        <c:varyColors val="0"/>
        <c:ser>
          <c:idx val="0"/>
          <c:order val="0"/>
          <c:tx>
            <c:strRef>
              <c:f>'Category Table,Chart'!$B$3:$B$4</c:f>
              <c:strCache>
                <c:ptCount val="1"/>
                <c:pt idx="0">
                  <c:v>canceled</c:v>
                </c:pt>
              </c:strCache>
            </c:strRef>
          </c:tx>
          <c:spPr>
            <a:solidFill>
              <a:schemeClr val="accent1"/>
            </a:solidFill>
            <a:ln>
              <a:noFill/>
            </a:ln>
            <a:effectLst/>
          </c:spPr>
          <c:invertIfNegative val="0"/>
          <c:cat>
            <c:strRef>
              <c:f>'Category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Table,Chart'!$B$5:$B$14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C628-7043-AEAF-72DE664795BE}"/>
            </c:ext>
          </c:extLst>
        </c:ser>
        <c:ser>
          <c:idx val="1"/>
          <c:order val="1"/>
          <c:tx>
            <c:strRef>
              <c:f>'Category Table,Chart'!$C$3:$C$4</c:f>
              <c:strCache>
                <c:ptCount val="1"/>
                <c:pt idx="0">
                  <c:v>failed</c:v>
                </c:pt>
              </c:strCache>
            </c:strRef>
          </c:tx>
          <c:spPr>
            <a:solidFill>
              <a:schemeClr val="accent2"/>
            </a:solidFill>
            <a:ln>
              <a:noFill/>
            </a:ln>
            <a:effectLst/>
          </c:spPr>
          <c:invertIfNegative val="0"/>
          <c:cat>
            <c:strRef>
              <c:f>'Category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Table,Chart'!$C$5:$C$14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DC4F-9F40-8FE4-6136B3C08412}"/>
            </c:ext>
          </c:extLst>
        </c:ser>
        <c:ser>
          <c:idx val="2"/>
          <c:order val="2"/>
          <c:tx>
            <c:strRef>
              <c:f>'Category Table,Chart'!$D$3:$D$4</c:f>
              <c:strCache>
                <c:ptCount val="1"/>
                <c:pt idx="0">
                  <c:v>live</c:v>
                </c:pt>
              </c:strCache>
            </c:strRef>
          </c:tx>
          <c:spPr>
            <a:solidFill>
              <a:schemeClr val="accent3"/>
            </a:solidFill>
            <a:ln>
              <a:noFill/>
            </a:ln>
            <a:effectLst/>
          </c:spPr>
          <c:invertIfNegative val="0"/>
          <c:cat>
            <c:strRef>
              <c:f>'Category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Table,Chart'!$D$5:$D$14</c:f>
              <c:numCache>
                <c:formatCode>General</c:formatCode>
                <c:ptCount val="9"/>
                <c:pt idx="1">
                  <c:v>6</c:v>
                </c:pt>
                <c:pt idx="4">
                  <c:v>20</c:v>
                </c:pt>
                <c:pt idx="8">
                  <c:v>24</c:v>
                </c:pt>
              </c:numCache>
            </c:numRef>
          </c:val>
          <c:extLst>
            <c:ext xmlns:c16="http://schemas.microsoft.com/office/drawing/2014/chart" uri="{C3380CC4-5D6E-409C-BE32-E72D297353CC}">
              <c16:uniqueId val="{00000001-DC4F-9F40-8FE4-6136B3C08412}"/>
            </c:ext>
          </c:extLst>
        </c:ser>
        <c:ser>
          <c:idx val="3"/>
          <c:order val="3"/>
          <c:tx>
            <c:strRef>
              <c:f>'Category Table,Chart'!$E$3:$E$4</c:f>
              <c:strCache>
                <c:ptCount val="1"/>
                <c:pt idx="0">
                  <c:v>successful</c:v>
                </c:pt>
              </c:strCache>
            </c:strRef>
          </c:tx>
          <c:spPr>
            <a:solidFill>
              <a:schemeClr val="accent4"/>
            </a:solidFill>
            <a:ln>
              <a:noFill/>
            </a:ln>
            <a:effectLst/>
          </c:spPr>
          <c:invertIfNegative val="0"/>
          <c:cat>
            <c:strRef>
              <c:f>'Category Table,Chart'!$A$5:$A$14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Table,Chart'!$E$5:$E$14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DC4F-9F40-8FE4-6136B3C08412}"/>
            </c:ext>
          </c:extLst>
        </c:ser>
        <c:dLbls>
          <c:showLegendKey val="0"/>
          <c:showVal val="0"/>
          <c:showCatName val="0"/>
          <c:showSerName val="0"/>
          <c:showPercent val="0"/>
          <c:showBubbleSize val="0"/>
        </c:dLbls>
        <c:gapWidth val="55"/>
        <c:overlap val="100"/>
        <c:axId val="387736288"/>
        <c:axId val="387737968"/>
      </c:barChart>
      <c:catAx>
        <c:axId val="3877362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37968"/>
        <c:crosses val="autoZero"/>
        <c:auto val="1"/>
        <c:lblAlgn val="ctr"/>
        <c:lblOffset val="100"/>
        <c:noMultiLvlLbl val="0"/>
      </c:catAx>
      <c:valAx>
        <c:axId val="387737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736288"/>
        <c:crosses val="autoZero"/>
        <c:crossBetween val="between"/>
      </c:valAx>
      <c:spPr>
        <a:noFill/>
        <a:ln>
          <a:noFill/>
        </a:ln>
        <a:effectLst/>
      </c:spPr>
    </c:plotArea>
    <c:legend>
      <c:legendPos val="r"/>
      <c:layout>
        <c:manualLayout>
          <c:xMode val="edge"/>
          <c:yMode val="edge"/>
          <c:x val="0.86325012944810475"/>
          <c:y val="0.37749142250635598"/>
          <c:w val="0.12314442837502455"/>
          <c:h val="0.270377656554686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[N.Radich Excel HMWK.xlsx]Sub Category Table,Chart!PivotTable9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Projects</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'Sub Category Table,Chart'!$B$4:$B$5</c:f>
              <c:strCache>
                <c:ptCount val="1"/>
                <c:pt idx="0">
                  <c:v>canceled</c:v>
                </c:pt>
              </c:strCache>
            </c:strRef>
          </c:tx>
          <c:spPr>
            <a:solidFill>
              <a:schemeClr val="accent1"/>
            </a:solidFill>
            <a:ln>
              <a:noFill/>
            </a:ln>
            <a:effectLst/>
          </c:spPr>
          <c:invertIfNegative val="0"/>
          <c:cat>
            <c:strRef>
              <c:f>'Sub Category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Table,Chart'!$B$6:$B$47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8940-F64C-B9AD-94AE2F4A6960}"/>
            </c:ext>
          </c:extLst>
        </c:ser>
        <c:ser>
          <c:idx val="1"/>
          <c:order val="1"/>
          <c:tx>
            <c:strRef>
              <c:f>'Sub Category Table,Chart'!$C$4:$C$5</c:f>
              <c:strCache>
                <c:ptCount val="1"/>
                <c:pt idx="0">
                  <c:v>failed</c:v>
                </c:pt>
              </c:strCache>
            </c:strRef>
          </c:tx>
          <c:spPr>
            <a:solidFill>
              <a:schemeClr val="accent2"/>
            </a:solidFill>
            <a:ln>
              <a:noFill/>
            </a:ln>
            <a:effectLst/>
          </c:spPr>
          <c:invertIfNegative val="0"/>
          <c:cat>
            <c:strRef>
              <c:f>'Sub Category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Table,Chart'!$C$6:$C$47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4861-4844-86D9-C78639D59BBC}"/>
            </c:ext>
          </c:extLst>
        </c:ser>
        <c:ser>
          <c:idx val="2"/>
          <c:order val="2"/>
          <c:tx>
            <c:strRef>
              <c:f>'Sub Category Table,Chart'!$D$4:$D$5</c:f>
              <c:strCache>
                <c:ptCount val="1"/>
                <c:pt idx="0">
                  <c:v>live</c:v>
                </c:pt>
              </c:strCache>
            </c:strRef>
          </c:tx>
          <c:spPr>
            <a:solidFill>
              <a:schemeClr val="accent3"/>
            </a:solidFill>
            <a:ln>
              <a:noFill/>
            </a:ln>
            <a:effectLst/>
          </c:spPr>
          <c:invertIfNegative val="0"/>
          <c:cat>
            <c:strRef>
              <c:f>'Sub Category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Table,Chart'!$D$6:$D$47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4861-4844-86D9-C78639D59BBC}"/>
            </c:ext>
          </c:extLst>
        </c:ser>
        <c:ser>
          <c:idx val="3"/>
          <c:order val="3"/>
          <c:tx>
            <c:strRef>
              <c:f>'Sub Category Table,Chart'!$E$4:$E$5</c:f>
              <c:strCache>
                <c:ptCount val="1"/>
                <c:pt idx="0">
                  <c:v>successful</c:v>
                </c:pt>
              </c:strCache>
            </c:strRef>
          </c:tx>
          <c:spPr>
            <a:solidFill>
              <a:schemeClr val="accent4"/>
            </a:solidFill>
            <a:ln>
              <a:noFill/>
            </a:ln>
            <a:effectLst/>
          </c:spPr>
          <c:invertIfNegative val="0"/>
          <c:cat>
            <c:strRef>
              <c:f>'Sub Category Table,Chart'!$A$6:$A$47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Table,Chart'!$E$6:$E$47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4861-4844-86D9-C78639D59BBC}"/>
            </c:ext>
          </c:extLst>
        </c:ser>
        <c:dLbls>
          <c:showLegendKey val="0"/>
          <c:showVal val="0"/>
          <c:showCatName val="0"/>
          <c:showSerName val="0"/>
          <c:showPercent val="0"/>
          <c:showBubbleSize val="0"/>
        </c:dLbls>
        <c:gapWidth val="75"/>
        <c:overlap val="100"/>
        <c:axId val="1990469951"/>
        <c:axId val="1842775471"/>
      </c:barChart>
      <c:catAx>
        <c:axId val="19904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 of Projects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2775471"/>
        <c:crosses val="autoZero"/>
        <c:auto val="1"/>
        <c:lblAlgn val="ctr"/>
        <c:lblOffset val="100"/>
        <c:noMultiLvlLbl val="0"/>
      </c:catAx>
      <c:valAx>
        <c:axId val="1842775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469951"/>
        <c:crosses val="autoZero"/>
        <c:crossBetween val="between"/>
      </c:valAx>
      <c:spPr>
        <a:noFill/>
        <a:ln>
          <a:noFill/>
        </a:ln>
        <a:effectLst/>
      </c:spPr>
    </c:plotArea>
    <c:legend>
      <c:legendPos val="r"/>
      <c:layout>
        <c:manualLayout>
          <c:xMode val="edge"/>
          <c:yMode val="edge"/>
          <c:x val="0.89952097418918042"/>
          <c:y val="0.44968917369815647"/>
          <c:w val="9.3411888001632318E-2"/>
          <c:h val="0.162888955706312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[N.Radich Excel HMWK.xlsx]Start Date Table,Chart!PivotTable10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 Dates of Projects, Monthly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'Start Date Table,Chart'!$B$4:$B$5</c:f>
              <c:strCache>
                <c:ptCount val="1"/>
                <c:pt idx="0">
                  <c:v>canceled</c:v>
                </c:pt>
              </c:strCache>
            </c:strRef>
          </c:tx>
          <c:spPr>
            <a:ln w="28575" cap="rnd">
              <a:solidFill>
                <a:schemeClr val="accent1"/>
              </a:solidFill>
              <a:round/>
            </a:ln>
            <a:effectLst/>
          </c:spPr>
          <c:marker>
            <c:symbol val="none"/>
          </c:marker>
          <c:cat>
            <c:strRef>
              <c:f>'Start Date Table,Chart'!$A$6:$A$18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'Start Date Table,Chart'!$B$6:$B$18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0A00-3845-907B-707F5313B3D8}"/>
            </c:ext>
          </c:extLst>
        </c:ser>
        <c:ser>
          <c:idx val="1"/>
          <c:order val="1"/>
          <c:tx>
            <c:strRef>
              <c:f>'Start Date Table,Chart'!$C$4:$C$5</c:f>
              <c:strCache>
                <c:ptCount val="1"/>
                <c:pt idx="0">
                  <c:v>failed</c:v>
                </c:pt>
              </c:strCache>
            </c:strRef>
          </c:tx>
          <c:spPr>
            <a:ln w="28575" cap="rnd">
              <a:solidFill>
                <a:schemeClr val="accent2"/>
              </a:solidFill>
              <a:round/>
            </a:ln>
            <a:effectLst/>
          </c:spPr>
          <c:marker>
            <c:symbol val="none"/>
          </c:marker>
          <c:cat>
            <c:strRef>
              <c:f>'Start Date Table,Chart'!$A$6:$A$18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'Start Date Table,Chart'!$C$6:$C$18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0A00-3845-907B-707F5313B3D8}"/>
            </c:ext>
          </c:extLst>
        </c:ser>
        <c:ser>
          <c:idx val="2"/>
          <c:order val="2"/>
          <c:tx>
            <c:strRef>
              <c:f>'Start Date Table,Chart'!$D$4:$D$5</c:f>
              <c:strCache>
                <c:ptCount val="1"/>
                <c:pt idx="0">
                  <c:v>successful</c:v>
                </c:pt>
              </c:strCache>
            </c:strRef>
          </c:tx>
          <c:spPr>
            <a:ln w="28575" cap="rnd">
              <a:solidFill>
                <a:schemeClr val="accent3"/>
              </a:solidFill>
              <a:round/>
            </a:ln>
            <a:effectLst/>
          </c:spPr>
          <c:marker>
            <c:symbol val="none"/>
          </c:marker>
          <c:cat>
            <c:strRef>
              <c:f>'Start Date Table,Chart'!$A$6:$A$18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'Start Date Table,Chart'!$D$6:$D$18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0A00-3845-907B-707F5313B3D8}"/>
            </c:ext>
          </c:extLst>
        </c:ser>
        <c:dLbls>
          <c:showLegendKey val="0"/>
          <c:showVal val="0"/>
          <c:showCatName val="0"/>
          <c:showSerName val="0"/>
          <c:showPercent val="0"/>
          <c:showBubbleSize val="0"/>
        </c:dLbls>
        <c:smooth val="0"/>
        <c:axId val="1776384655"/>
        <c:axId val="1776386383"/>
      </c:lineChart>
      <c:catAx>
        <c:axId val="177638465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Start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386383"/>
        <c:crosses val="autoZero"/>
        <c:auto val="1"/>
        <c:lblAlgn val="ctr"/>
        <c:lblOffset val="100"/>
        <c:noMultiLvlLbl val="0"/>
      </c:catAx>
      <c:valAx>
        <c:axId val="177638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6384655"/>
        <c:crosses val="autoZero"/>
        <c:crossBetween val="between"/>
      </c:valAx>
      <c:spPr>
        <a:noFill/>
        <a:ln>
          <a:noFill/>
        </a:ln>
        <a:effectLst/>
      </c:spPr>
    </c:plotArea>
    <c:legend>
      <c:legendPos val="r"/>
      <c:layout>
        <c:manualLayout>
          <c:xMode val="edge"/>
          <c:yMode val="edge"/>
          <c:x val="0.79327734033245845"/>
          <c:y val="0.40389155623839701"/>
          <c:w val="0.19005599300087489"/>
          <c:h val="0.2535583509378400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Ranges of Fundraising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043B-984B-8C14-BABEFE8EE4C6}"/>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043B-984B-8C14-BABEFE8EE4C6}"/>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043B-984B-8C14-BABEFE8EE4C6}"/>
            </c:ext>
          </c:extLst>
        </c:ser>
        <c:dLbls>
          <c:showLegendKey val="0"/>
          <c:showVal val="0"/>
          <c:showCatName val="0"/>
          <c:showSerName val="0"/>
          <c:showPercent val="0"/>
          <c:showBubbleSize val="0"/>
        </c:dLbls>
        <c:smooth val="0"/>
        <c:axId val="1807423872"/>
        <c:axId val="1769640784"/>
      </c:lineChart>
      <c:catAx>
        <c:axId val="18074238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Fundraising</a:t>
                </a:r>
                <a:r>
                  <a:rPr lang="en-US" baseline="0"/>
                  <a:t> Goal of Project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9640784"/>
        <c:crosses val="autoZero"/>
        <c:auto val="0"/>
        <c:lblAlgn val="ctr"/>
        <c:lblOffset val="100"/>
        <c:noMultiLvlLbl val="0"/>
      </c:catAx>
      <c:valAx>
        <c:axId val="17696407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r>
                  <a:rPr lang="en-US" baseline="0"/>
                  <a:t> Rate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42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571500</xdr:colOff>
      <xdr:row>2</xdr:row>
      <xdr:rowOff>50800</xdr:rowOff>
    </xdr:from>
    <xdr:to>
      <xdr:col>12</xdr:col>
      <xdr:colOff>190500</xdr:colOff>
      <xdr:row>23</xdr:row>
      <xdr:rowOff>101600</xdr:rowOff>
    </xdr:to>
    <xdr:graphicFrame macro="">
      <xdr:nvGraphicFramePr>
        <xdr:cNvPr id="2" name="Chart 1">
          <a:extLst>
            <a:ext uri="{FF2B5EF4-FFF2-40B4-BE49-F238E27FC236}">
              <a16:creationId xmlns:a16="http://schemas.microsoft.com/office/drawing/2014/main" id="{5DD7BA19-C6B0-6D4E-98B5-07520D36B6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0.88209</cdr:x>
      <cdr:y>0.18495</cdr:y>
    </cdr:from>
    <cdr:to>
      <cdr:x>0.96372</cdr:x>
      <cdr:y>0.35737</cdr:y>
    </cdr:to>
    <cdr:sp macro="" textlink="">
      <cdr:nvSpPr>
        <cdr:cNvPr id="2" name="TextBox 1">
          <a:extLst xmlns:a="http://schemas.openxmlformats.org/drawingml/2006/main">
            <a:ext uri="{FF2B5EF4-FFF2-40B4-BE49-F238E27FC236}">
              <a16:creationId xmlns:a16="http://schemas.microsoft.com/office/drawing/2014/main" id="{81E45E4E-934E-9E4A-B4F3-AF0A6659C61A}"/>
            </a:ext>
          </a:extLst>
        </cdr:cNvPr>
        <cdr:cNvSpPr txBox="1"/>
      </cdr:nvSpPr>
      <cdr:spPr>
        <a:xfrm xmlns:a="http://schemas.openxmlformats.org/drawingml/2006/main">
          <a:off x="4940300" y="749300"/>
          <a:ext cx="457200" cy="698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0.85941</cdr:x>
      <cdr:y>0.21944</cdr:y>
    </cdr:from>
    <cdr:to>
      <cdr:x>0.97506</cdr:x>
      <cdr:y>0.39498</cdr:y>
    </cdr:to>
    <cdr:sp macro="" textlink="">
      <cdr:nvSpPr>
        <cdr:cNvPr id="3" name="TextBox 2">
          <a:extLst xmlns:a="http://schemas.openxmlformats.org/drawingml/2006/main">
            <a:ext uri="{FF2B5EF4-FFF2-40B4-BE49-F238E27FC236}">
              <a16:creationId xmlns:a16="http://schemas.microsoft.com/office/drawing/2014/main" id="{11B9D56B-5E9C-6041-8D74-0475D6E997D5}"/>
            </a:ext>
          </a:extLst>
        </cdr:cNvPr>
        <cdr:cNvSpPr txBox="1"/>
      </cdr:nvSpPr>
      <cdr:spPr>
        <a:xfrm xmlns:a="http://schemas.openxmlformats.org/drawingml/2006/main">
          <a:off x="4813300" y="889000"/>
          <a:ext cx="647700" cy="7112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t>State </a:t>
          </a:r>
        </a:p>
        <a:p xmlns:a="http://schemas.openxmlformats.org/drawingml/2006/main">
          <a:pPr algn="ctr"/>
          <a:r>
            <a:rPr lang="en-US" sz="1100"/>
            <a:t>of Project</a:t>
          </a:r>
        </a:p>
      </cdr:txBody>
    </cdr:sp>
  </cdr:relSizeAnchor>
</c:userShapes>
</file>

<file path=xl/drawings/drawing3.xml><?xml version="1.0" encoding="utf-8"?>
<xdr:wsDr xmlns:xdr="http://schemas.openxmlformats.org/drawingml/2006/spreadsheetDrawing" xmlns:a="http://schemas.openxmlformats.org/drawingml/2006/main">
  <xdr:twoCellAnchor>
    <xdr:from>
      <xdr:col>6</xdr:col>
      <xdr:colOff>596900</xdr:colOff>
      <xdr:row>4</xdr:row>
      <xdr:rowOff>139700</xdr:rowOff>
    </xdr:from>
    <xdr:to>
      <xdr:col>16</xdr:col>
      <xdr:colOff>596900</xdr:colOff>
      <xdr:row>32</xdr:row>
      <xdr:rowOff>127000</xdr:rowOff>
    </xdr:to>
    <xdr:graphicFrame macro="">
      <xdr:nvGraphicFramePr>
        <xdr:cNvPr id="2" name="Sub-Category">
          <a:extLst>
            <a:ext uri="{FF2B5EF4-FFF2-40B4-BE49-F238E27FC236}">
              <a16:creationId xmlns:a16="http://schemas.microsoft.com/office/drawing/2014/main" id="{2CAFDF9B-9A8C-1244-8EFC-6DB68F317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0.92462</cdr:x>
      <cdr:y>0.31742</cdr:y>
    </cdr:from>
    <cdr:to>
      <cdr:x>0.98351</cdr:x>
      <cdr:y>0.4821</cdr:y>
    </cdr:to>
    <cdr:sp macro="" textlink="">
      <cdr:nvSpPr>
        <cdr:cNvPr id="2" name="TextBox 1">
          <a:extLst xmlns:a="http://schemas.openxmlformats.org/drawingml/2006/main">
            <a:ext uri="{FF2B5EF4-FFF2-40B4-BE49-F238E27FC236}">
              <a16:creationId xmlns:a16="http://schemas.microsoft.com/office/drawing/2014/main" id="{AF2B2713-C15E-B142-9E04-2F1D1C5706CC}"/>
            </a:ext>
          </a:extLst>
        </cdr:cNvPr>
        <cdr:cNvSpPr txBox="1"/>
      </cdr:nvSpPr>
      <cdr:spPr>
        <a:xfrm xmlns:a="http://schemas.openxmlformats.org/drawingml/2006/main">
          <a:off x="9969500" y="1689100"/>
          <a:ext cx="635000" cy="8763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1100"/>
            <a:t>Result </a:t>
          </a:r>
        </a:p>
        <a:p xmlns:a="http://schemas.openxmlformats.org/drawingml/2006/main">
          <a:pPr algn="ctr"/>
          <a:r>
            <a:rPr lang="en-US" sz="1100"/>
            <a:t>of</a:t>
          </a:r>
          <a:r>
            <a:rPr lang="en-US" sz="1100" baseline="0"/>
            <a:t> </a:t>
          </a:r>
        </a:p>
        <a:p xmlns:a="http://schemas.openxmlformats.org/drawingml/2006/main">
          <a:pPr algn="ctr"/>
          <a:r>
            <a:rPr lang="en-US" sz="1100" baseline="0"/>
            <a:t>Project</a:t>
          </a:r>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xdr:from>
      <xdr:col>6</xdr:col>
      <xdr:colOff>1727200</xdr:colOff>
      <xdr:row>5</xdr:row>
      <xdr:rowOff>63500</xdr:rowOff>
    </xdr:from>
    <xdr:to>
      <xdr:col>9</xdr:col>
      <xdr:colOff>596900</xdr:colOff>
      <xdr:row>21</xdr:row>
      <xdr:rowOff>139700</xdr:rowOff>
    </xdr:to>
    <xdr:graphicFrame macro="">
      <xdr:nvGraphicFramePr>
        <xdr:cNvPr id="2" name="Chart 1">
          <a:extLst>
            <a:ext uri="{FF2B5EF4-FFF2-40B4-BE49-F238E27FC236}">
              <a16:creationId xmlns:a16="http://schemas.microsoft.com/office/drawing/2014/main" id="{9E4A8EA9-071A-6F4B-A7F7-4EFB1AFF7F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c:userShapes xmlns:c="http://schemas.openxmlformats.org/drawingml/2006/chart">
  <cdr:relSizeAnchor xmlns:cdr="http://schemas.openxmlformats.org/drawingml/2006/chartDrawing">
    <cdr:from>
      <cdr:x>0.78889</cdr:x>
      <cdr:y>0.24797</cdr:y>
    </cdr:from>
    <cdr:to>
      <cdr:x>0.96667</cdr:x>
      <cdr:y>0.4187</cdr:y>
    </cdr:to>
    <cdr:sp macro="" textlink="">
      <cdr:nvSpPr>
        <cdr:cNvPr id="2" name="TextBox 1">
          <a:extLst xmlns:a="http://schemas.openxmlformats.org/drawingml/2006/main">
            <a:ext uri="{FF2B5EF4-FFF2-40B4-BE49-F238E27FC236}">
              <a16:creationId xmlns:a16="http://schemas.microsoft.com/office/drawing/2014/main" id="{AB52105C-9C9E-BF4A-9473-3EDD30BE38AA}"/>
            </a:ext>
          </a:extLst>
        </cdr:cNvPr>
        <cdr:cNvSpPr txBox="1"/>
      </cdr:nvSpPr>
      <cdr:spPr>
        <a:xfrm xmlns:a="http://schemas.openxmlformats.org/drawingml/2006/main">
          <a:off x="3606800" y="774700"/>
          <a:ext cx="8128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100"/>
            <a:t>State of</a:t>
          </a:r>
          <a:r>
            <a:rPr lang="en-US" sz="1100" baseline="0"/>
            <a:t> Project</a:t>
          </a:r>
          <a:endParaRPr lang="en-US" sz="1100"/>
        </a:p>
      </cdr:txBody>
    </cdr:sp>
  </cdr:relSizeAnchor>
</c:userShapes>
</file>

<file path=xl/drawings/drawing7.xml><?xml version="1.0" encoding="utf-8"?>
<xdr:wsDr xmlns:xdr="http://schemas.openxmlformats.org/drawingml/2006/spreadsheetDrawing" xmlns:a="http://schemas.openxmlformats.org/drawingml/2006/main">
  <xdr:twoCellAnchor>
    <xdr:from>
      <xdr:col>9</xdr:col>
      <xdr:colOff>247650</xdr:colOff>
      <xdr:row>2</xdr:row>
      <xdr:rowOff>101600</xdr:rowOff>
    </xdr:from>
    <xdr:to>
      <xdr:col>17</xdr:col>
      <xdr:colOff>254000</xdr:colOff>
      <xdr:row>28</xdr:row>
      <xdr:rowOff>0</xdr:rowOff>
    </xdr:to>
    <xdr:graphicFrame macro="">
      <xdr:nvGraphicFramePr>
        <xdr:cNvPr id="2" name="Chart 1">
          <a:extLst>
            <a:ext uri="{FF2B5EF4-FFF2-40B4-BE49-F238E27FC236}">
              <a16:creationId xmlns:a16="http://schemas.microsoft.com/office/drawing/2014/main" id="{3BD2B8ED-694E-AA44-B1EC-6230A626B2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as Radich" refreshedDate="43353.676208101853" createdVersion="6" refreshedVersion="6" minRefreshableVersion="3" recordCount="4114" xr:uid="{CAE650DB-C3CF-044E-9E25-390F79E725EC}">
  <cacheSource type="worksheet">
    <worksheetSource ref="A1:R4115" sheet="Given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 numFmtId="9">
      <sharedItems containsSemiMixedTypes="0" containsString="0" containsNumber="1" minValue="0" maxValue="22603"/>
    </cacheField>
    <cacheField name="Average Donation" numFmtId="16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holas Radich" refreshedDate="43353.756245138888" createdVersion="6" refreshedVersion="6" minRefreshableVersion="3" recordCount="4114" xr:uid="{2A9D55FA-539D-DF40-9F58-2623B5B3669D}">
  <cacheSource type="worksheet">
    <worksheetSource ref="A1:T4115" sheet="Given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 numFmtId="9">
      <sharedItems containsSemiMixedTypes="0" containsString="0" containsNumber="1" minValue="0" maxValue="22603"/>
    </cacheField>
    <cacheField name="Average Donation" numFmtId="164">
      <sharedItems containsMixedTypes="1" containsNumber="1" minValue="1" maxValue="3304"/>
    </cacheField>
    <cacheField name="Category "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2T22: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09: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1: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07: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15: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0: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3T20: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4T20: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16: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6T21: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4T20: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1T22: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5T22: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15: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08: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15: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0: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3: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08: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4: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3: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0: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2: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0: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4: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8T19: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07: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5T23: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18: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1: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2: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4: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2T22: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1: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2: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7T19: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1: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1: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0T20: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17: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8T23: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08: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0: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2T19: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6T21: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09: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18: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15: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07:00:00"/>
  </r>
  <r>
    <n v="49"/>
    <s v="Driving Jersey - Season Five"/>
    <s v="Driving Jersey is real people telling real stories."/>
    <n v="12000"/>
    <n v="12000"/>
    <x v="0"/>
    <s v="US"/>
    <s v="USD"/>
    <n v="1445660045"/>
    <n v="1443068045"/>
    <b v="0"/>
    <n v="87"/>
    <b v="1"/>
    <s v="film &amp; video/television"/>
    <n v="1"/>
    <n v="137.93103448275863"/>
    <x v="0"/>
    <s v="television"/>
    <x v="49"/>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2: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17: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1: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17: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2: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18: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1: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4: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3: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16: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2T19: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4: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4: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7T23: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7T19: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0: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15: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09: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08: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1: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16: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1: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4T19: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2T22: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06: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0: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2: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0T21: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2: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3: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09T21: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3T22: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4: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06: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3: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2T22: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09: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2T20: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0: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3: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2: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4: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3: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16: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2: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5T19: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7-31T22: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18: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16: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3: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2T22: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4:20:30"/>
  </r>
  <r>
    <n v="104"/>
    <s v="Good 'Ol Trumpet"/>
    <s v="UCF short film about an old man, his love for music, and his misplaced trumpet.  "/>
    <n v="500"/>
    <n v="600"/>
    <x v="0"/>
    <s v="US"/>
    <s v="USD"/>
    <n v="1301792400"/>
    <n v="1299775266"/>
    <b v="0"/>
    <n v="10"/>
    <b v="1"/>
    <s v="film &amp; video/shorts"/>
    <n v="1.2"/>
    <n v="60"/>
    <x v="0"/>
    <s v="shorts"/>
    <x v="104"/>
    <d v="2011-04-02T20: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3T19:00:00"/>
  </r>
  <r>
    <n v="106"/>
    <s v="LOST WEEKEND"/>
    <s v="A Boy. A Girl. A Car. A Serial Killer."/>
    <n v="5000"/>
    <n v="5025"/>
    <x v="0"/>
    <s v="US"/>
    <s v="USD"/>
    <n v="1333391901"/>
    <n v="1332182301"/>
    <b v="0"/>
    <n v="27"/>
    <b v="1"/>
    <s v="film &amp; video/shorts"/>
    <n v="1.0049999999999999"/>
    <n v="186.11111111111111"/>
    <x v="0"/>
    <s v="shorts"/>
    <x v="106"/>
    <d v="2012-04-02T13: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18: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09: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5T19: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0: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2: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2T21: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0: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1:34:48"/>
  </r>
  <r>
    <n v="115"/>
    <s v="The World's Greatest Lover"/>
    <s v="Never judge a book (or a lover) by their cover."/>
    <n v="450"/>
    <n v="632"/>
    <x v="0"/>
    <s v="US"/>
    <s v="USD"/>
    <n v="1328377444"/>
    <n v="1326217444"/>
    <b v="0"/>
    <n v="22"/>
    <b v="1"/>
    <s v="film &amp; video/shorts"/>
    <n v="1.4044444444444444"/>
    <n v="28.727272727272727"/>
    <x v="0"/>
    <s v="shorts"/>
    <x v="115"/>
    <d v="2012-02-04T12: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05: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4: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8T20: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18: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2T20: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05: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05: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17: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17: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18: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0T21: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08: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0: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15:16:00"/>
  </r>
  <r>
    <n v="131"/>
    <s v="I (Canceled)"/>
    <s v="I"/>
    <n v="1200"/>
    <n v="0"/>
    <x v="1"/>
    <s v="US"/>
    <s v="USD"/>
    <n v="1467763200"/>
    <n v="1466453161"/>
    <b v="0"/>
    <n v="0"/>
    <b v="0"/>
    <s v="film &amp; video/science fiction"/>
    <n v="0"/>
    <e v="#DIV/0!"/>
    <x v="0"/>
    <s v="science fiction"/>
    <x v="131"/>
    <d v="2016-07-05T19: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15: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2:31:00"/>
  </r>
  <r>
    <n v="134"/>
    <s v="MARLEY'S GHOST (AMBASSADORS OF STEAM) (Canceled)"/>
    <s v="steampunk  remake of &quot;a Christmas carol&quot;"/>
    <n v="5000"/>
    <n v="0"/>
    <x v="1"/>
    <s v="US"/>
    <s v="USD"/>
    <n v="1441386000"/>
    <n v="1438811418"/>
    <b v="0"/>
    <n v="0"/>
    <b v="0"/>
    <s v="film &amp; video/science fiction"/>
    <n v="0"/>
    <e v="#DIV/0!"/>
    <x v="0"/>
    <s v="science fiction"/>
    <x v="134"/>
    <d v="2015-09-04T12: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4: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08: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7-31T23: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17: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19T22: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0T22: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17: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0: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2: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08: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7T19:23:18"/>
  </r>
  <r>
    <n v="147"/>
    <s v="Consumed (Static Air) (Canceled)"/>
    <s v="Film makers catch live footage beyond their wildest dreams."/>
    <n v="7000"/>
    <n v="0"/>
    <x v="1"/>
    <s v="GB"/>
    <s v="GBP"/>
    <n v="1420741080"/>
    <n v="1417026340"/>
    <b v="0"/>
    <n v="0"/>
    <b v="0"/>
    <s v="film &amp; video/science fiction"/>
    <n v="0"/>
    <e v="#DIV/0!"/>
    <x v="0"/>
    <s v="science fiction"/>
    <x v="147"/>
    <d v="2015-01-08T13: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1: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3: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5T22: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08: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2T20: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0: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08: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08: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2T21: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16: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1T20: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05: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16: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1: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18: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09-30T19: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3:18:21"/>
  </r>
  <r>
    <n v="165"/>
    <s v="NET"/>
    <s v="A teacher. A boy. The beach and a heatwave that drove them all insane."/>
    <n v="17000"/>
    <n v="0"/>
    <x v="2"/>
    <s v="GB"/>
    <s v="GBP"/>
    <n v="1452613724"/>
    <n v="1450021724"/>
    <b v="0"/>
    <n v="0"/>
    <b v="0"/>
    <s v="film &amp; video/drama"/>
    <n v="0"/>
    <e v="#DIV/0!"/>
    <x v="0"/>
    <s v="drama"/>
    <x v="165"/>
    <d v="2016-01-12T10: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5T20: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17: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4: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07: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0: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1T23: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3: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08: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3: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3: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4:46:39"/>
  </r>
  <r>
    <n v="177"/>
    <s v="The Good Samaritan"/>
    <s v="I'm making a modern day version of the bible story &quot; The Good Samaritan&quot;"/>
    <n v="450"/>
    <n v="180"/>
    <x v="2"/>
    <s v="US"/>
    <s v="USD"/>
    <n v="1427155726"/>
    <n v="1425690526"/>
    <b v="0"/>
    <n v="7"/>
    <b v="0"/>
    <s v="film &amp; video/drama"/>
    <n v="0.4"/>
    <n v="25.714285714285715"/>
    <x v="0"/>
    <s v="drama"/>
    <x v="177"/>
    <d v="2015-03-23T19:08:46"/>
  </r>
  <r>
    <n v="178"/>
    <s v="El viaje de LucÃ­a"/>
    <s v="El viaje de LucÃ­a es un largometraje de ficciÃ³n con temÃ¡tica sobre el cÃ¡ncer infantil."/>
    <n v="500000"/>
    <n v="0"/>
    <x v="2"/>
    <s v="ES"/>
    <s v="EUR"/>
    <n v="1448582145"/>
    <n v="1445986545"/>
    <b v="0"/>
    <n v="0"/>
    <b v="0"/>
    <s v="film &amp; video/drama"/>
    <n v="0"/>
    <e v="#DIV/0!"/>
    <x v="0"/>
    <s v="drama"/>
    <x v="178"/>
    <d v="2015-11-26T18:55:45"/>
  </r>
  <r>
    <n v="179"/>
    <s v="Sustain: A Film About Survival"/>
    <s v="A feature-length film about how three people survive in a diseased world."/>
    <n v="1000"/>
    <n v="200"/>
    <x v="2"/>
    <s v="US"/>
    <s v="USD"/>
    <n v="1457056555"/>
    <n v="1454464555"/>
    <b v="0"/>
    <n v="2"/>
    <b v="0"/>
    <s v="film &amp; video/drama"/>
    <n v="0.2"/>
    <n v="100"/>
    <x v="0"/>
    <s v="drama"/>
    <x v="179"/>
    <d v="2016-03-03T20: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4: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2: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6T19:17:12"/>
  </r>
  <r>
    <n v="183"/>
    <s v="Three Little Words"/>
    <s v="Don't kill me until I meet my Dad"/>
    <n v="12500"/>
    <n v="4482"/>
    <x v="2"/>
    <s v="GB"/>
    <s v="GBP"/>
    <n v="1417033610"/>
    <n v="1414438010"/>
    <b v="0"/>
    <n v="12"/>
    <b v="0"/>
    <s v="film &amp; video/drama"/>
    <n v="0.35855999999999999"/>
    <n v="373.5"/>
    <x v="0"/>
    <s v="drama"/>
    <x v="183"/>
    <d v="2014-11-26T15: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8-31T22:59:00"/>
  </r>
  <r>
    <n v="185"/>
    <s v="BLANK Short Movie"/>
    <s v="Love has no boundaries!"/>
    <n v="40000"/>
    <n v="2200"/>
    <x v="2"/>
    <s v="NO"/>
    <s v="NOK"/>
    <n v="1471557139"/>
    <n v="1468965139"/>
    <b v="0"/>
    <n v="10"/>
    <b v="0"/>
    <s v="film &amp; video/drama"/>
    <n v="5.5E-2"/>
    <n v="220"/>
    <x v="0"/>
    <s v="drama"/>
    <x v="185"/>
    <d v="2016-08-18T16: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15: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1: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4T23: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1:34:37"/>
  </r>
  <r>
    <n v="190"/>
    <s v="REGIONRAT, the movie"/>
    <s v="Because hope can be a 4 letter word"/>
    <n v="12000"/>
    <n v="50"/>
    <x v="2"/>
    <s v="US"/>
    <s v="USD"/>
    <n v="1466091446"/>
    <n v="1465227446"/>
    <b v="0"/>
    <n v="1"/>
    <b v="0"/>
    <s v="film &amp; video/drama"/>
    <n v="4.1666666666666666E-3"/>
    <n v="50"/>
    <x v="0"/>
    <s v="drama"/>
    <x v="190"/>
    <d v="2016-06-16T10: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05: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4: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18: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18: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1: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16: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16: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4: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8-31T21: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4T21: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4:38:49"/>
  </r>
  <r>
    <n v="202"/>
    <s v="Modern Gangsters"/>
    <s v="new web series created by jonney terry"/>
    <n v="6000"/>
    <n v="0"/>
    <x v="2"/>
    <s v="US"/>
    <s v="USD"/>
    <n v="1444337940"/>
    <n v="1441750564"/>
    <b v="0"/>
    <n v="0"/>
    <b v="0"/>
    <s v="film &amp; video/drama"/>
    <n v="0"/>
    <e v="#DIV/0!"/>
    <x v="0"/>
    <s v="drama"/>
    <x v="202"/>
    <d v="2015-10-08T15: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15: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09: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0:10:22"/>
  </r>
  <r>
    <n v="206"/>
    <s v="Blood Bond Movie Development"/>
    <s v="A love story featuring adoption,struggle,dysfunction,grace, healing, and restoration."/>
    <n v="12700"/>
    <n v="0"/>
    <x v="2"/>
    <s v="US"/>
    <s v="USD"/>
    <n v="1470441983"/>
    <n v="1468627583"/>
    <b v="0"/>
    <n v="0"/>
    <b v="0"/>
    <s v="film &amp; video/drama"/>
    <n v="0"/>
    <e v="#DIV/0!"/>
    <x v="0"/>
    <s v="drama"/>
    <x v="206"/>
    <d v="2016-08-05T19: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3T23: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3: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17: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0: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8T22: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15: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09: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0: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18: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17:00:37"/>
  </r>
  <r>
    <n v="217"/>
    <s v="Bitch"/>
    <s v="A roadmovie by paw"/>
    <n v="100000"/>
    <n v="11943"/>
    <x v="2"/>
    <s v="SE"/>
    <s v="SEK"/>
    <n v="1419780149"/>
    <n v="1417101749"/>
    <b v="0"/>
    <n v="38"/>
    <b v="0"/>
    <s v="film &amp; video/drama"/>
    <n v="0.11942999999999999"/>
    <n v="314.28947368421052"/>
    <x v="0"/>
    <s v="drama"/>
    <x v="217"/>
    <d v="2014-12-28T10: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0: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1: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15:06:00"/>
  </r>
  <r>
    <n v="221"/>
    <s v="Archetypes"/>
    <s v="Film about Schizophrenia with Surreal Twists!"/>
    <n v="50000"/>
    <n v="0"/>
    <x v="2"/>
    <s v="US"/>
    <s v="USD"/>
    <n v="1427569564"/>
    <n v="1422389164"/>
    <b v="0"/>
    <n v="0"/>
    <b v="0"/>
    <s v="film &amp; video/drama"/>
    <n v="0"/>
    <e v="#DIV/0!"/>
    <x v="0"/>
    <s v="drama"/>
    <x v="221"/>
    <d v="2015-03-28T14: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6T21: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1T20: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0: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17: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4: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16:27:21"/>
  </r>
  <r>
    <n v="228"/>
    <s v="Facets of a Geek life"/>
    <s v="I am making a film from one one of my books called facets of a Geek life."/>
    <n v="8000"/>
    <n v="0"/>
    <x v="2"/>
    <s v="GB"/>
    <s v="GBP"/>
    <n v="1433176105"/>
    <n v="1427992105"/>
    <b v="0"/>
    <n v="0"/>
    <b v="0"/>
    <s v="film &amp; video/drama"/>
    <n v="0"/>
    <e v="#DIV/0!"/>
    <x v="0"/>
    <s v="drama"/>
    <x v="228"/>
    <d v="2015-06-01T11: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17: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3: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18: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4: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16: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0T19: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16: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4T19:00:00"/>
  </r>
  <r>
    <n v="237"/>
    <s v="Making The Choice"/>
    <s v="Making The Choice is a christian short film series."/>
    <n v="15000"/>
    <n v="50"/>
    <x v="2"/>
    <s v="US"/>
    <s v="USD"/>
    <n v="1457445069"/>
    <n v="1452261069"/>
    <b v="0"/>
    <n v="1"/>
    <b v="0"/>
    <s v="film &amp; video/drama"/>
    <n v="3.3333333333333335E-3"/>
    <n v="50"/>
    <x v="0"/>
    <s v="drama"/>
    <x v="237"/>
    <d v="2016-03-08T08: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4: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07: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2: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1: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06: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1T20: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2: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5T20: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4: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5T22: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2: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08: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4: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5-31T22: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0: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6T21: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06: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3: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0: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7T20: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2: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4: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09: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0: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17: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09: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15: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2T22: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05: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6T23: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1T23: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4T23: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3: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3: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06: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1: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09T20: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7T19: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16: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1T19: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6T21: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09: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4: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17:00:00"/>
  </r>
  <r>
    <n v="283"/>
    <s v="SOLE SURVIVOR"/>
    <s v="What is the impact of survivorship on the human condition?"/>
    <n v="18000"/>
    <n v="20569.05"/>
    <x v="0"/>
    <s v="US"/>
    <s v="USD"/>
    <n v="1306904340"/>
    <n v="1305219744"/>
    <b v="1"/>
    <n v="202"/>
    <b v="1"/>
    <s v="film &amp; video/documentary"/>
    <n v="1.142725"/>
    <n v="101.8269801980198"/>
    <x v="0"/>
    <s v="documentary"/>
    <x v="283"/>
    <d v="2011-05-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2: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3: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3: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1T23: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5T23: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05: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2: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4-30T19: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8T22: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1: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1: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0-31T19: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06: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4-30T22: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16: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1: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18: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1: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15: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1T20: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8-31T21: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0: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4:05:33"/>
  </r>
  <r>
    <n v="307"/>
    <s v="Grammar Revolution"/>
    <s v="Why is grammar important?"/>
    <n v="22000"/>
    <n v="24490"/>
    <x v="0"/>
    <s v="US"/>
    <s v="USD"/>
    <n v="1360276801"/>
    <n v="1357684801"/>
    <b v="1"/>
    <n v="576"/>
    <b v="1"/>
    <s v="film &amp; video/documentary"/>
    <n v="1.1131818181818183"/>
    <n v="42.517361111111114"/>
    <x v="0"/>
    <s v="documentary"/>
    <x v="307"/>
    <d v="2013-02-07T17: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1: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3: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19T21: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2: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16: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0: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4: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3: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0T23: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1: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18: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2: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18: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06: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08: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0: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19T23: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17: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3: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0-31T23: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6T23: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6T22: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08: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3: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09: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4: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17: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0: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3T21: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2T20: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3: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16: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09-30T22: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3: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3T22: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5-31T21: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17: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07: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07: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09: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06: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0T22: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17: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7T23: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15: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3: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3: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3: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0: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0: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0: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2T22: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2T20: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4: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0T22: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09: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4: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4-30T23: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08: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08: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4: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3: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1: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16: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16: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2: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05: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2: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18: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1: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2: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0: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2: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8T21: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3: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0: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17: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1: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7T20: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17: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7T19: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7T19: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7T22: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2: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3: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16: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8-31T22: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4: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07: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6T22: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15: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08: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2: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18: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5T21: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0: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16: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3: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15: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18: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0: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2: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16: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1T20: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07: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4: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7T23: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1: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15: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3T23: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06: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1: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17: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3: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16: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2: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3: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17: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6T23: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0T21: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15: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2: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0: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16: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2: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3: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2: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2: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3: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17: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4:03:16"/>
  </r>
  <r>
    <n v="442"/>
    <s v="The Paranormal Idiot"/>
    <s v="Doomsday is here"/>
    <n v="17000"/>
    <n v="6691"/>
    <x v="2"/>
    <s v="US"/>
    <s v="USD"/>
    <n v="1424380783"/>
    <n v="1421788783"/>
    <b v="0"/>
    <n v="17"/>
    <b v="0"/>
    <s v="film &amp; video/animation"/>
    <n v="0.39358823529411763"/>
    <n v="393.58823529411762"/>
    <x v="0"/>
    <s v="animation"/>
    <x v="442"/>
    <d v="2015-02-19T16: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09T19: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16: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3: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3T21: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07: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3: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08: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17: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2: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1: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4: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08: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6T19: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1T22: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3: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1: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1:22:07"/>
  </r>
  <r>
    <n v="460"/>
    <s v="Darwin's Kiss"/>
    <s v="An animated web series about biological evolution gone haywire."/>
    <n v="8500"/>
    <n v="25"/>
    <x v="2"/>
    <s v="US"/>
    <s v="USD"/>
    <n v="1401595200"/>
    <n v="1398862875"/>
    <b v="0"/>
    <n v="2"/>
    <b v="0"/>
    <s v="film &amp; video/animation"/>
    <n v="2.9411764705882353E-3"/>
    <n v="12.5"/>
    <x v="0"/>
    <s v="animation"/>
    <x v="460"/>
    <d v="2014-05-31T23: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15: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09T22: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2: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15:22:15"/>
  </r>
  <r>
    <n v="465"/>
    <s v="&quot;Amp&quot; A Story About a Robot"/>
    <s v="&quot;Amp&quot; is a short film about a robot with needs."/>
    <n v="512"/>
    <n v="138"/>
    <x v="2"/>
    <s v="US"/>
    <s v="USD"/>
    <n v="1403837574"/>
    <n v="1402455174"/>
    <b v="0"/>
    <n v="8"/>
    <b v="0"/>
    <s v="film &amp; video/animation"/>
    <n v="0.26953125"/>
    <n v="17.25"/>
    <x v="0"/>
    <s v="animation"/>
    <x v="465"/>
    <d v="2014-06-26T21: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17: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1: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0T22: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18: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5T23: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1: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17: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1: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2: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5T21: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2T22: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15: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15: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05: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07: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1: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09: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8T23: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18: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07: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17: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0: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8T20: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06:33:00"/>
  </r>
  <r>
    <n v="490"/>
    <s v="PROJECT IS CANCELLED"/>
    <s v="Cancelled"/>
    <n v="1000"/>
    <n v="0"/>
    <x v="2"/>
    <s v="US"/>
    <s v="USD"/>
    <n v="1345677285"/>
    <n v="1343085285"/>
    <b v="0"/>
    <n v="0"/>
    <b v="0"/>
    <s v="film &amp; video/animation"/>
    <n v="0"/>
    <e v="#DIV/0!"/>
    <x v="0"/>
    <s v="animation"/>
    <x v="490"/>
    <d v="2012-08-22T18: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18: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2T19: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2: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2T22: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4: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17:21:14"/>
  </r>
  <r>
    <n v="497"/>
    <s v="Galaxy Probe Kids"/>
    <s v="live-action/animated series pilot."/>
    <n v="4480"/>
    <n v="30"/>
    <x v="2"/>
    <s v="US"/>
    <s v="USD"/>
    <n v="1419483600"/>
    <n v="1414889665"/>
    <b v="0"/>
    <n v="3"/>
    <b v="0"/>
    <s v="film &amp; video/animation"/>
    <n v="6.6964285714285711E-3"/>
    <n v="10"/>
    <x v="0"/>
    <s v="animation"/>
    <x v="497"/>
    <d v="2014-12-25T00: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3: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15: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17: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0: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07: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07: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17: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4T21: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08: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18: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09: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0: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2-29T23: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1: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3: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2: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09: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06:46:41"/>
  </r>
  <r>
    <n v="516"/>
    <s v="Shipmates"/>
    <s v="A big brother style comedy animation series starring famous seafarers"/>
    <n v="5000"/>
    <n v="0"/>
    <x v="2"/>
    <s v="GB"/>
    <s v="GBP"/>
    <n v="1432752080"/>
    <n v="1427568080"/>
    <b v="0"/>
    <n v="0"/>
    <b v="0"/>
    <s v="film &amp; video/animation"/>
    <n v="0"/>
    <e v="#DIV/0!"/>
    <x v="0"/>
    <s v="animation"/>
    <x v="516"/>
    <d v="2015-05-27T13: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09: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09: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4: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1: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0-31T23: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18: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0T22: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2: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4: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2: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1:05:00"/>
  </r>
  <r>
    <n v="528"/>
    <s v="Devastated No Matter What"/>
    <s v="A Festival Backed Production of a Full-Length Play."/>
    <n v="1150"/>
    <n v="1330"/>
    <x v="0"/>
    <s v="US"/>
    <s v="USD"/>
    <n v="1434921600"/>
    <n v="1433109907"/>
    <b v="0"/>
    <n v="30"/>
    <b v="1"/>
    <s v="theater/plays"/>
    <n v="1.1565217391304348"/>
    <n v="44.333333333333336"/>
    <x v="1"/>
    <s v="plays"/>
    <x v="528"/>
    <d v="2015-06-21T16: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0: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3T21: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1: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2T19: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05: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18: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08: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3: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4: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4: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4T20: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4: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8T20: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1: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0-31T21: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0: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0: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1: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1: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16: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0: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0: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2: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09: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3: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1: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3:29:03"/>
  </r>
  <r>
    <n v="556"/>
    <s v="Braille Academy"/>
    <s v="An educational platform for learning Unified English Braille Code"/>
    <n v="8000"/>
    <n v="200"/>
    <x v="2"/>
    <s v="US"/>
    <s v="USD"/>
    <n v="1452112717"/>
    <n v="1449520717"/>
    <b v="0"/>
    <n v="1"/>
    <b v="0"/>
    <s v="technology/web"/>
    <n v="2.5000000000000001E-2"/>
    <n v="200"/>
    <x v="2"/>
    <s v="web"/>
    <x v="556"/>
    <d v="2016-01-06T15: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18: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15: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1: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3: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0: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4: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6T20: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17: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3: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1: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15: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06: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15:20:12"/>
  </r>
  <r>
    <n v="570"/>
    <s v="Relaunching in May"/>
    <s v="Humans have AM/FM/Satellite radio, kids have radio Disney, pets have DogCatRadio."/>
    <n v="85000"/>
    <n v="142"/>
    <x v="2"/>
    <s v="US"/>
    <s v="USD"/>
    <n v="1455822569"/>
    <n v="1453230569"/>
    <b v="0"/>
    <n v="1"/>
    <b v="0"/>
    <s v="technology/web"/>
    <n v="1.6705882352941177E-3"/>
    <n v="142"/>
    <x v="2"/>
    <s v="web"/>
    <x v="570"/>
    <d v="2016-02-18T14: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6T22: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3: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7T20: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05: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1: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05: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09:08:22"/>
  </r>
  <r>
    <n v="578"/>
    <s v="weBuy Crowdsourced Shopping"/>
    <s v="weBuy trade built on technology and Crowd Sourced Power"/>
    <n v="125000"/>
    <n v="14"/>
    <x v="2"/>
    <s v="GB"/>
    <s v="GBP"/>
    <n v="1441633993"/>
    <n v="1439560393"/>
    <b v="0"/>
    <n v="7"/>
    <b v="0"/>
    <s v="technology/web"/>
    <n v="1.12E-4"/>
    <n v="2"/>
    <x v="2"/>
    <s v="web"/>
    <x v="578"/>
    <d v="2015-09-07T08: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15: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16: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1T19: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3: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16: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1:11:56"/>
  </r>
  <r>
    <n v="585"/>
    <s v="Link Card"/>
    <s v="SAVE UP TO 40% WHEN YOU SPEND!_x000a__x000a_PRE-ORDER YOUR LINK CARD TODAY"/>
    <n v="9000"/>
    <n v="0"/>
    <x v="2"/>
    <s v="GB"/>
    <s v="GBP"/>
    <n v="1448928000"/>
    <n v="1444123377"/>
    <b v="0"/>
    <n v="0"/>
    <b v="0"/>
    <s v="technology/web"/>
    <n v="0"/>
    <e v="#DIV/0!"/>
    <x v="2"/>
    <s v="web"/>
    <x v="585"/>
    <d v="2015-11-30T19: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15: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3: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4:28:06"/>
  </r>
  <r>
    <n v="589"/>
    <s v="Get Neighborly"/>
    <s v="Services closer than you think..."/>
    <n v="7500"/>
    <n v="1"/>
    <x v="2"/>
    <s v="US"/>
    <s v="USD"/>
    <n v="1436366699"/>
    <n v="1435070699"/>
    <b v="0"/>
    <n v="1"/>
    <b v="0"/>
    <s v="technology/web"/>
    <n v="1.3333333333333334E-4"/>
    <n v="1"/>
    <x v="2"/>
    <s v="web"/>
    <x v="589"/>
    <d v="2015-07-08T09: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08: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08: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0: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0:15:45"/>
  </r>
  <r>
    <n v="594"/>
    <s v="Unleashed Fitness"/>
    <s v="Creating a fitness site that will change the fitness game forever!"/>
    <n v="25000"/>
    <n v="26"/>
    <x v="2"/>
    <s v="US"/>
    <s v="USD"/>
    <n v="1460832206"/>
    <n v="1458240206"/>
    <b v="0"/>
    <n v="2"/>
    <b v="0"/>
    <s v="technology/web"/>
    <n v="1.0399999999999999E-3"/>
    <n v="13"/>
    <x v="2"/>
    <s v="web"/>
    <x v="594"/>
    <d v="2016-04-16T13: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3T20: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16: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1:00:00"/>
  </r>
  <r>
    <n v="598"/>
    <s v="Goals not creeds"/>
    <s v="This is a project to create a crowd-funding site for Urantia Book readers worldwide."/>
    <n v="2500"/>
    <n v="850"/>
    <x v="2"/>
    <s v="US"/>
    <s v="USD"/>
    <n v="1417737781"/>
    <n v="1415145781"/>
    <b v="0"/>
    <n v="7"/>
    <b v="0"/>
    <s v="technology/web"/>
    <n v="0.34"/>
    <n v="121.42857142857143"/>
    <x v="2"/>
    <s v="web"/>
    <x v="598"/>
    <d v="2014-12-04T19: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0: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4: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15: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4: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0: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7T19:50:56"/>
  </r>
  <r>
    <n v="605"/>
    <s v="Teach Your Parents iPad (Canceled)"/>
    <s v="An iPad support care package for your parents / seniors."/>
    <n v="5000"/>
    <n v="131"/>
    <x v="1"/>
    <s v="US"/>
    <s v="USD"/>
    <n v="1440318908"/>
    <n v="1436430908"/>
    <b v="0"/>
    <n v="8"/>
    <b v="0"/>
    <s v="technology/web"/>
    <n v="2.6200000000000001E-2"/>
    <n v="16.375"/>
    <x v="2"/>
    <s v="web"/>
    <x v="605"/>
    <d v="2015-08-23T03: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0: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15: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17: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8T20: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08:27:17"/>
  </r>
  <r>
    <n v="612"/>
    <s v="Web Streaming 2.0 (Canceled)"/>
    <s v="A Fast and Reliable new Web platform to stream videos from Internet"/>
    <n v="10000"/>
    <n v="0"/>
    <x v="1"/>
    <s v="IT"/>
    <s v="EUR"/>
    <n v="1472777146"/>
    <n v="1470185146"/>
    <b v="0"/>
    <n v="0"/>
    <b v="0"/>
    <s v="technology/web"/>
    <n v="0"/>
    <e v="#DIV/0!"/>
    <x v="2"/>
    <s v="web"/>
    <x v="612"/>
    <d v="2016-09-01T19: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09-30T23: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4: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3: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4:26:43"/>
  </r>
  <r>
    <n v="619"/>
    <s v="Big Data (Canceled)"/>
    <s v="Big Data Sets for researchers interested in improving the quality of life."/>
    <n v="2500000"/>
    <n v="1"/>
    <x v="1"/>
    <s v="US"/>
    <s v="USD"/>
    <n v="1416933390"/>
    <n v="1411745790"/>
    <b v="0"/>
    <n v="1"/>
    <b v="0"/>
    <s v="technology/web"/>
    <n v="3.9999999999999998E-7"/>
    <n v="1"/>
    <x v="2"/>
    <s v="web"/>
    <x v="619"/>
    <d v="2014-11-25T11: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2: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18: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3: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7T19: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15: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08: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18: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1: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0: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0: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3: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1: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18:00:00"/>
  </r>
  <r>
    <n v="634"/>
    <s v="pitchtograndma (Canceled)"/>
    <s v="We help companies to explain what they do in simple, grandma-would-understand terms."/>
    <n v="5000"/>
    <n v="1"/>
    <x v="1"/>
    <s v="US"/>
    <s v="USD"/>
    <n v="1424989029"/>
    <n v="1422397029"/>
    <b v="0"/>
    <n v="1"/>
    <b v="0"/>
    <s v="technology/web"/>
    <n v="2.0000000000000001E-4"/>
    <n v="1"/>
    <x v="2"/>
    <s v="web"/>
    <x v="634"/>
    <d v="2015-02-26T17:17:09"/>
  </r>
  <r>
    <n v="635"/>
    <s v="Pleero, A Technology Team Building Website (Canceled)"/>
    <s v="Network used for building technology development teams."/>
    <n v="25000"/>
    <n v="2"/>
    <x v="1"/>
    <s v="US"/>
    <s v="USD"/>
    <n v="1428804762"/>
    <n v="1426212762"/>
    <b v="0"/>
    <n v="1"/>
    <b v="0"/>
    <s v="technology/web"/>
    <n v="8.0000000000000007E-5"/>
    <n v="2"/>
    <x v="2"/>
    <s v="web"/>
    <x v="635"/>
    <d v="2015-04-11T21:12:42"/>
  </r>
  <r>
    <n v="636"/>
    <s v="Keto Advice (Canceled)"/>
    <s v="With no central location for keto knowledge, keto advice will be a community run knowledge base."/>
    <n v="2000"/>
    <n v="4"/>
    <x v="1"/>
    <s v="GB"/>
    <s v="GBP"/>
    <n v="1433587620"/>
    <n v="1430996150"/>
    <b v="0"/>
    <n v="1"/>
    <b v="0"/>
    <s v="technology/web"/>
    <n v="2E-3"/>
    <n v="4"/>
    <x v="2"/>
    <s v="web"/>
    <x v="636"/>
    <d v="2015-06-06T05: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18:04:00"/>
  </r>
  <r>
    <n v="638"/>
    <s v="W (Canceled)"/>
    <s v="O0"/>
    <n v="200000"/>
    <n v="18"/>
    <x v="1"/>
    <s v="DE"/>
    <s v="EUR"/>
    <n v="1490447662"/>
    <n v="1485267262"/>
    <b v="0"/>
    <n v="6"/>
    <b v="0"/>
    <s v="technology/web"/>
    <n v="9.0000000000000006E-5"/>
    <n v="3"/>
    <x v="2"/>
    <s v="web"/>
    <x v="638"/>
    <d v="2017-03-25T08: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08: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18: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08: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0: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0: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8T20: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1T19: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15: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2:25:49"/>
  </r>
  <r>
    <n v="648"/>
    <s v="Audio Jacket"/>
    <s v="Get ready for the next product that you canâ€™t live without"/>
    <n v="35000"/>
    <n v="44388"/>
    <x v="0"/>
    <s v="US"/>
    <s v="USD"/>
    <n v="1413304708"/>
    <n v="1410280708"/>
    <b v="0"/>
    <n v="27"/>
    <b v="1"/>
    <s v="technology/wearables"/>
    <n v="1.2682285714285715"/>
    <n v="1644"/>
    <x v="2"/>
    <s v="wearables"/>
    <x v="648"/>
    <d v="2014-10-14T11: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16: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8T20: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2T19: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2: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09: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17: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16: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3: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15: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3:00:00"/>
  </r>
  <r>
    <n v="659"/>
    <s v="Lulu Watch Designs - Apple Watch"/>
    <s v="Sync up your lifestyle"/>
    <n v="3000"/>
    <n v="3017"/>
    <x v="0"/>
    <s v="US"/>
    <s v="USD"/>
    <n v="1440339295"/>
    <n v="1437747295"/>
    <b v="0"/>
    <n v="21"/>
    <b v="1"/>
    <s v="technology/wearables"/>
    <n v="1.0056666666666667"/>
    <n v="143.66666666666666"/>
    <x v="2"/>
    <s v="wearables"/>
    <x v="659"/>
    <d v="2015-08-23T09: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3: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0: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05: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15: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0: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2: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4: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3: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4: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0: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3: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3T23: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4-12-31T23: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15: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1T21: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1: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3: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4: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4: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1: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07: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4: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2: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16: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4T22: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15: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1: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3: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4T21: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7T23: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1: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6-30T19: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4: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4: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0: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07:30:20"/>
  </r>
  <r>
    <n v="696"/>
    <s v="trustee"/>
    <s v="Show your fidelity by wearing the Trustee rings! Show where you are (at)!"/>
    <n v="175000"/>
    <n v="1"/>
    <x v="2"/>
    <s v="NL"/>
    <s v="EUR"/>
    <n v="1406326502"/>
    <n v="1403734502"/>
    <b v="0"/>
    <n v="1"/>
    <b v="0"/>
    <s v="technology/wearables"/>
    <n v="5.7142857142857145E-6"/>
    <n v="1"/>
    <x v="2"/>
    <s v="wearables"/>
    <x v="696"/>
    <d v="2014-07-25T17: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07: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7T21: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1: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1: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0: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3: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18: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19T23:37:48"/>
  </r>
  <r>
    <n v="705"/>
    <s v="SomnoScope"/>
    <s v="The closest thing ever to the Holy Grail of wearables technology"/>
    <n v="100000"/>
    <n v="977"/>
    <x v="2"/>
    <s v="NL"/>
    <s v="EUR"/>
    <n v="1484999278"/>
    <n v="1482407278"/>
    <b v="0"/>
    <n v="5"/>
    <b v="0"/>
    <s v="technology/wearables"/>
    <n v="9.7699999999999992E-3"/>
    <n v="195.4"/>
    <x v="2"/>
    <s v="wearables"/>
    <x v="705"/>
    <d v="2017-01-21T06: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3: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0: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08:56:40"/>
  </r>
  <r>
    <n v="709"/>
    <s v="lumiglove"/>
    <s v="A &quot;handheld&quot; light, which eases the way you illuminate objects and/or paths."/>
    <n v="15000"/>
    <n v="61"/>
    <x v="2"/>
    <s v="US"/>
    <s v="USD"/>
    <n v="1417741159"/>
    <n v="1415149159"/>
    <b v="0"/>
    <n v="2"/>
    <b v="0"/>
    <s v="technology/wearables"/>
    <n v="4.0666666666666663E-3"/>
    <n v="30.5"/>
    <x v="2"/>
    <s v="wearables"/>
    <x v="709"/>
    <d v="2014-12-04T19:59:19"/>
  </r>
  <r>
    <n v="710"/>
    <s v="Hate York Shirt 2.0"/>
    <s v="Shirts, so technologically advanced, they connect mentally to their audience upon sight."/>
    <n v="1200"/>
    <n v="0"/>
    <x v="2"/>
    <s v="CA"/>
    <s v="CAD"/>
    <n v="1408495440"/>
    <n v="1405640302"/>
    <b v="0"/>
    <n v="0"/>
    <b v="0"/>
    <s v="technology/wearables"/>
    <n v="0"/>
    <e v="#DIV/0!"/>
    <x v="2"/>
    <s v="wearables"/>
    <x v="710"/>
    <d v="2014-08-19T19: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07: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1: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07: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3: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4T22: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1-30T19:00:00"/>
  </r>
  <r>
    <n v="717"/>
    <s v="cool air belt"/>
    <s v="Cool air flowing under clothing keeps you cool."/>
    <n v="100000"/>
    <n v="305"/>
    <x v="2"/>
    <s v="US"/>
    <s v="USD"/>
    <n v="1409949002"/>
    <n v="1407357002"/>
    <b v="0"/>
    <n v="4"/>
    <b v="0"/>
    <s v="technology/wearables"/>
    <n v="3.0500000000000002E-3"/>
    <n v="76.25"/>
    <x v="2"/>
    <s v="wearables"/>
    <x v="717"/>
    <d v="2014-09-05T15: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0: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2T19: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0: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08: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3: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29T22: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0: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0: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1T20: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16: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15: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8T23: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2: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1: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05: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05: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0: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3T19: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0T23: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15: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1-30T23: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07: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0T22: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0: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16: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16: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17: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08: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2T22: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05: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15: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17: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16: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0: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06: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09: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2: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19T19: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2: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5T20: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15: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2: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4: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3: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1: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05: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09T23: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08: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3: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0T22: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5T23: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18: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18: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4: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0-31T22: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18: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3: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5T20: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0: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18: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1: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4T23: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1: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7T19: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3: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17: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6T21: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09: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0: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0: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6T22: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2: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1-31T20: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0: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16: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2T23: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2: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6T23: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16: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8T23: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09: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1: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05: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4: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6T23: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8T20: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2T22: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18:00:00"/>
  </r>
  <r>
    <n v="806"/>
    <s v="Golden Animals NEW Album!"/>
    <s v="Help Golden Animals finish their NEW Album!"/>
    <n v="8000"/>
    <n v="8355"/>
    <x v="0"/>
    <s v="US"/>
    <s v="USD"/>
    <n v="1315413339"/>
    <n v="1312821339"/>
    <b v="0"/>
    <n v="71"/>
    <b v="1"/>
    <s v="music/rock"/>
    <n v="1.0443750000000001"/>
    <n v="117.67605633802818"/>
    <x v="4"/>
    <s v="rock"/>
    <x v="806"/>
    <d v="2011-09-07T11:35:39"/>
  </r>
  <r>
    <n v="807"/>
    <s v="Sic Vita - New EP Release - 2017"/>
    <s v="Join the Sic Vita family and lend a hand as we create a new album!"/>
    <n v="4000"/>
    <n v="4205"/>
    <x v="0"/>
    <s v="US"/>
    <s v="USD"/>
    <n v="1488333600"/>
    <n v="1485270311"/>
    <b v="0"/>
    <n v="57"/>
    <b v="1"/>
    <s v="music/rock"/>
    <n v="1.05125"/>
    <n v="73.771929824561397"/>
    <x v="4"/>
    <s v="rock"/>
    <x v="807"/>
    <d v="2017-02-28T21: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1T23: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15: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8-31T20:21:02"/>
  </r>
  <r>
    <n v="811"/>
    <s v="Love Water Tour"/>
    <s v="We need your financial support to cover the tour costs!  (Sound, lights, travel, stage design)"/>
    <n v="1000"/>
    <n v="1040"/>
    <x v="0"/>
    <s v="US"/>
    <s v="USD"/>
    <n v="1373475120"/>
    <n v="1371569202"/>
    <b v="0"/>
    <n v="12"/>
    <b v="1"/>
    <s v="music/rock"/>
    <n v="1.04"/>
    <n v="86.666666666666671"/>
    <x v="4"/>
    <s v="rock"/>
    <x v="811"/>
    <d v="2013-07-10T11: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08: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18: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3:04:00"/>
  </r>
  <r>
    <n v="815"/>
    <s v="Some Late Help for The Early Reset"/>
    <s v="Be a part of helping The Early Reset finish their new 7 song EP."/>
    <n v="4000"/>
    <n v="4280"/>
    <x v="0"/>
    <s v="US"/>
    <s v="USD"/>
    <n v="1414879303"/>
    <n v="1412287303"/>
    <b v="0"/>
    <n v="43"/>
    <b v="1"/>
    <s v="music/rock"/>
    <n v="1.07"/>
    <n v="99.534883720930239"/>
    <x v="4"/>
    <s v="rock"/>
    <x v="815"/>
    <d v="2014-11-01T17: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1: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0T23: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2:01:00"/>
  </r>
  <r>
    <n v="819"/>
    <s v="Winter Tour"/>
    <s v="We are touring the Southeast in support of our new EP"/>
    <n v="400"/>
    <n v="435"/>
    <x v="0"/>
    <s v="US"/>
    <s v="USD"/>
    <n v="1387601040"/>
    <n v="1386806254"/>
    <b v="0"/>
    <n v="14"/>
    <b v="1"/>
    <s v="music/rock"/>
    <n v="1.0874999999999999"/>
    <n v="31.071428571428573"/>
    <x v="4"/>
    <s v="rock"/>
    <x v="819"/>
    <d v="2013-12-20T23: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0: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3T23: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17: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17: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1: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2: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18: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4: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1: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4: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06: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0: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3:13:00"/>
  </r>
  <r>
    <n v="833"/>
    <s v="Ragman Rolls"/>
    <s v="This is an American rock album."/>
    <n v="6000"/>
    <n v="6100"/>
    <x v="0"/>
    <s v="US"/>
    <s v="USD"/>
    <n v="1397941475"/>
    <n v="1395349475"/>
    <b v="0"/>
    <n v="41"/>
    <b v="1"/>
    <s v="music/rock"/>
    <n v="1.0166666666666666"/>
    <n v="148.78048780487805"/>
    <x v="4"/>
    <s v="rock"/>
    <x v="833"/>
    <d v="2014-04-19T16: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6-30T22: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8T22:00:00"/>
  </r>
  <r>
    <n v="836"/>
    <s v="DESMADRE Full Album + Press Kit"/>
    <s v="An album you can bring home to mom."/>
    <n v="5000"/>
    <n v="5046.5200000000004"/>
    <x v="0"/>
    <s v="US"/>
    <s v="USD"/>
    <n v="1381108918"/>
    <n v="1378516918"/>
    <b v="0"/>
    <n v="46"/>
    <b v="1"/>
    <s v="music/rock"/>
    <n v="1.009304"/>
    <n v="109.70695652173914"/>
    <x v="4"/>
    <s v="rock"/>
    <x v="836"/>
    <d v="2013-10-06T20: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18: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16: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3: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0: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16: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3T22: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3: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0-31T23: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4T22: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09:00:00"/>
  </r>
  <r>
    <n v="847"/>
    <s v="CENTROPYMUSIC"/>
    <s v="MUSIC WITH MEANING!  MUSIC THAT MATTERS!!!"/>
    <n v="10"/>
    <n v="10"/>
    <x v="0"/>
    <s v="US"/>
    <s v="USD"/>
    <n v="1436555376"/>
    <n v="1433963376"/>
    <b v="0"/>
    <n v="1"/>
    <b v="1"/>
    <s v="music/metal"/>
    <n v="1"/>
    <n v="10"/>
    <x v="4"/>
    <s v="metal"/>
    <x v="847"/>
    <d v="2015-07-10T14: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4: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5T21: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4T23: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4: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16: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4: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0: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3T22: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4:00:00"/>
  </r>
  <r>
    <n v="857"/>
    <s v="A Reason To Breathe - DEBUT ALBUM"/>
    <s v="Modern Post-Hardcore/Electro music (Hardstyle, EDM, Trap, Dubstep, Dembow, House)."/>
    <n v="1200"/>
    <n v="1200"/>
    <x v="0"/>
    <s v="ES"/>
    <s v="EUR"/>
    <n v="1448463431"/>
    <n v="1444831031"/>
    <b v="0"/>
    <n v="24"/>
    <b v="1"/>
    <s v="music/metal"/>
    <n v="1"/>
    <n v="50"/>
    <x v="4"/>
    <s v="metal"/>
    <x v="857"/>
    <d v="2015-11-25T09: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17: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3T19: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07: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18: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09: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1T21: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4: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3: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0: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1-30T23: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6T19: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4: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8-31T19: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09: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4: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0: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09: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2:22:11"/>
  </r>
  <r>
    <n v="876"/>
    <s v="Sound Of Dobells"/>
    <s v="What was the greatest record shop ever?  DOBELLS!"/>
    <n v="3152"/>
    <n v="1286"/>
    <x v="2"/>
    <s v="GB"/>
    <s v="GBP"/>
    <n v="1359978927"/>
    <n v="1357127727"/>
    <b v="0"/>
    <n v="45"/>
    <b v="0"/>
    <s v="music/jazz"/>
    <n v="0.40799492385786801"/>
    <n v="28.577777777777779"/>
    <x v="4"/>
    <s v="jazz"/>
    <x v="876"/>
    <d v="2013-02-04T06: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3: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0: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4: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2: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1: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15: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17: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1T21: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17: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15: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18: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1: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3: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2: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0T19: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7-31T23: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15: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18: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4T22: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7T23: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2: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3: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7T21: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4: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0: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2T21: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2T20: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0:45:26"/>
  </r>
  <r>
    <n v="906"/>
    <s v="24th Music Presents Channeling Motown (Live)"/>
    <s v="The DMV's most respected saxophonist pay tribute to Motown."/>
    <n v="15000"/>
    <n v="0"/>
    <x v="2"/>
    <s v="US"/>
    <s v="USD"/>
    <n v="1394681590"/>
    <n v="1392093190"/>
    <b v="0"/>
    <n v="0"/>
    <b v="0"/>
    <s v="music/jazz"/>
    <n v="0"/>
    <e v="#DIV/0!"/>
    <x v="4"/>
    <s v="jazz"/>
    <x v="906"/>
    <d v="2014-03-12T22:33:10"/>
  </r>
  <r>
    <n v="907"/>
    <s v="Greg Chambers Saxophone CD"/>
    <s v="Greg Chambers' self-titled CD needs support for post production, replication, and promotion."/>
    <n v="2900"/>
    <n v="0"/>
    <x v="2"/>
    <s v="US"/>
    <s v="USD"/>
    <n v="1315715823"/>
    <n v="1313123823"/>
    <b v="0"/>
    <n v="0"/>
    <b v="0"/>
    <s v="music/jazz"/>
    <n v="0"/>
    <e v="#DIV/0!"/>
    <x v="4"/>
    <s v="jazz"/>
    <x v="907"/>
    <d v="2011-09-10T23: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6T23: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2T23: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08: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3T19: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0T22: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4T22: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3: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2-29T23: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0: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3T21: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17:59:21"/>
  </r>
  <r>
    <n v="919"/>
    <s v="Jazz CD:  Out of The Blue"/>
    <s v="Cool jazz with a New Orleans flavor."/>
    <n v="20000"/>
    <n v="100"/>
    <x v="2"/>
    <s v="US"/>
    <s v="USD"/>
    <n v="1355930645"/>
    <n v="1352906645"/>
    <b v="0"/>
    <n v="1"/>
    <b v="0"/>
    <s v="music/jazz"/>
    <n v="5.0000000000000001E-3"/>
    <n v="100"/>
    <x v="4"/>
    <s v="jazz"/>
    <x v="919"/>
    <d v="2012-12-19T10: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2: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0: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07: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1T19: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17: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17:40:00"/>
  </r>
  <r>
    <n v="927"/>
    <s v="JETRO DA SILVA FUNK PROJECT"/>
    <s v="Studio CD/DVD Solo project of Pianist &amp; Keyboardist Jetro da Silva"/>
    <n v="20000"/>
    <n v="0"/>
    <x v="2"/>
    <s v="US"/>
    <s v="USD"/>
    <n v="1337024695"/>
    <n v="1334432695"/>
    <b v="0"/>
    <n v="0"/>
    <b v="0"/>
    <s v="music/jazz"/>
    <n v="0"/>
    <e v="#DIV/0!"/>
    <x v="4"/>
    <s v="jazz"/>
    <x v="927"/>
    <d v="2012-05-14T14: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7T19: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8T23: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16: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17: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17: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1T23: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1: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3: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15: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15: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06: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4: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0T19: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09T21: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15: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2: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09: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18: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3: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3: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4: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0T20: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3:01:01"/>
  </r>
  <r>
    <n v="951"/>
    <s v="Smart Harness"/>
    <s v="Revolutionizing the way we walk our dogs!"/>
    <n v="50000"/>
    <n v="19195"/>
    <x v="2"/>
    <s v="US"/>
    <s v="USD"/>
    <n v="1465054872"/>
    <n v="1461166872"/>
    <b v="0"/>
    <n v="121"/>
    <b v="0"/>
    <s v="technology/wearables"/>
    <n v="0.38390000000000002"/>
    <n v="158.63636363636363"/>
    <x v="2"/>
    <s v="wearables"/>
    <x v="951"/>
    <d v="2016-06-04T10: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0: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4T22: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15: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2: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15: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09: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09T23: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8T23: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09: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4: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2: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0: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0: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5T22: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0: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0: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15: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2: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2T23: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2: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1: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8T20: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1: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1: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3T20: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17: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2: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3: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17: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17: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3: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15: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7T20: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18: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09T19: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2: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3:33:45"/>
  </r>
  <r>
    <n v="989"/>
    <s v="Power Rope"/>
    <s v="The most useful phone charger you will ever buy"/>
    <n v="10000"/>
    <n v="1677"/>
    <x v="2"/>
    <s v="US"/>
    <s v="USD"/>
    <n v="1475101495"/>
    <n v="1472509495"/>
    <b v="0"/>
    <n v="32"/>
    <b v="0"/>
    <s v="technology/wearables"/>
    <n v="0.16769999999999999"/>
    <n v="52.40625"/>
    <x v="2"/>
    <s v="wearables"/>
    <x v="989"/>
    <d v="2016-09-28T17: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3: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3: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16: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0: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17: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1: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0:27:00"/>
  </r>
  <r>
    <n v="997"/>
    <s v="iPhanny"/>
    <s v="The iPhanny keeps your iPhone 6 safe from bending in those dangerous pants pockets."/>
    <n v="5000"/>
    <n v="65"/>
    <x v="2"/>
    <s v="US"/>
    <s v="USD"/>
    <n v="1417145297"/>
    <n v="1414549697"/>
    <b v="0"/>
    <n v="8"/>
    <b v="0"/>
    <s v="technology/wearables"/>
    <n v="1.2999999999999999E-2"/>
    <n v="8.125"/>
    <x v="2"/>
    <s v="wearables"/>
    <x v="997"/>
    <d v="2014-11-27T22: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0: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3: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4T19: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2: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0: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1: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2: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09: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2: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0: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4: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09: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4T21: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16: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05: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15: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4-12-31T19: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17: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6T20: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2: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06: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18: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1T19: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6T23: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0: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17: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08: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4: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3: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2T19: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15: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16: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06: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3: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1: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2: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4T22: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0: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3: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0: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8T23: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2: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2: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0T20: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05: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1: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15: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15: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15: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15: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4T20:16:29"/>
  </r>
  <r>
    <n v="1049"/>
    <s v="J1 (Canceled)"/>
    <s v="------"/>
    <n v="12000"/>
    <n v="0"/>
    <x v="1"/>
    <s v="US"/>
    <s v="USD"/>
    <n v="1455272445"/>
    <n v="1452680445"/>
    <b v="0"/>
    <n v="0"/>
    <b v="0"/>
    <s v="journalism/audio"/>
    <n v="0"/>
    <e v="#DIV/0!"/>
    <x v="5"/>
    <s v="audio"/>
    <x v="1049"/>
    <d v="2016-02-12T05:20:45"/>
  </r>
  <r>
    <n v="1050"/>
    <s v="The (Secular) Barbershop Podcast (Canceled)"/>
    <s v="Secularism is on the rise and I hear you.Talk to me."/>
    <n v="2500"/>
    <n v="0"/>
    <x v="1"/>
    <s v="US"/>
    <s v="USD"/>
    <n v="1442257677"/>
    <n v="1439665677"/>
    <b v="0"/>
    <n v="0"/>
    <b v="0"/>
    <s v="journalism/audio"/>
    <n v="0"/>
    <e v="#DIV/0!"/>
    <x v="5"/>
    <s v="audio"/>
    <x v="105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15: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5T23: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1: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5T19:00:00"/>
  </r>
  <r>
    <n v="1059"/>
    <s v="Voice Over Artist (Canceled)"/>
    <s v="Turning myself into a vocal artist."/>
    <n v="1100"/>
    <n v="0"/>
    <x v="1"/>
    <s v="US"/>
    <s v="USD"/>
    <n v="1426269456"/>
    <n v="1423681056"/>
    <b v="0"/>
    <n v="0"/>
    <b v="0"/>
    <s v="journalism/audio"/>
    <n v="0"/>
    <e v="#DIV/0!"/>
    <x v="5"/>
    <s v="audio"/>
    <x v="1059"/>
    <d v="2015-03-13T12: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16:54:53"/>
  </r>
  <r>
    <n v="1061"/>
    <s v="Chat Box 23 (Canceled)"/>
    <s v="T.O., Adi &amp; Mercedes discuss their point of views, women's issues &amp; Hollywood Hotties."/>
    <n v="4000"/>
    <n v="0"/>
    <x v="1"/>
    <s v="US"/>
    <s v="USD"/>
    <n v="1462150800"/>
    <n v="1456987108"/>
    <b v="0"/>
    <n v="0"/>
    <b v="0"/>
    <s v="journalism/audio"/>
    <n v="0"/>
    <e v="#DIV/0!"/>
    <x v="5"/>
    <s v="audio"/>
    <x v="1061"/>
    <d v="2016-05-01T20:00:00"/>
  </r>
  <r>
    <n v="1062"/>
    <s v="RETURNING AT A LATER DATE"/>
    <s v="SEE US ON PATREON www.badgirlartwork.com"/>
    <n v="199"/>
    <n v="190"/>
    <x v="1"/>
    <s v="US"/>
    <s v="USD"/>
    <n v="1468351341"/>
    <n v="1467746541"/>
    <b v="0"/>
    <n v="4"/>
    <b v="0"/>
    <s v="journalism/audio"/>
    <n v="0.95477386934673369"/>
    <n v="47.5"/>
    <x v="5"/>
    <s v="audio"/>
    <x v="1062"/>
    <d v="2016-07-12T14: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0T19: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0: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4: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18: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15: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2: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1: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09-30T19: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4: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4: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18: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3T23: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16: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4: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3T23: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1T23: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08: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0T22: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17: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16: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0:49:43"/>
  </r>
  <r>
    <n v="1084"/>
    <s v="My own channel"/>
    <s v="I want to start my own channel for gaming"/>
    <n v="550"/>
    <n v="0"/>
    <x v="2"/>
    <s v="US"/>
    <s v="USD"/>
    <n v="1407534804"/>
    <n v="1404942804"/>
    <b v="0"/>
    <n v="0"/>
    <b v="0"/>
    <s v="games/video games"/>
    <n v="0"/>
    <e v="#DIV/0!"/>
    <x v="6"/>
    <s v="video games"/>
    <x v="1084"/>
    <d v="2014-08-08T16: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0:06:15"/>
  </r>
  <r>
    <n v="1086"/>
    <s v="Cyber Universe Online"/>
    <s v="Humanity's future in the Galaxy"/>
    <n v="18000"/>
    <n v="15"/>
    <x v="2"/>
    <s v="US"/>
    <s v="USD"/>
    <n v="1408913291"/>
    <n v="1406321291"/>
    <b v="0"/>
    <n v="2"/>
    <b v="0"/>
    <s v="games/video games"/>
    <n v="8.3333333333333339E-4"/>
    <n v="7.5"/>
    <x v="6"/>
    <s v="video games"/>
    <x v="1086"/>
    <d v="2014-08-24T15: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2: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4: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5T23: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8T23: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3: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5T19: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18: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2: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07: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3T22: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4: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3: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15: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3T21: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3: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0: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0: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4: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3T21: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1: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15: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09: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4: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17: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7T23: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3: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18: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3: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0: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15: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09: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4T21: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4: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15: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16: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1: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07: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1: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09: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2: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16:30:00"/>
  </r>
  <r>
    <n v="1128"/>
    <s v="Flying Turds"/>
    <s v="#havingfunFTW"/>
    <n v="1000"/>
    <n v="1"/>
    <x v="2"/>
    <s v="GB"/>
    <s v="GBP"/>
    <n v="1407425717"/>
    <n v="1404833717"/>
    <b v="0"/>
    <n v="1"/>
    <b v="0"/>
    <s v="games/mobile games"/>
    <n v="1E-3"/>
    <n v="1"/>
    <x v="6"/>
    <s v="mobile games"/>
    <x v="1128"/>
    <d v="2014-08-07T10: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1: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5T19: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16: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6-12-31T21: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4: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8T23: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18: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1: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4: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16: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3: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06:05:21"/>
  </r>
  <r>
    <n v="1141"/>
    <s v="Arena Z - Zombie Survival"/>
    <s v="I think this will be a great game!"/>
    <n v="500"/>
    <n v="0"/>
    <x v="2"/>
    <s v="DE"/>
    <s v="EUR"/>
    <n v="1436460450"/>
    <n v="1433868450"/>
    <b v="0"/>
    <n v="0"/>
    <b v="0"/>
    <s v="games/mobile games"/>
    <n v="0"/>
    <e v="#DIV/0!"/>
    <x v="6"/>
    <s v="mobile games"/>
    <x v="1141"/>
    <d v="2015-07-09T11: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6T19: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6T23: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8T23: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2: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17: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18: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0:06:21"/>
  </r>
  <r>
    <n v="1149"/>
    <s v="The Floridian Food Truck"/>
    <s v="Bringing culturally diverse Floridian cuisine to the people!"/>
    <n v="50000"/>
    <n v="75"/>
    <x v="2"/>
    <s v="US"/>
    <s v="USD"/>
    <n v="1466096566"/>
    <n v="1463504566"/>
    <b v="0"/>
    <n v="2"/>
    <b v="0"/>
    <s v="food/food trucks"/>
    <n v="1.5E-3"/>
    <n v="37.5"/>
    <x v="7"/>
    <s v="food trucks"/>
    <x v="1149"/>
    <d v="2016-06-16T12:02:46"/>
  </r>
  <r>
    <n v="1150"/>
    <s v="Chef Po's Food Truck"/>
    <s v="Bringing delicious authentic and fusion Taiwanese Food to the West Coast."/>
    <n v="2500"/>
    <n v="252"/>
    <x v="2"/>
    <s v="US"/>
    <s v="USD"/>
    <n v="1452293675"/>
    <n v="1447109675"/>
    <b v="0"/>
    <n v="6"/>
    <b v="0"/>
    <s v="food/food trucks"/>
    <n v="0.1008"/>
    <n v="42"/>
    <x v="7"/>
    <s v="food trucks"/>
    <x v="1150"/>
    <d v="2016-01-08T17: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6T21:27:43"/>
  </r>
  <r>
    <n v="1152"/>
    <s v="Peruvian King Food Truck"/>
    <s v="Peruvian food truck with an LA twist."/>
    <n v="16000"/>
    <n v="911"/>
    <x v="2"/>
    <s v="US"/>
    <s v="USD"/>
    <n v="1431709312"/>
    <n v="1429117312"/>
    <b v="0"/>
    <n v="15"/>
    <b v="0"/>
    <s v="food/food trucks"/>
    <n v="5.6937500000000002E-2"/>
    <n v="60.733333333333334"/>
    <x v="7"/>
    <s v="food trucks"/>
    <x v="1152"/>
    <d v="2015-05-15T12: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2: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5T21: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3: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3T20: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1: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8T21: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0: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7T21: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0: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1: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2: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2: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0: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5T23: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2: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1T20: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3: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16: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15:18:47"/>
  </r>
  <r>
    <n v="1172"/>
    <s v="let your dayz take you to the dogs."/>
    <s v="Bringing YOUR favorite dog recipes to the streets."/>
    <n v="9000"/>
    <n v="0"/>
    <x v="2"/>
    <s v="US"/>
    <s v="USD"/>
    <n v="1408551752"/>
    <n v="1405959752"/>
    <b v="0"/>
    <n v="0"/>
    <b v="0"/>
    <s v="food/food trucks"/>
    <n v="0"/>
    <e v="#DIV/0!"/>
    <x v="7"/>
    <s v="food trucks"/>
    <x v="1172"/>
    <d v="2014-08-20T11: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2T23: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15: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2: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08: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0: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16: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2: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4: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3: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1: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1T22: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09: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7T23: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17: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3: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1: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18: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0: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08: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07: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2: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06: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4: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4: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0: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0T22: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3: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06: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09: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1: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09: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0: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07: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08: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05: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1: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15: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16: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15: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6T20: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3: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15: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17: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18: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4: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0-31T22: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06: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0: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3T19: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3-31T23: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0: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08: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16: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0T20: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2: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2: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1: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7T20: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15: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17: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3: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4T22:14:59"/>
  </r>
  <r>
    <n v="1236"/>
    <s v="&quot;Volando&quot; CD Release (Canceled)"/>
    <s v="Raising money to give the musicians their due."/>
    <n v="2500"/>
    <n v="0"/>
    <x v="1"/>
    <s v="US"/>
    <s v="USD"/>
    <n v="1343491200"/>
    <n v="1342801164"/>
    <b v="0"/>
    <n v="0"/>
    <b v="0"/>
    <s v="music/world music"/>
    <n v="0"/>
    <e v="#DIV/0!"/>
    <x v="4"/>
    <s v="world music"/>
    <x v="123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1: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09: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18: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16: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0: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08: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16: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16: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09: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5T21: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2: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1: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2: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0: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4: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18: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3: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0-12-31T23: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16: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17: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2T20: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09: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8T22: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15: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3: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3: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8T20: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0: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0: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16: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09: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15: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5T19: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4: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2: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4T23: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2: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1: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15:49:47"/>
  </r>
  <r>
    <n v="1276"/>
    <s v="MR. DREAM GOES TO JAIL"/>
    <s v="Sponsor this Brooklyn punk band's debut seven-inch, MR. DREAM GOES TO JAIL."/>
    <n v="3000"/>
    <n v="3132.63"/>
    <x v="0"/>
    <s v="US"/>
    <s v="USD"/>
    <n v="1251777600"/>
    <n v="1247504047"/>
    <b v="1"/>
    <n v="68"/>
    <b v="1"/>
    <s v="music/rock"/>
    <n v="1.0442100000000001"/>
    <n v="46.06808823529412"/>
    <x v="4"/>
    <s v="rock"/>
    <x v="1276"/>
    <d v="2009-08-31T23: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08: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4T21: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3T20: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3: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2: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8T23: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0T23: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1: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08: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09: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09: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09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3T22:14:05"/>
  </r>
  <r>
    <n v="1290"/>
    <s v="I Died... I Came Back, ... Whatever"/>
    <s v="Sometimes your Heart has to STOP for your Life to START."/>
    <n v="3500"/>
    <n v="3800"/>
    <x v="0"/>
    <s v="US"/>
    <s v="USD"/>
    <n v="1429772340"/>
    <n v="1427121931"/>
    <b v="0"/>
    <n v="86"/>
    <b v="1"/>
    <s v="theater/plays"/>
    <n v="1.0857142857142856"/>
    <n v="44.186046511627907"/>
    <x v="1"/>
    <s v="plays"/>
    <x v="1290"/>
    <d v="2015-04-23T01: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2: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17: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2: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06: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2: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3T19: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2: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1: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4: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3: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0T22: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1-30T21:23:31"/>
  </r>
  <r>
    <n v="1303"/>
    <s v="Forward Arena Theatre Company: Summer Season"/>
    <s v="Groundbreaking queer theatre."/>
    <n v="3500"/>
    <n v="4559.13"/>
    <x v="0"/>
    <s v="GB"/>
    <s v="GBP"/>
    <n v="1469962800"/>
    <n v="1468578920"/>
    <b v="0"/>
    <n v="108"/>
    <b v="1"/>
    <s v="theater/plays"/>
    <n v="1.3026085714285716"/>
    <n v="42.214166666666671"/>
    <x v="1"/>
    <s v="plays"/>
    <x v="1303"/>
    <d v="2016-07-31T06: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2T22: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2: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05: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07: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09: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16: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1: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15: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1: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2: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1: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5T20: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18: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09: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0T20: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1: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18: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2: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0: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1: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0: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29T21: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4: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1: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0: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1: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1T23: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07: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5T21: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3: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17: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15: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08: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4: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1: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09: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09: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4: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8T22: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3: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4: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6T20: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0: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07: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1: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5T19: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2: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4T22: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0T19: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4: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05: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4T19: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0: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08: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4: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16: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2: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17: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2: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1: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1:35:52"/>
  </r>
  <r>
    <n v="1366"/>
    <s v="Kick It! A Tribute to the A.K.s"/>
    <s v="A musical memorial for Alexi Petersen."/>
    <n v="7500"/>
    <n v="9486.69"/>
    <x v="0"/>
    <s v="US"/>
    <s v="USD"/>
    <n v="1417049663"/>
    <n v="1413158063"/>
    <b v="0"/>
    <n v="147"/>
    <b v="1"/>
    <s v="music/rock"/>
    <n v="1.2648920000000001"/>
    <n v="64.535306122448986"/>
    <x v="4"/>
    <s v="rock"/>
    <x v="1366"/>
    <d v="2014-11-26T19: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3T20: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4T23: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09: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5T19: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3:12:22"/>
  </r>
  <r>
    <n v="1372"/>
    <s v="Ted Lukas &amp; the Misled new CD - &quot;FEED&quot;"/>
    <s v="Please help us raise funds to press our new CD!"/>
    <n v="500"/>
    <n v="620"/>
    <x v="0"/>
    <s v="US"/>
    <s v="USD"/>
    <n v="1342115132"/>
    <n v="1339523132"/>
    <b v="0"/>
    <n v="16"/>
    <b v="1"/>
    <s v="music/rock"/>
    <n v="1.24"/>
    <n v="38.75"/>
    <x v="4"/>
    <s v="rock"/>
    <x v="1372"/>
    <d v="2012-07-12T12: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17: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4T21: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4T20: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2: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2T23:11:00"/>
  </r>
  <r>
    <n v="1378"/>
    <s v="SIX BY SEVEN"/>
    <s v="A psychedelic post rock masterpiece!"/>
    <n v="2000"/>
    <n v="4067"/>
    <x v="0"/>
    <s v="GB"/>
    <s v="GBP"/>
    <n v="1470075210"/>
    <n v="1468779210"/>
    <b v="0"/>
    <n v="133"/>
    <b v="1"/>
    <s v="music/rock"/>
    <n v="2.0335000000000001"/>
    <n v="30.578947368421051"/>
    <x v="4"/>
    <s v="rock"/>
    <x v="1378"/>
    <d v="2016-08-01T13:13:30"/>
  </r>
  <r>
    <n v="1379"/>
    <s v="J. Walter Makes a Record"/>
    <s v="---------The long-awaited debut full-length from Justin Ruddy--------"/>
    <n v="10000"/>
    <n v="11160"/>
    <x v="0"/>
    <s v="US"/>
    <s v="USD"/>
    <n v="1433504876"/>
    <n v="1430912876"/>
    <b v="0"/>
    <n v="151"/>
    <b v="1"/>
    <s v="music/rock"/>
    <n v="1.1160000000000001"/>
    <n v="73.907284768211923"/>
    <x v="4"/>
    <s v="rock"/>
    <x v="1379"/>
    <d v="2015-06-05T06:47:56"/>
  </r>
  <r>
    <n v="1380"/>
    <s v="BARNFEST 2015"/>
    <s v="A DIY MUSIC FESTIVAL FROM ST. LOUIS MO! Bands make their own festival, help make it legit!"/>
    <n v="25"/>
    <n v="106"/>
    <x v="0"/>
    <s v="US"/>
    <s v="USD"/>
    <n v="1433815200"/>
    <n v="1431886706"/>
    <b v="0"/>
    <n v="5"/>
    <b v="1"/>
    <s v="music/rock"/>
    <n v="4.24"/>
    <n v="21.2"/>
    <x v="4"/>
    <s v="rock"/>
    <x v="1380"/>
    <d v="2015-06-08T21: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0: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4: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2T20: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2: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07:11:00"/>
  </r>
  <r>
    <n v="1386"/>
    <s v="MALTESE CROSS: The First Album"/>
    <s v="We are a classic hard rock/heavy metal band just trying to keep rock alive!"/>
    <n v="400"/>
    <n v="875"/>
    <x v="0"/>
    <s v="US"/>
    <s v="USD"/>
    <n v="1438183889"/>
    <n v="1435591889"/>
    <b v="0"/>
    <n v="14"/>
    <b v="1"/>
    <s v="music/rock"/>
    <n v="2.1875"/>
    <n v="62.5"/>
    <x v="4"/>
    <s v="rock"/>
    <x v="1386"/>
    <d v="2015-07-29T10: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2T23: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1: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06: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2: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1T23: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2T22:43:06"/>
  </r>
  <r>
    <n v="1393"/>
    <s v="WolfHunt | Social Commentary Rock Project"/>
    <s v="Rock n' Roll tales of our times"/>
    <n v="10000"/>
    <n v="10235"/>
    <x v="0"/>
    <s v="US"/>
    <s v="USD"/>
    <n v="1470068523"/>
    <n v="1467476523"/>
    <b v="0"/>
    <n v="52"/>
    <b v="1"/>
    <s v="music/rock"/>
    <n v="1.0235000000000001"/>
    <n v="196.82692307692307"/>
    <x v="4"/>
    <s v="rock"/>
    <x v="1393"/>
    <d v="2016-08-01T11: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2-28T22:00:00"/>
  </r>
  <r>
    <n v="1395"/>
    <s v="Quiet Oaks Full Length Album"/>
    <s v="Help Quiet Oaks record their debut album!!!"/>
    <n v="3500"/>
    <n v="3916"/>
    <x v="0"/>
    <s v="US"/>
    <s v="USD"/>
    <n v="1484430481"/>
    <n v="1481838481"/>
    <b v="0"/>
    <n v="82"/>
    <b v="1"/>
    <s v="music/rock"/>
    <n v="1.1188571428571428"/>
    <n v="47.756097560975611"/>
    <x v="4"/>
    <s v="rock"/>
    <x v="1395"/>
    <d v="2017-01-14T16: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18: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16: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15: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6T19: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0: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18: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4-30T19: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5T20: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07: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2:20:01"/>
  </r>
  <r>
    <n v="1406"/>
    <s v="Man Down! Translation project"/>
    <s v="The White coat and the battle dress uniform"/>
    <n v="12000"/>
    <n v="15"/>
    <x v="2"/>
    <s v="IT"/>
    <s v="EUR"/>
    <n v="1449914400"/>
    <n v="1445336607"/>
    <b v="0"/>
    <n v="3"/>
    <b v="0"/>
    <s v="publishing/translations"/>
    <n v="1.25E-3"/>
    <n v="5"/>
    <x v="3"/>
    <s v="translations"/>
    <x v="1406"/>
    <d v="2015-12-12T05: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07: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16: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4-12-31T23: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2: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5T20: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3T20: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05: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1: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1: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18: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06: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05: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05: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1: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16: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0: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3: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3: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8T22: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4: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15: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3: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09T20: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4: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1: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3: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06: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0: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3: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3: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2T23: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08: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4: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2: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3: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0: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17: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15: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08: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05:44:38"/>
  </r>
  <r>
    <n v="1447"/>
    <s v="Indian Language Dictionary"/>
    <s v="I'm creating a dictionary of multiple Indian languages."/>
    <n v="500000"/>
    <n v="75"/>
    <x v="2"/>
    <s v="US"/>
    <s v="USD"/>
    <n v="1467999134"/>
    <n v="1465407134"/>
    <b v="0"/>
    <n v="3"/>
    <b v="0"/>
    <s v="publishing/translations"/>
    <n v="1.4999999999999999E-4"/>
    <n v="25"/>
    <x v="3"/>
    <s v="translations"/>
    <x v="1447"/>
    <d v="2016-07-08T12: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0: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4: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19T23: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8T19: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0: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16: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08: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1: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2: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18: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0T19: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0: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15:52:18"/>
  </r>
  <r>
    <n v="1464"/>
    <s v="Science Studio"/>
    <s v="The Best Science Media on the Web"/>
    <n v="5000"/>
    <n v="8160"/>
    <x v="0"/>
    <s v="US"/>
    <s v="USD"/>
    <n v="1361029958"/>
    <n v="1358437958"/>
    <b v="1"/>
    <n v="234"/>
    <b v="1"/>
    <s v="publishing/radio &amp; podcasts"/>
    <n v="1.6319999999999999"/>
    <n v="34.871794871794869"/>
    <x v="3"/>
    <s v="radio &amp; podcasts"/>
    <x v="1464"/>
    <d v="2013-02-16T10: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1T22: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0: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3: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1T19: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09: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4: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17: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08:01:43"/>
  </r>
  <r>
    <n v="1473"/>
    <s v="ONE LOVES ONLY FORM"/>
    <s v="Public Radio Project"/>
    <n v="1500"/>
    <n v="1807.74"/>
    <x v="0"/>
    <s v="US"/>
    <s v="USD"/>
    <n v="1330644639"/>
    <n v="1328052639"/>
    <b v="1"/>
    <n v="47"/>
    <b v="1"/>
    <s v="publishing/radio &amp; podcasts"/>
    <n v="1.20516"/>
    <n v="38.462553191489363"/>
    <x v="3"/>
    <s v="radio &amp; podcasts"/>
    <x v="1473"/>
    <d v="2012-03-01T18: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2: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19T23: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09T20: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2T22: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15: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09T22: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2: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17: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2: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1T23:37:55"/>
  </r>
  <r>
    <n v="1484"/>
    <s v="a book called filtered down thru the stars"/>
    <s v="The mussings of an old wizard"/>
    <n v="2000"/>
    <n v="0"/>
    <x v="2"/>
    <s v="US"/>
    <s v="USD"/>
    <n v="1342882260"/>
    <n v="1337834963"/>
    <b v="0"/>
    <n v="0"/>
    <b v="0"/>
    <s v="publishing/fiction"/>
    <n v="0"/>
    <e v="#DIV/0!"/>
    <x v="3"/>
    <s v="fiction"/>
    <x v="1484"/>
    <d v="2012-07-21T09: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4: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6T23: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17: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08: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0: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08: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0: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16: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15: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0: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3: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06: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4: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18: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4T19: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16: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09: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17: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3: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3: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15: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3: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3: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09: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17: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4: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0: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1: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0: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09: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0: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09: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1: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4: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16: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8T23: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6T23: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4: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2T19: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07: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1: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1: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08: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1-31T19: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09: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3: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1-30T22: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0: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1T22: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1: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17: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4: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3: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3: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17: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5T20: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2: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18: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08: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3-31T19: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16: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0: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05: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17: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2T23: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05: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4: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09-30T22: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1: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1: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2: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3T22: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0: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07: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8T20: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2T20: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1T19: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1: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15: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2: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17: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6T19: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3T20:29:45"/>
  </r>
  <r>
    <n v="1569"/>
    <s v="to be removed (Canceled)"/>
    <s v="to be removed"/>
    <n v="30000"/>
    <n v="0"/>
    <x v="1"/>
    <s v="US"/>
    <s v="USD"/>
    <n v="1369498714"/>
    <n v="1366906714"/>
    <b v="0"/>
    <n v="0"/>
    <b v="0"/>
    <s v="publishing/art books"/>
    <n v="0"/>
    <e v="#DIV/0!"/>
    <x v="3"/>
    <s v="art books"/>
    <x v="1569"/>
    <d v="2013-05-25T11: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3: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3: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3-31T22: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17: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07: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16: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15: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1T21: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18: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0T20: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05:46:30"/>
  </r>
  <r>
    <n v="1582"/>
    <s v="Scenes from New Orleans"/>
    <s v="I create canvas prints of images from in and around New Orleans"/>
    <n v="1000"/>
    <n v="93"/>
    <x v="2"/>
    <s v="US"/>
    <s v="USD"/>
    <n v="1445894400"/>
    <n v="1440961053"/>
    <b v="0"/>
    <n v="3"/>
    <b v="0"/>
    <s v="photography/places"/>
    <n v="9.2999999999999999E-2"/>
    <n v="31"/>
    <x v="8"/>
    <s v="places"/>
    <x v="1582"/>
    <d v="2015-10-26T16: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16: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0: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06:00:00"/>
  </r>
  <r>
    <n v="1586"/>
    <s v="Missouri In Pictures"/>
    <s v="Show the world the beauty that is in all of our back yards!"/>
    <n v="1500"/>
    <n v="0"/>
    <x v="2"/>
    <s v="US"/>
    <s v="USD"/>
    <n v="1428197422"/>
    <n v="1425609022"/>
    <b v="0"/>
    <n v="0"/>
    <b v="0"/>
    <s v="photography/places"/>
    <n v="0"/>
    <e v="#DIV/0!"/>
    <x v="8"/>
    <s v="places"/>
    <x v="1586"/>
    <d v="2015-04-04T20: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17:49:25"/>
  </r>
  <r>
    <n v="1588"/>
    <s v="The Right Side of Texas"/>
    <s v="Southeast Texas as seen through the lens of a cell phone camera"/>
    <n v="516"/>
    <n v="0"/>
    <x v="2"/>
    <s v="US"/>
    <s v="USD"/>
    <n v="1422735120"/>
    <n v="1420091999"/>
    <b v="0"/>
    <n v="0"/>
    <b v="0"/>
    <s v="photography/places"/>
    <n v="0"/>
    <e v="#DIV/0!"/>
    <x v="8"/>
    <s v="places"/>
    <x v="1588"/>
    <d v="2015-01-31T15: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18:38:06"/>
  </r>
  <r>
    <n v="1590"/>
    <s v="An Italian Adventure"/>
    <s v="Discover Italy through photography."/>
    <n v="60000"/>
    <n v="1020"/>
    <x v="2"/>
    <s v="IT"/>
    <s v="EUR"/>
    <n v="1443040464"/>
    <n v="1440448464"/>
    <b v="0"/>
    <n v="2"/>
    <b v="0"/>
    <s v="photography/places"/>
    <n v="1.7000000000000001E-2"/>
    <n v="510"/>
    <x v="8"/>
    <s v="places"/>
    <x v="1590"/>
    <d v="2015-09-23T15: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1:25:41"/>
  </r>
  <r>
    <n v="1592"/>
    <s v="The Views of Pittsburgh"/>
    <s v="A portfolio collage of beautiful pictures of authentic Pittsburgh locations and scenery."/>
    <n v="25"/>
    <n v="0"/>
    <x v="2"/>
    <s v="US"/>
    <s v="USD"/>
    <n v="1427503485"/>
    <n v="1423619085"/>
    <b v="0"/>
    <n v="0"/>
    <b v="0"/>
    <s v="photography/places"/>
    <n v="0"/>
    <e v="#DIV/0!"/>
    <x v="8"/>
    <s v="places"/>
    <x v="1592"/>
    <d v="2015-03-27T19: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15: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1: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15: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06: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3: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1: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06: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0: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4T21: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18: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7T23: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4: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2: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3T20: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4: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0: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3: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17:11:50"/>
  </r>
  <r>
    <n v="1611"/>
    <s v="Skelton-Luns CD/7&quot;             No Big Deal."/>
    <s v="Skelton-Luns CD/7&quot; No Big Deal."/>
    <n v="800"/>
    <n v="1001"/>
    <x v="0"/>
    <s v="US"/>
    <s v="USD"/>
    <n v="1370390432"/>
    <n v="1368576032"/>
    <b v="0"/>
    <n v="27"/>
    <b v="1"/>
    <s v="music/rock"/>
    <n v="1.25125"/>
    <n v="37.074074074074076"/>
    <x v="4"/>
    <s v="rock"/>
    <x v="1611"/>
    <d v="2013-06-04T19: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15: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1T20: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2: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2T21: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17: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4: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0: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4T23: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3: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7T22: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2: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1: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3: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1: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16: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5T23:59:00"/>
  </r>
  <r>
    <n v="1628"/>
    <s v="&quot;Songs for Tsippora&quot; Byronâ€™s DEBUT EP"/>
    <s v="Original Jewish rock music on human relationships and identity"/>
    <n v="4000"/>
    <n v="4037"/>
    <x v="0"/>
    <s v="US"/>
    <s v="USD"/>
    <n v="1403026882"/>
    <n v="1400175682"/>
    <b v="0"/>
    <n v="88"/>
    <b v="1"/>
    <s v="music/rock"/>
    <n v="1.00925"/>
    <n v="45.875"/>
    <x v="4"/>
    <s v="rock"/>
    <x v="1628"/>
    <d v="2014-06-17T12: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15: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15: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3: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0: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15: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1T23: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18:39:00"/>
  </r>
  <r>
    <n v="1638"/>
    <s v="Avenues EP 2013"/>
    <s v="Avenues will be going in to the studio to record a new EP with Matt Allison!"/>
    <n v="1000"/>
    <n v="1050"/>
    <x v="0"/>
    <s v="US"/>
    <s v="USD"/>
    <n v="1362086700"/>
    <n v="1358180968"/>
    <b v="0"/>
    <n v="27"/>
    <b v="1"/>
    <s v="music/rock"/>
    <n v="1.05"/>
    <n v="38.888888888888886"/>
    <x v="4"/>
    <s v="rock"/>
    <x v="1638"/>
    <d v="2013-02-28T16: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0: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2T20:59:00"/>
  </r>
  <r>
    <n v="1641"/>
    <s v="Tanya Dartson- Run for Your Life music video"/>
    <s v="Music Video For Upbeat and Inspiring Song - Run For Your Life"/>
    <n v="2500"/>
    <n v="2535"/>
    <x v="0"/>
    <s v="US"/>
    <s v="USD"/>
    <n v="1418998744"/>
    <n v="1416406744"/>
    <b v="0"/>
    <n v="26"/>
    <b v="1"/>
    <s v="music/pop"/>
    <n v="1.014"/>
    <n v="97.5"/>
    <x v="4"/>
    <s v="pop"/>
    <x v="1641"/>
    <d v="2014-12-19T09: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3T19: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4: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1T21: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09: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3: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4: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0: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1: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05: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1: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07: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15: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16: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3: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17: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3: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09: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07: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16: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16: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0:45:36"/>
  </r>
  <r>
    <n v="1663"/>
    <s v="ghost -- a music video"/>
    <s v="music is as important to the eyes as it is to the ears. help bring ghost to life in front of your eyes."/>
    <n v="1000"/>
    <n v="1080"/>
    <x v="0"/>
    <s v="US"/>
    <s v="USD"/>
    <n v="1422750707"/>
    <n v="1420158707"/>
    <b v="0"/>
    <n v="32"/>
    <b v="1"/>
    <s v="music/pop"/>
    <n v="1.08"/>
    <n v="33.75"/>
    <x v="4"/>
    <s v="pop"/>
    <x v="1663"/>
    <d v="2015-01-31T19: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5T22: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1T22: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0: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1: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7T23: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16: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4T23: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08: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0: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16: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1: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17: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0T22: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0: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15: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1T20:39:05"/>
  </r>
  <r>
    <n v="1680"/>
    <s v="Kick Out a Record"/>
    <s v="Working Musician dilemma #164: how the taxman put Kick the Record 2.0 on hold"/>
    <n v="1000"/>
    <n v="1175"/>
    <x v="0"/>
    <s v="US"/>
    <s v="USD"/>
    <n v="1405188667"/>
    <n v="1402596667"/>
    <b v="0"/>
    <n v="25"/>
    <b v="1"/>
    <s v="music/pop"/>
    <n v="1.175"/>
    <n v="47"/>
    <x v="4"/>
    <s v="pop"/>
    <x v="1680"/>
    <d v="2014-07-12T13: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8T21: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3T23: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3: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3: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0: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4: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15: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06:49:54"/>
  </r>
  <r>
    <n v="1689"/>
    <s v="Fly Away"/>
    <s v="Praising the Living God in the second half of life."/>
    <n v="2400"/>
    <n v="2400"/>
    <x v="3"/>
    <s v="US"/>
    <s v="USD"/>
    <n v="1489700230"/>
    <n v="1487111830"/>
    <b v="0"/>
    <n v="14"/>
    <b v="0"/>
    <s v="music/faith"/>
    <n v="1"/>
    <n v="171.42857142857142"/>
    <x v="4"/>
    <s v="faith"/>
    <x v="1689"/>
    <d v="2017-03-16T16: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4: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2T20: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18: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15: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6T23: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09T20: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3-31T19: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18: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5T22: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15: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3-31T23: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0:56:45"/>
  </r>
  <r>
    <n v="1702"/>
    <s v="lyndale lewis and new vision prosper cd release"/>
    <s v="I can do all things through christ jesus"/>
    <n v="16500"/>
    <n v="1"/>
    <x v="2"/>
    <s v="US"/>
    <s v="USD"/>
    <n v="1427745150"/>
    <n v="1425156750"/>
    <b v="0"/>
    <n v="1"/>
    <b v="0"/>
    <s v="music/faith"/>
    <n v="6.0606060606060605E-5"/>
    <n v="1"/>
    <x v="4"/>
    <s v="faith"/>
    <x v="1702"/>
    <d v="2015-03-30T14: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1: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5T22: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1: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2: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1: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15: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4: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08: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0: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16: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4: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17: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0T22: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09: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0T23:00:00"/>
  </r>
  <r>
    <n v="1718"/>
    <s v="The Prodigal Son"/>
    <s v="A melody for the galaxy."/>
    <n v="35000"/>
    <n v="75"/>
    <x v="2"/>
    <s v="US"/>
    <s v="USD"/>
    <n v="1463201940"/>
    <n v="1459435149"/>
    <b v="0"/>
    <n v="2"/>
    <b v="0"/>
    <s v="music/faith"/>
    <n v="2.142857142857143E-3"/>
    <n v="37.5"/>
    <x v="4"/>
    <s v="faith"/>
    <x v="1718"/>
    <d v="2016-05-13T23: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07: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4: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06: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2T19: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1: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17: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18: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17: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06: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0: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09T20: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4T21:06:23"/>
  </r>
  <r>
    <n v="1731"/>
    <s v="Sam Cox Band First Christian Tour"/>
    <s v="We are a Christin Worship band looking to midwest tour. God Bless!"/>
    <n v="1000"/>
    <n v="0"/>
    <x v="2"/>
    <s v="US"/>
    <s v="USD"/>
    <n v="1434034800"/>
    <n v="1432849552"/>
    <b v="0"/>
    <n v="0"/>
    <b v="0"/>
    <s v="music/faith"/>
    <n v="0"/>
    <e v="#DIV/0!"/>
    <x v="4"/>
    <s v="faith"/>
    <x v="1731"/>
    <d v="2015-06-11T10: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0: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16: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7T19: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4: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16: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17:46:32"/>
  </r>
  <r>
    <n v="1738"/>
    <s v="The Flashing Lights"/>
    <s v="Music that inspires and gives hope for overcoming and change. And it is good music."/>
    <n v="5000"/>
    <n v="20"/>
    <x v="2"/>
    <s v="US"/>
    <s v="USD"/>
    <n v="1412283542"/>
    <n v="1409691542"/>
    <b v="0"/>
    <n v="1"/>
    <b v="0"/>
    <s v="music/faith"/>
    <n v="4.0000000000000001E-3"/>
    <n v="20"/>
    <x v="4"/>
    <s v="faith"/>
    <x v="1738"/>
    <d v="2014-10-02T15: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4: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4: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0: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16: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6T22: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08: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1T21: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3T21: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0: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17: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4: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15: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2: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1: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1: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15: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3: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8T23: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4: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17:56:32"/>
  </r>
  <r>
    <n v="1759"/>
    <s v="Death Valley"/>
    <s v="Death Valley will be the first photo book of Andi State"/>
    <n v="5000"/>
    <n v="5330"/>
    <x v="0"/>
    <s v="US"/>
    <s v="USD"/>
    <n v="1427309629"/>
    <n v="1425585229"/>
    <b v="0"/>
    <n v="49"/>
    <b v="1"/>
    <s v="photography/photobooks"/>
    <n v="1.0660000000000001"/>
    <n v="108.77551020408163"/>
    <x v="8"/>
    <s v="photobooks"/>
    <x v="1759"/>
    <d v="2015-03-25T13: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1: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08:37:40"/>
  </r>
  <r>
    <n v="1762"/>
    <s v="&quot;The Naked Pixel&quot; Ali Pakele"/>
    <s v="Project rewards $25 gets you 190+ digital images"/>
    <n v="100"/>
    <n v="885"/>
    <x v="0"/>
    <s v="US"/>
    <s v="USD"/>
    <n v="1457739245"/>
    <n v="1455147245"/>
    <b v="0"/>
    <n v="25"/>
    <b v="1"/>
    <s v="photography/photobooks"/>
    <n v="8.85"/>
    <n v="35.4"/>
    <x v="8"/>
    <s v="photobooks"/>
    <x v="1762"/>
    <d v="2016-03-11T18: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15: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06: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18: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15: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0: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08: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4: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3: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18: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2: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3: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09: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18: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17: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3: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4: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1: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09: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09: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08: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17: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0T22: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5T19: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08: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09: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17: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1: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1: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2: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1: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17: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08: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1: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05: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08: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2: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16: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09: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07: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16: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3T20: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2: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3: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0:19:09"/>
  </r>
  <r>
    <n v="1807"/>
    <s v="Anywhere but Here"/>
    <s v="I want to explore alternative cultures and lifestyles in America."/>
    <n v="5000"/>
    <n v="553"/>
    <x v="2"/>
    <s v="US"/>
    <s v="USD"/>
    <n v="1411868313"/>
    <n v="1409276313"/>
    <b v="1"/>
    <n v="8"/>
    <b v="0"/>
    <s v="photography/photobooks"/>
    <n v="0.1106"/>
    <n v="69.125"/>
    <x v="8"/>
    <s v="photobooks"/>
    <x v="1807"/>
    <d v="2014-09-27T20: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1: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16: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16: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3T23: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2: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16: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2: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16: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4: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1: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2T23: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3: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3-31T20: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2: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4: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1:26:16"/>
  </r>
  <r>
    <n v="1824"/>
    <s v="Tin Man's Broken Wisdom Fund"/>
    <s v="cd fund raiser"/>
    <n v="3000"/>
    <n v="3002"/>
    <x v="0"/>
    <s v="US"/>
    <s v="USD"/>
    <n v="1389146880"/>
    <n v="1387403967"/>
    <b v="0"/>
    <n v="40"/>
    <b v="1"/>
    <s v="music/rock"/>
    <n v="1.0006666666666666"/>
    <n v="75.05"/>
    <x v="4"/>
    <s v="rock"/>
    <x v="1824"/>
    <d v="2014-01-07T21: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15:01:43"/>
  </r>
  <r>
    <n v="1826"/>
    <s v="BEAR GHOST! Professional Recording! Yay!"/>
    <s v="Hear your favorite Bear Ghost in eargasmic quality!"/>
    <n v="2000"/>
    <n v="2020"/>
    <x v="0"/>
    <s v="US"/>
    <s v="USD"/>
    <n v="1392675017"/>
    <n v="1390083017"/>
    <b v="0"/>
    <n v="38"/>
    <b v="1"/>
    <s v="music/rock"/>
    <n v="1.01"/>
    <n v="53.157894736842103"/>
    <x v="4"/>
    <s v="rock"/>
    <x v="1826"/>
    <d v="2014-02-17T17: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2: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17: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17: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1: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18: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07: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2:59:00"/>
  </r>
  <r>
    <n v="1834"/>
    <s v="TDJ - All Part of the Plan EP/Tour"/>
    <s v="Help us fund our first tour and promote our new EP!"/>
    <n v="10000"/>
    <n v="11805"/>
    <x v="0"/>
    <s v="US"/>
    <s v="USD"/>
    <n v="1422140895"/>
    <n v="1418684895"/>
    <b v="0"/>
    <n v="90"/>
    <b v="1"/>
    <s v="music/rock"/>
    <n v="1.1805000000000001"/>
    <n v="131.16666666666666"/>
    <x v="4"/>
    <s v="rock"/>
    <x v="1834"/>
    <d v="2015-01-24T18: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0:51:11"/>
  </r>
  <r>
    <n v="1836"/>
    <s v="KICKSTART OUR &lt;+3"/>
    <s v="Help fund our 2013 Sound &amp; Lighting Touring rig!"/>
    <n v="5000"/>
    <n v="10017"/>
    <x v="0"/>
    <s v="US"/>
    <s v="USD"/>
    <n v="1361129129"/>
    <n v="1359660329"/>
    <b v="0"/>
    <n v="55"/>
    <b v="1"/>
    <s v="music/rock"/>
    <n v="2.0034000000000001"/>
    <n v="182.12727272727273"/>
    <x v="4"/>
    <s v="rock"/>
    <x v="1836"/>
    <d v="2013-02-17T14: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7T19: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09-30T22: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2: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6T23:59:00"/>
  </r>
  <r>
    <n v="1841"/>
    <s v="Hydra Effect Debut EP"/>
    <s v="Hard Rock with a Positive Message. Help us fund, release and promote our debut EP!"/>
    <n v="2000"/>
    <n v="2035"/>
    <x v="0"/>
    <s v="US"/>
    <s v="USD"/>
    <n v="1400561940"/>
    <n v="1397679445"/>
    <b v="0"/>
    <n v="40"/>
    <b v="1"/>
    <s v="music/rock"/>
    <n v="1.0175000000000001"/>
    <n v="50.875"/>
    <x v="4"/>
    <s v="rock"/>
    <x v="1841"/>
    <d v="2014-05-19T23: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0: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18: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0T22: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6T23: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0: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0: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1: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15: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18: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7T20: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4T19: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3T21: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3T19: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07: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15: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3: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0:48:41"/>
  </r>
  <r>
    <n v="1859"/>
    <s v="Queen Kwong Tour to London and Paris"/>
    <s v="Queen Kwong is going ON TOUR to London and Paris!"/>
    <n v="3000"/>
    <n v="3955"/>
    <x v="0"/>
    <s v="US"/>
    <s v="USD"/>
    <n v="1316716129"/>
    <n v="1314124129"/>
    <b v="0"/>
    <n v="56"/>
    <b v="1"/>
    <s v="music/rock"/>
    <n v="1.3183333333333334"/>
    <n v="70.625"/>
    <x v="4"/>
    <s v="rock"/>
    <x v="1859"/>
    <d v="2011-09-22T13: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2: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2: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2: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4: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2: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4: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2-28T23: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17: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2: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3T19: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0T23: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4: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29T22: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1: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18: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16: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1: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2-28T19: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2T19: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09: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07: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09T21: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18: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16: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07: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17: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17: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5-31T23: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3: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1: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0: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5T22:59:00"/>
  </r>
  <r>
    <n v="1894"/>
    <s v="Help me release my first 3 song EP!!"/>
    <s v="Im trying to raise $1000 for a 3 song EP in a studio!"/>
    <n v="1000"/>
    <n v="1145"/>
    <x v="0"/>
    <s v="US"/>
    <s v="USD"/>
    <n v="1329082983"/>
    <n v="1326404583"/>
    <b v="0"/>
    <n v="20"/>
    <b v="1"/>
    <s v="music/indie rock"/>
    <n v="1.145"/>
    <n v="57.25"/>
    <x v="4"/>
    <s v="indie rock"/>
    <x v="1894"/>
    <d v="2012-02-12T16: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2: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2: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16: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3: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16: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4: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08: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3: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3: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1: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17: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1: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09: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17: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05: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17: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8T19: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0: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07: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0-31T22: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1T20: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3: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1: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3: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16: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18: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0: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1: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6T23: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4: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0T19: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1T19:26:00"/>
  </r>
  <r>
    <n v="1927"/>
    <s v="GBS Detroit Presents Hampshire"/>
    <s v="Hampshire is headed to GBS Detroit."/>
    <n v="600"/>
    <n v="620"/>
    <x v="0"/>
    <s v="US"/>
    <s v="USD"/>
    <n v="1331182740"/>
    <n v="1329856839"/>
    <b v="0"/>
    <n v="11"/>
    <b v="1"/>
    <s v="music/indie rock"/>
    <n v="1.0333333333333334"/>
    <n v="56.363636363636367"/>
    <x v="4"/>
    <s v="indie rock"/>
    <x v="1927"/>
    <d v="2012-03-07T23: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0: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4T19: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08: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1T22: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4: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6T22: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0: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0T23: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0: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4T22: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0: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17: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4T22: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1: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4: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1: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09: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1: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19T21: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0: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2: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05: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1T23: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06: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09: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1T22: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0: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4: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16: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6T21: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17: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09-30T19: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3: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5T22: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3: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05: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1: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1T20: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07: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0: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0: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4: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19T22: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4T23: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7T20: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2: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3: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3: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16: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2: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2: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8T23: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07: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2: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0: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2: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4: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18: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4: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0:21:16"/>
  </r>
  <r>
    <n v="1988"/>
    <s v="Phillip Michael Photography"/>
    <s v="Expressing art in an image!"/>
    <n v="6000"/>
    <n v="25"/>
    <x v="2"/>
    <s v="US"/>
    <s v="USD"/>
    <n v="1440094742"/>
    <n v="1437502742"/>
    <b v="0"/>
    <n v="1"/>
    <b v="0"/>
    <s v="photography/people"/>
    <n v="4.1666666666666666E-3"/>
    <n v="25"/>
    <x v="8"/>
    <s v="people"/>
    <x v="1988"/>
    <d v="2015-08-20T13: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1: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2T23: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16: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7T22: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09: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6T20: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16: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4: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17: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7-31T21: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07: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17: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15: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2: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18: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09: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5T22: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08: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3T23: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09: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3: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18: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18: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4: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18: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4T23: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16: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16: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3T23: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3: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2: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18: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3T20: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08: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05: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2T22: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0T23: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0T22: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3: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16: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6T19: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18: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8T20: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0: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5T20: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1: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8T20: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15: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1: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3: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1-30T23: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18: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08: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1: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0T23: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1: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8T21: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2T23: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6T19: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0: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17: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0T20: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5T19: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19T21: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0: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07: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2T23: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3: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06: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15: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16: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0: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3: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3: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2: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07: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3: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3: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15: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15: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18: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0: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1: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08: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1: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4: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1: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16: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3: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4: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18: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5T23: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3T22: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2: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1: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15: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3T23: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7T23: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0T22: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1T20: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4: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15: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1: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16: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4T22: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2: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5T22: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0: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7T21:43:55"/>
  </r>
  <r>
    <n v="2099"/>
    <s v="Roosevelt Died."/>
    <s v="Our tour van died, we need help!"/>
    <n v="3000"/>
    <n v="3971"/>
    <x v="0"/>
    <s v="US"/>
    <s v="USD"/>
    <n v="1435808400"/>
    <n v="1434650084"/>
    <b v="0"/>
    <n v="63"/>
    <b v="1"/>
    <s v="music/indie rock"/>
    <n v="1.3236666666666668"/>
    <n v="63.031746031746032"/>
    <x v="4"/>
    <s v="indie rock"/>
    <x v="2099"/>
    <d v="2015-07-01T22: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29T22: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2T22: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15: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4: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0T19: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0T23: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0: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3: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09T22: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2: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7T23: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4T20: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17: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15: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8T23: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19T20: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3: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6T23: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15: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5T22: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18: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2: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2: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1: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0: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4T19: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18: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06: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3: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09T19: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5T21: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1T23: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06: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1: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16: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18: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07: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3: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8T20: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3: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15: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1: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1: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4: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08: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1: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1:18:30"/>
  </r>
  <r>
    <n v="2147"/>
    <s v="Johnny Rocketfingers 3"/>
    <s v="A Point and Click Adventure on Steroids."/>
    <n v="390000"/>
    <n v="2716"/>
    <x v="2"/>
    <s v="US"/>
    <s v="USD"/>
    <n v="1416125148"/>
    <n v="1413356748"/>
    <b v="0"/>
    <n v="55"/>
    <b v="0"/>
    <s v="games/video games"/>
    <n v="6.9641025641025639E-3"/>
    <n v="49.381818181818183"/>
    <x v="6"/>
    <s v="video games"/>
    <x v="2147"/>
    <d v="2014-11-16T03: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1: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0T19:00:00"/>
  </r>
  <r>
    <n v="2150"/>
    <s v="The Unknown Door"/>
    <s v="A pixel styled open world detective game."/>
    <n v="50000"/>
    <n v="405"/>
    <x v="2"/>
    <s v="NO"/>
    <s v="NOK"/>
    <n v="1468392599"/>
    <n v="1465800599"/>
    <b v="0"/>
    <n v="4"/>
    <b v="0"/>
    <s v="games/video games"/>
    <n v="8.0999999999999996E-3"/>
    <n v="101.25"/>
    <x v="6"/>
    <s v="video games"/>
    <x v="2150"/>
    <d v="2016-07-13T01: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15: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3: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2: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0: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1: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15:30:06"/>
  </r>
  <r>
    <n v="2157"/>
    <s v="Nin"/>
    <s v="Gamers and 90's fans unite in this small tale of epic proportions!"/>
    <n v="75000"/>
    <n v="21144"/>
    <x v="2"/>
    <s v="US"/>
    <s v="USD"/>
    <n v="1482479940"/>
    <n v="1479684783"/>
    <b v="0"/>
    <n v="57"/>
    <b v="0"/>
    <s v="games/video games"/>
    <n v="0.28192"/>
    <n v="370.94736842105266"/>
    <x v="6"/>
    <s v="video games"/>
    <x v="2157"/>
    <d v="2016-12-23T02: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15: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2: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2:05:05"/>
  </r>
  <r>
    <n v="2161"/>
    <s v="CallMeGhost DEBUT ALBUM preorder!"/>
    <s v="We're trying to fund hard copies of our debut album!"/>
    <n v="400"/>
    <n v="463"/>
    <x v="0"/>
    <s v="US"/>
    <s v="USD"/>
    <n v="1443040059"/>
    <n v="1440448059"/>
    <b v="0"/>
    <n v="13"/>
    <b v="1"/>
    <s v="music/rock"/>
    <n v="1.1575"/>
    <n v="35.615384615384613"/>
    <x v="4"/>
    <s v="rock"/>
    <x v="2161"/>
    <d v="2015-09-23T15: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3: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7T22:50:00"/>
  </r>
  <r>
    <n v="2164"/>
    <s v="Rosaline debut record"/>
    <s v="South Florida roots country/rock outfit's long awaited debut record"/>
    <n v="5500"/>
    <n v="5645"/>
    <x v="0"/>
    <s v="US"/>
    <s v="USD"/>
    <n v="1466827140"/>
    <n v="1464196414"/>
    <b v="0"/>
    <n v="83"/>
    <b v="1"/>
    <s v="music/rock"/>
    <n v="1.0263636363636364"/>
    <n v="68.01204819277109"/>
    <x v="4"/>
    <s v="rock"/>
    <x v="2164"/>
    <d v="2016-06-24T22: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0: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16: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4T20: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0: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1: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3: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0: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08: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09T22: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08: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0T19: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0: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1: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0: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0T23: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2: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0T19: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16: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0: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1: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3: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6T21: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2T22: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2: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17: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1: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15: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18: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0T23: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2: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3: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2: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09: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08: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4: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5T22: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15: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15: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15: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2: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4: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1: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0: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6T23: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18: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2: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1: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3T20: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4: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4: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1: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3: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3: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8T19: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2: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6T20: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2T19: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3: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0: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4: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4: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1T23: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15: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1: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2T23: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16: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0: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8T22: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3T19: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4: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18: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09: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2: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09: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1-30T23: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4: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4: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6T22: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2T22: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15: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3: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4: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0: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16: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0: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2T20: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3: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2: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1: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0: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17: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05: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18: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3: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4: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18: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2: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7T19: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4: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2T22: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15: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6T21: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0T20: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1T20: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0: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16: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09T19: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1: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07: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07: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09: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0: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1: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17: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3T23: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09: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1: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3T23: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8T21: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1T23: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8T23: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5T22: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1: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3: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18: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2: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2T23: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1: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4T22: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2: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17: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2:33:46"/>
  </r>
  <r>
    <n v="2297"/>
    <s v="Company Company: Debut EP"/>
    <s v="New Jersey Alternative Rock band COCO needs YOUR help self-releasing debut EP!"/>
    <n v="1000"/>
    <n v="1006"/>
    <x v="0"/>
    <s v="US"/>
    <s v="USD"/>
    <n v="1331697540"/>
    <n v="1328749249"/>
    <b v="0"/>
    <n v="19"/>
    <b v="1"/>
    <s v="music/rock"/>
    <n v="1.006"/>
    <n v="52.94736842105263"/>
    <x v="4"/>
    <s v="rock"/>
    <x v="2297"/>
    <d v="2012-03-13T22: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4: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5T19: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2: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0T22: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2: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2T22: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0-12-31T23: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3: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09T23: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4: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8T20: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18: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3: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6T19: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18: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18: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08: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2: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3: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0: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5T22: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4T20: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3: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0: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15: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3: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15: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18: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2: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17: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3: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09: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4T19: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7T19: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0: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2: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2: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08: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17: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0: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16: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2: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0: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0: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4: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2: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18: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4: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09: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17: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15: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29T21: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1: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2: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17:02:16"/>
  </r>
  <r>
    <n v="2356"/>
    <s v="HardstyleUnited.com (Canceled)"/>
    <s v="HardstyleUnited.com The Global Hardstyle community. Your Hardstyle community."/>
    <n v="10000"/>
    <n v="0"/>
    <x v="1"/>
    <s v="NL"/>
    <s v="EUR"/>
    <n v="1433530104"/>
    <n v="1430938104"/>
    <b v="0"/>
    <n v="0"/>
    <b v="0"/>
    <s v="technology/web"/>
    <n v="0"/>
    <e v="#DIV/0!"/>
    <x v="2"/>
    <s v="web"/>
    <x v="2356"/>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0T19: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0: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1: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17: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1: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8T19: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18: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07: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17: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1: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4: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7T23: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3: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3T20:39:31"/>
  </r>
  <r>
    <n v="2373"/>
    <s v="Cykelauktion.com (Canceled)"/>
    <s v="We want to create a safe marketplace for buying and selling bicycles."/>
    <n v="850000"/>
    <n v="50"/>
    <x v="1"/>
    <s v="SE"/>
    <s v="SEK"/>
    <n v="1440863624"/>
    <n v="1438271624"/>
    <b v="0"/>
    <n v="1"/>
    <b v="0"/>
    <s v="technology/web"/>
    <n v="5.8823529411764708E-5"/>
    <n v="50"/>
    <x v="2"/>
    <s v="web"/>
    <x v="2373"/>
    <d v="2015-08-29T10: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15: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15: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17: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16:53:03"/>
  </r>
  <r>
    <n v="2378"/>
    <s v="KEEPUP INC (Canceled)"/>
    <s v="KEEPUP allows you to extend your social circle by introducing you to new people via your friends."/>
    <n v="110000"/>
    <n v="0"/>
    <x v="1"/>
    <s v="US"/>
    <s v="USD"/>
    <n v="1440548330"/>
    <n v="1438042730"/>
    <b v="0"/>
    <n v="0"/>
    <b v="0"/>
    <s v="technology/web"/>
    <n v="0"/>
    <e v="#DIV/0!"/>
    <x v="2"/>
    <s v="web"/>
    <x v="2378"/>
    <d v="2015-08-25T19:18:50"/>
  </r>
  <r>
    <n v="2379"/>
    <s v="SelectCooks.com (Canceled)"/>
    <s v="Selectcooks.com is a community marketplace for people to list, find and hire chefs."/>
    <n v="30000"/>
    <n v="0"/>
    <x v="1"/>
    <s v="US"/>
    <s v="USD"/>
    <n v="1444004616"/>
    <n v="1440116616"/>
    <b v="0"/>
    <n v="0"/>
    <b v="0"/>
    <s v="technology/web"/>
    <n v="0"/>
    <e v="#DIV/0!"/>
    <x v="2"/>
    <s v="web"/>
    <x v="2379"/>
    <d v="2015-10-04T19: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4: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17: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3T23: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1T20: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3T21: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1: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15: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0: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4: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16: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1: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3: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8T21: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0: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3: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3: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15: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1: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4:44:56"/>
  </r>
  <r>
    <n v="2402"/>
    <s v="Cupcake Truck Unite"/>
    <s v="Small town, delicious treats, and a mobile truck"/>
    <n v="12000"/>
    <n v="52"/>
    <x v="2"/>
    <s v="US"/>
    <s v="USD"/>
    <n v="1431533931"/>
    <n v="1428941931"/>
    <b v="0"/>
    <n v="1"/>
    <b v="0"/>
    <s v="food/food trucks"/>
    <n v="4.3333333333333331E-3"/>
    <n v="52"/>
    <x v="7"/>
    <s v="food trucks"/>
    <x v="2402"/>
    <d v="2015-05-13T11: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15: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2T19: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09: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8T21: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1: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5T23: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16: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4: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2: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3: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18: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1T22: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15: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0: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16:13:07"/>
  </r>
  <r>
    <n v="2418"/>
    <s v="Mexican food truck"/>
    <s v="I want to start my food truck business."/>
    <n v="25000"/>
    <n v="5"/>
    <x v="2"/>
    <s v="US"/>
    <s v="USD"/>
    <n v="1427225644"/>
    <n v="1422045244"/>
    <b v="0"/>
    <n v="5"/>
    <b v="0"/>
    <s v="food/food trucks"/>
    <n v="2.0000000000000001E-4"/>
    <n v="1"/>
    <x v="7"/>
    <s v="food trucks"/>
    <x v="2418"/>
    <d v="2015-03-24T14: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2: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09T20:41:35"/>
  </r>
  <r>
    <n v="2421"/>
    <s v="hot dog cart"/>
    <s v="help me start Merrill's first hot dog cart in this empty lot"/>
    <n v="6000"/>
    <n v="1"/>
    <x v="2"/>
    <s v="US"/>
    <s v="USD"/>
    <n v="1424536196"/>
    <n v="1421944196"/>
    <b v="0"/>
    <n v="1"/>
    <b v="0"/>
    <s v="food/food trucks"/>
    <n v="1.6666666666666666E-4"/>
    <n v="1"/>
    <x v="7"/>
    <s v="food trucks"/>
    <x v="2421"/>
    <d v="2015-02-21T11:29:56"/>
  </r>
  <r>
    <n v="2422"/>
    <s v="Help starting a family owned food truck"/>
    <s v="Family owned business serving BBQ and seafood to the public"/>
    <n v="500"/>
    <n v="1"/>
    <x v="2"/>
    <s v="US"/>
    <s v="USD"/>
    <n v="1426091036"/>
    <n v="1423502636"/>
    <b v="0"/>
    <n v="1"/>
    <b v="0"/>
    <s v="food/food trucks"/>
    <n v="2E-3"/>
    <n v="1"/>
    <x v="7"/>
    <s v="food trucks"/>
    <x v="2422"/>
    <d v="2015-03-11T11: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1:54:50"/>
  </r>
  <r>
    <n v="2424"/>
    <s v="Lily and Memphs"/>
    <s v="Great and creative food from the heart in the form of a sweet food truck!"/>
    <n v="25000"/>
    <n v="310"/>
    <x v="2"/>
    <s v="US"/>
    <s v="USD"/>
    <n v="1414445108"/>
    <n v="1411853108"/>
    <b v="0"/>
    <n v="9"/>
    <b v="0"/>
    <s v="food/food trucks"/>
    <n v="1.24E-2"/>
    <n v="34.444444444444443"/>
    <x v="7"/>
    <s v="food trucks"/>
    <x v="2424"/>
    <d v="2014-10-27T16: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17: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7T23: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1: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2: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1: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1T22:08:24"/>
  </r>
  <r>
    <n v="2431"/>
    <s v="Murphy's good eatin'"/>
    <s v="Go to Colorado and run a food truck with homemade food of all kinds."/>
    <n v="100000"/>
    <n v="2"/>
    <x v="2"/>
    <s v="US"/>
    <s v="USD"/>
    <n v="1467080613"/>
    <n v="1461896613"/>
    <b v="0"/>
    <n v="2"/>
    <b v="0"/>
    <s v="food/food trucks"/>
    <n v="2.0000000000000002E-5"/>
    <n v="1"/>
    <x v="7"/>
    <s v="food trucks"/>
    <x v="2431"/>
    <d v="2016-06-27T21: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0: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16: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3T23: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1: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09: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3: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17: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4: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16:35:13"/>
  </r>
  <r>
    <n v="2441"/>
    <s v="Bring Alchemy Pops to the People!"/>
    <s v="YOU can help Alchemy Pops POP up on a street near you!"/>
    <n v="7500"/>
    <n v="8091"/>
    <x v="0"/>
    <s v="US"/>
    <s v="USD"/>
    <n v="1437627540"/>
    <n v="1435806054"/>
    <b v="0"/>
    <n v="109"/>
    <b v="1"/>
    <s v="food/small batch"/>
    <n v="1.0788"/>
    <n v="74.22935779816514"/>
    <x v="7"/>
    <s v="small batch"/>
    <x v="2441"/>
    <d v="2015-07-22T23: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0: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0: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3: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5T23: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0: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1T23: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0: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29T23: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7T22: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16: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18: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1: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0T23: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3: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18: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08: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4: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09: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2T23: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09-30T22: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8T23:28:16"/>
  </r>
  <r>
    <n v="2463"/>
    <s v="Emma Ate the Lion &quot;Songs Two Count Too&quot;"/>
    <s v="Emma Ate The Lion's debut full length album"/>
    <n v="2000"/>
    <n v="2325"/>
    <x v="0"/>
    <s v="US"/>
    <s v="USD"/>
    <n v="1366138800"/>
    <n v="1362710425"/>
    <b v="0"/>
    <n v="75"/>
    <b v="1"/>
    <s v="music/indie rock"/>
    <n v="1.1625000000000001"/>
    <n v="31"/>
    <x v="4"/>
    <s v="indie rock"/>
    <x v="2463"/>
    <d v="2013-04-16T14: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4: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2: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8T21: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2: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0: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05: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3T20: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18: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3T20: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3: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0T19: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17: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3: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1: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17: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7T21: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17: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0: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3: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2: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17: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18: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1: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6T20: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1: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1: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0: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5T20:51:00"/>
  </r>
  <r>
    <n v="2492"/>
    <s v="SUPER NICE EP 2012"/>
    <s v="We're a band from Hawaii trying to produce our first EP and we need help!"/>
    <n v="600"/>
    <n v="750"/>
    <x v="0"/>
    <s v="US"/>
    <s v="USD"/>
    <n v="1339840740"/>
    <n v="1335397188"/>
    <b v="0"/>
    <n v="27"/>
    <b v="1"/>
    <s v="music/indie rock"/>
    <n v="1.25"/>
    <n v="27.777777777777779"/>
    <x v="4"/>
    <s v="indie rock"/>
    <x v="2492"/>
    <d v="2012-06-16T04: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8T23: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0: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17: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17: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16: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18: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3: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3: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3: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4: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16: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4T20: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3T19: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16:00:00"/>
  </r>
  <r>
    <n v="2507"/>
    <s v="Help Cafe Talavera get a New Kitchen!"/>
    <s v="Unique dishes for a unique city!."/>
    <n v="42850"/>
    <n v="0"/>
    <x v="2"/>
    <s v="US"/>
    <s v="USD"/>
    <n v="1431308704"/>
    <n v="1428716704"/>
    <b v="0"/>
    <n v="0"/>
    <b v="0"/>
    <s v="food/restaurants"/>
    <n v="0"/>
    <e v="#DIV/0!"/>
    <x v="7"/>
    <s v="restaurants"/>
    <x v="2507"/>
    <d v="2015-05-10T20: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17: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3: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18: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05: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16: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5T19: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4: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15: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1: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3: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2: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8T22: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4: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18: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09: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7T19: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0T23: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15: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7T23: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7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06:00:00"/>
  </r>
  <r>
    <n v="2529"/>
    <s v="UrbanArias is DC's Contemporary Opera Company"/>
    <s v="Opera. Short. New."/>
    <n v="6000"/>
    <n v="6257"/>
    <x v="0"/>
    <s v="US"/>
    <s v="USD"/>
    <n v="1332636975"/>
    <n v="1328752575"/>
    <b v="0"/>
    <n v="76"/>
    <b v="1"/>
    <s v="music/classical music"/>
    <n v="1.0428333333333333"/>
    <n v="82.328947368421055"/>
    <x v="4"/>
    <s v="classical music"/>
    <x v="2529"/>
    <d v="2012-03-24T19: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19T23: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4T22: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15: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1:00:00"/>
  </r>
  <r>
    <n v="2535"/>
    <s v="Mark Hayes Requiem Recording"/>
    <s v="Mark Hayes: Requiem Recording"/>
    <n v="20000"/>
    <n v="20755"/>
    <x v="0"/>
    <s v="US"/>
    <s v="USD"/>
    <n v="1417463945"/>
    <n v="1414781945"/>
    <b v="0"/>
    <n v="78"/>
    <b v="1"/>
    <s v="music/classical music"/>
    <n v="1.03775"/>
    <n v="266.08974358974359"/>
    <x v="4"/>
    <s v="classical music"/>
    <x v="2535"/>
    <d v="2014-12-01T14: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29T21: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0: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3T23: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16: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1: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05: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09-30T22: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1T22: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07: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6T19: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0: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2: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29T23: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2: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7T22: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15: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4: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0T23: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5-31T22: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0: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18: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2: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08: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4: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17: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07: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07:35:39"/>
  </r>
  <r>
    <n v="2563"/>
    <s v="Phoenix Pearl Boba Tea Truck (Canceled)"/>
    <s v="Michigan based bubble tea and specialty ice cream food truck"/>
    <n v="20000"/>
    <n v="0"/>
    <x v="1"/>
    <s v="US"/>
    <s v="USD"/>
    <n v="1438226451"/>
    <n v="1433042451"/>
    <b v="0"/>
    <n v="0"/>
    <b v="0"/>
    <s v="food/food trucks"/>
    <n v="0"/>
    <e v="#DIV/0!"/>
    <x v="7"/>
    <s v="food trucks"/>
    <x v="2563"/>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7-31T19: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15: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18: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16: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0: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6T21: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16: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3: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1T21:36:34"/>
  </r>
  <r>
    <n v="2576"/>
    <s v="2 Go Fast Food (Canceled)"/>
    <s v="A New Twist with an American and Philippine fast food Mobile Trailer."/>
    <n v="10000"/>
    <n v="0"/>
    <x v="1"/>
    <s v="US"/>
    <s v="USD"/>
    <n v="1428707647"/>
    <n v="1424823247"/>
    <b v="0"/>
    <n v="0"/>
    <b v="0"/>
    <s v="food/food trucks"/>
    <n v="0"/>
    <e v="#DIV/0!"/>
    <x v="7"/>
    <s v="food trucks"/>
    <x v="2576"/>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4: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5T22: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1:04:58"/>
  </r>
  <r>
    <n v="2582"/>
    <s v="Drunken Wings"/>
    <s v="The place where chicken meets liquor for the first time!"/>
    <n v="90000"/>
    <n v="1"/>
    <x v="2"/>
    <s v="US"/>
    <s v="USD"/>
    <n v="1477784634"/>
    <n v="1475192634"/>
    <b v="0"/>
    <n v="1"/>
    <b v="0"/>
    <s v="food/food trucks"/>
    <n v="1.1111111111111112E-5"/>
    <n v="1"/>
    <x v="7"/>
    <s v="food trucks"/>
    <x v="2582"/>
    <d v="2016-10-29T18: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2: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4T23: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18: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2: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1: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08: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06: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09: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15: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4: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15: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18: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0: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0: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3: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15: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3: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15: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2T22: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16: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16: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8T20: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07: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2: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1T21: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4T19: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0: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1: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17: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8T22: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4: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0: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07: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18: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15: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15: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06: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0T20: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2: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2: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1: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05: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15: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0: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15: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18: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07: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05: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29T23: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8T20: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18: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0: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16: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5T20: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08: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16: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15: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7T22: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15: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1: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2: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4: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16: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2: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1: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2: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18: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09: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4: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09T22: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2T23: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08:25:26"/>
  </r>
  <r>
    <n v="2655"/>
    <s v="Balloons (Canceled)"/>
    <s v="Thank you for your support!"/>
    <n v="15000"/>
    <n v="3155"/>
    <x v="1"/>
    <s v="US"/>
    <s v="USD"/>
    <n v="1455048000"/>
    <n v="1452631647"/>
    <b v="0"/>
    <n v="43"/>
    <b v="0"/>
    <s v="technology/space exploration"/>
    <n v="0.21033333333333334"/>
    <n v="73.372093023255815"/>
    <x v="2"/>
    <s v="space exploration"/>
    <x v="2655"/>
    <d v="2016-02-09T15: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4: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2T20: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16:13:14"/>
  </r>
  <r>
    <n v="2659"/>
    <s v="test (Canceled)"/>
    <s v="test"/>
    <n v="49000"/>
    <n v="1333"/>
    <x v="1"/>
    <s v="US"/>
    <s v="USD"/>
    <n v="1429321210"/>
    <n v="1426729210"/>
    <b v="0"/>
    <n v="10"/>
    <b v="0"/>
    <s v="technology/space exploration"/>
    <n v="2.720408163265306E-2"/>
    <n v="133.30000000000001"/>
    <x v="2"/>
    <s v="space exploration"/>
    <x v="2659"/>
    <d v="2015-04-17T20: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3: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18: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2: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0: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1: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16: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16: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17: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09: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09T19: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8T19: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4: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1: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17: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4T23: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16: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09: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2T19: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4: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7T19:01:34"/>
  </r>
  <r>
    <n v="2680"/>
    <s v="iHeart Pillow"/>
    <s v="iHeartPillow, Connecting loved ones"/>
    <n v="32000"/>
    <n v="276"/>
    <x v="2"/>
    <s v="ES"/>
    <s v="EUR"/>
    <n v="1459915491"/>
    <n v="1457327091"/>
    <b v="0"/>
    <n v="4"/>
    <b v="0"/>
    <s v="technology/makerspaces"/>
    <n v="8.6250000000000007E-3"/>
    <n v="69"/>
    <x v="2"/>
    <s v="makerspaces"/>
    <x v="2680"/>
    <d v="2016-04-05T23: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16: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0: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3: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16: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0: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18: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0:21:58"/>
  </r>
  <r>
    <n v="2688"/>
    <s v="Mac N Cheez Food Truck"/>
    <s v="The amazing gourmet Mac N Cheez Food Truck Campaigne!"/>
    <n v="50000"/>
    <n v="74"/>
    <x v="2"/>
    <s v="US"/>
    <s v="USD"/>
    <n v="1424746800"/>
    <n v="1422067870"/>
    <b v="0"/>
    <n v="14"/>
    <b v="0"/>
    <s v="food/food trucks"/>
    <n v="1.48E-3"/>
    <n v="5.2857142857142856"/>
    <x v="7"/>
    <s v="food trucks"/>
    <x v="2688"/>
    <d v="2015-02-23T22: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18: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2T21:31:16"/>
  </r>
  <r>
    <n v="2691"/>
    <s v="Cook"/>
    <s v="A Great New local Food Truck serving up ethnic fusion inspired eats in Ottawa."/>
    <n v="65000"/>
    <n v="35"/>
    <x v="2"/>
    <s v="CA"/>
    <s v="CAD"/>
    <n v="1431278557"/>
    <n v="1427390557"/>
    <b v="0"/>
    <n v="2"/>
    <b v="0"/>
    <s v="food/food trucks"/>
    <n v="5.3846153846153844E-4"/>
    <n v="17.5"/>
    <x v="7"/>
    <s v="food trucks"/>
    <x v="2691"/>
    <d v="2015-05-10T12: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2: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2T22: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5T22: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3T22: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15: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17: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16: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16: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15: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2: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3: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0: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4:41:54"/>
  </r>
  <r>
    <n v="2705"/>
    <s v="Fischer Theatre Marquee"/>
    <s v="Help light the lights at the historic Fischer Theatre in Danville, IL."/>
    <n v="16500"/>
    <n v="1739"/>
    <x v="3"/>
    <s v="US"/>
    <s v="USD"/>
    <n v="1490389158"/>
    <n v="1486504758"/>
    <b v="0"/>
    <n v="8"/>
    <b v="0"/>
    <s v="theater/spaces"/>
    <n v="0.10539393939393939"/>
    <n v="217.375"/>
    <x v="1"/>
    <s v="spaces"/>
    <x v="2705"/>
    <d v="2017-03-24T15: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1: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1: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1: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3T22: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8T21: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17: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3: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0: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18: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4: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2: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17: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18: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18: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07: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4: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15: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16: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2: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2:52:15"/>
  </r>
  <r>
    <n v="2726"/>
    <s v="Krimston TWO - Dual SIM case for iPhone"/>
    <s v="Krimston TWO: iPhone Dual SIM Case"/>
    <n v="100000"/>
    <n v="105745"/>
    <x v="0"/>
    <s v="US"/>
    <s v="USD"/>
    <n v="1461333311"/>
    <n v="1458741311"/>
    <b v="0"/>
    <n v="404"/>
    <b v="1"/>
    <s v="technology/hardware"/>
    <n v="1.05745"/>
    <n v="261.74504950495049"/>
    <x v="2"/>
    <s v="hardware"/>
    <x v="2726"/>
    <d v="2016-04-22T08: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1: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09: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0: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07: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7T2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7T19: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0: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16: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15: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0: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4: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5T22: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16: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18: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19T21: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2: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2: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8T20: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18: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3: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5T22: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2: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3: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15: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16: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3: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16: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0: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3: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16:36:41"/>
  </r>
  <r>
    <n v="2757"/>
    <s v="C is for Crooked"/>
    <s v="A children's letter book that Lampoons Hillary Clinton"/>
    <n v="1500"/>
    <n v="10"/>
    <x v="2"/>
    <s v="US"/>
    <s v="USD"/>
    <n v="1470498332"/>
    <n v="1469202332"/>
    <b v="0"/>
    <n v="2"/>
    <b v="0"/>
    <s v="publishing/children's books"/>
    <n v="6.6666666666666671E-3"/>
    <n v="5"/>
    <x v="3"/>
    <s v="children's books"/>
    <x v="2757"/>
    <d v="2016-08-06T10: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05: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3: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06: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2T20: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18: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08: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4: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08: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1: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18: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08: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4: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0: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2: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15: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15: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7T22: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5T19: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2: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1: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18: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0: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05: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2: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6T23: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07: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3: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16:00:00"/>
  </r>
  <r>
    <n v="2786"/>
    <s v="Fierce"/>
    <s v="A heart-melting farce about sex, art and the lovelorn lay-abouts of London-town."/>
    <n v="2500"/>
    <n v="2946"/>
    <x v="0"/>
    <s v="GB"/>
    <s v="GBP"/>
    <n v="1404913180"/>
    <n v="1403703580"/>
    <b v="0"/>
    <n v="74"/>
    <b v="1"/>
    <s v="theater/plays"/>
    <n v="1.1783999999999999"/>
    <n v="39.810810810810814"/>
    <x v="1"/>
    <s v="plays"/>
    <x v="2786"/>
    <d v="2014-07-09T08: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7T23: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1:50:43"/>
  </r>
  <r>
    <n v="2789"/>
    <s v="The Adventurers Club"/>
    <s v="BNT's Biggest Adventure So Far: Our 2015 full length production!"/>
    <n v="3000"/>
    <n v="3035"/>
    <x v="0"/>
    <s v="US"/>
    <s v="USD"/>
    <n v="1426132800"/>
    <n v="1424477934"/>
    <b v="0"/>
    <n v="24"/>
    <b v="1"/>
    <s v="theater/plays"/>
    <n v="1.0116666666666667"/>
    <n v="126.45833333333333"/>
    <x v="1"/>
    <s v="plays"/>
    <x v="2789"/>
    <d v="2015-03-11T23: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17: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8T23: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0: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05: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4: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18: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07: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17: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1: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1: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08: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06: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0: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5T19: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05: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07: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06:00:00"/>
  </r>
  <r>
    <n v="2807"/>
    <s v="The Commission Theatre Co."/>
    <s v="Bringing Shakespeare back to the Playwrights"/>
    <n v="5000"/>
    <n v="6300"/>
    <x v="0"/>
    <s v="US"/>
    <s v="USD"/>
    <n v="1435611438"/>
    <n v="1433019438"/>
    <b v="0"/>
    <n v="93"/>
    <b v="1"/>
    <s v="theater/plays"/>
    <n v="1.26"/>
    <n v="67.741935483870961"/>
    <x v="1"/>
    <s v="plays"/>
    <x v="2807"/>
    <d v="2015-06-29T15: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15: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09: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5-31T22: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06: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5T23: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2: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4: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3: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1: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0: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09: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07: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5T19: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0: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17: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2T20: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4: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2: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1: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18: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05: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1T22: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4: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17:00:00"/>
  </r>
  <r>
    <n v="2833"/>
    <s v="Star Man Rocket Man"/>
    <s v="A new play about exploring outer space"/>
    <n v="2700"/>
    <n v="2923"/>
    <x v="0"/>
    <s v="US"/>
    <s v="USD"/>
    <n v="1444528800"/>
    <n v="1442804633"/>
    <b v="0"/>
    <n v="35"/>
    <b v="1"/>
    <s v="theater/plays"/>
    <n v="1.0825925925925926"/>
    <n v="83.51428571428572"/>
    <x v="1"/>
    <s v="plays"/>
    <x v="2833"/>
    <d v="2015-10-10T21: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18: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4T19: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7T23: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17: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17: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4T23: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2: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3: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06: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2T23: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08: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7T19: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1: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4: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0: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05: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5T19: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18: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0T20: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3T23: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2: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18: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16: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3: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06: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3: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4: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09: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3: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1:12:03"/>
  </r>
  <r>
    <n v="2864"/>
    <s v="'Haunting Julia' by Alan Ayckbourn"/>
    <s v="Accessible, original theatre for all!"/>
    <n v="2500"/>
    <n v="40"/>
    <x v="2"/>
    <s v="GB"/>
    <s v="GBP"/>
    <n v="1437139080"/>
    <n v="1434552207"/>
    <b v="0"/>
    <n v="3"/>
    <b v="0"/>
    <s v="theater/plays"/>
    <n v="1.6E-2"/>
    <n v="13.333333333333334"/>
    <x v="1"/>
    <s v="plays"/>
    <x v="2864"/>
    <d v="2015-07-17T08: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5T21: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17: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3T23: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4: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09: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6T23: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2:43:33"/>
  </r>
  <r>
    <n v="2872"/>
    <s v="Loud Arts"/>
    <s v="Local Theatre group in Loudoun County, Virginia. Looking for funds to start producing shows!"/>
    <n v="3000"/>
    <n v="0"/>
    <x v="2"/>
    <s v="US"/>
    <s v="USD"/>
    <n v="1434768438"/>
    <n v="1429584438"/>
    <b v="0"/>
    <n v="0"/>
    <b v="0"/>
    <s v="theater/plays"/>
    <n v="0"/>
    <e v="#DIV/0!"/>
    <x v="1"/>
    <s v="plays"/>
    <x v="2872"/>
    <d v="2015-06-19T21: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4: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15: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4T22: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2: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2: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09: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2: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2: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0: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09: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5T23: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2:27:15"/>
  </r>
  <r>
    <n v="2885"/>
    <s v="The Wedding"/>
    <s v="An historic and proud work of Polish nationalistic literature performed on stage."/>
    <n v="400"/>
    <n v="130"/>
    <x v="2"/>
    <s v="US"/>
    <s v="USD"/>
    <n v="1426294201"/>
    <n v="1423705801"/>
    <b v="0"/>
    <n v="5"/>
    <b v="0"/>
    <s v="theater/plays"/>
    <n v="0.32500000000000001"/>
    <n v="26"/>
    <x v="1"/>
    <s v="plays"/>
    <x v="2885"/>
    <d v="2015-03-13T19: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8T22: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05: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7T23: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15: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8T22: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15: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16:00:00"/>
  </r>
  <r>
    <n v="2893"/>
    <s v="REDISCOVERING KIA THE PLAY"/>
    <s v="Fundraising for REDISCOVERING KIA THE PLAY"/>
    <n v="5000"/>
    <n v="25"/>
    <x v="2"/>
    <s v="US"/>
    <s v="USD"/>
    <n v="1420768800"/>
    <n v="1415644395"/>
    <b v="0"/>
    <n v="2"/>
    <b v="0"/>
    <s v="theater/plays"/>
    <n v="5.0000000000000001E-3"/>
    <n v="12.5"/>
    <x v="1"/>
    <s v="plays"/>
    <x v="2893"/>
    <d v="2015-01-08T21:00:00"/>
  </r>
  <r>
    <n v="2894"/>
    <s v="How Could You Do This To Me (The Stage Play)"/>
    <s v="This Is A Story About A Woman A Man And A Woman"/>
    <n v="50000"/>
    <n v="0"/>
    <x v="2"/>
    <s v="US"/>
    <s v="USD"/>
    <n v="1428100815"/>
    <n v="1422920415"/>
    <b v="0"/>
    <n v="0"/>
    <b v="0"/>
    <s v="theater/plays"/>
    <n v="0"/>
    <e v="#DIV/0!"/>
    <x v="1"/>
    <s v="plays"/>
    <x v="2894"/>
    <d v="2015-04-03T17: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16: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1: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0: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0: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3T20: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0: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16: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05: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8T23: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07: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6T20: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7-31T20: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16: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2: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4: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15: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3: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4T22: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17:08:59"/>
  </r>
  <r>
    <n v="2914"/>
    <s v="Hercules the Panto"/>
    <s v="Hercules must complete four challenges in order to meet the father he never knew"/>
    <n v="25000"/>
    <n v="1"/>
    <x v="2"/>
    <s v="GB"/>
    <s v="GBP"/>
    <n v="1426365994"/>
    <n v="1421185594"/>
    <b v="0"/>
    <n v="1"/>
    <b v="0"/>
    <s v="theater/plays"/>
    <n v="4.0000000000000003E-5"/>
    <n v="1"/>
    <x v="1"/>
    <s v="plays"/>
    <x v="2914"/>
    <d v="2015-03-14T15: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3: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06: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0: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0: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09: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3: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16: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3T22: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8T22: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09: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3: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0: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18: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08: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09: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1: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06: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17: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0: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2: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2T23: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05: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1: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7T20: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3: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18: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15: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2T22: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16: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3T22: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07: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2: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0: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15: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3: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4: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6T23: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4: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08: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2: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18: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18: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3: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5T23: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1: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06: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16: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2: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2: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8T22: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6T22: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17: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1: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0: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4T20: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5-12-31T23: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5T20: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6T22: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07: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2T21: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0: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1: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3T21: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08: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1: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1: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1: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0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06: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2T19: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3:41:21"/>
  </r>
  <r>
    <n v="2989"/>
    <s v="Let's Light Up The Gem!"/>
    <s v="Bring the movies back to Bethel, Maine."/>
    <n v="20000"/>
    <n v="35307"/>
    <x v="0"/>
    <s v="US"/>
    <s v="USD"/>
    <n v="1450673940"/>
    <n v="1448756962"/>
    <b v="0"/>
    <n v="364"/>
    <b v="1"/>
    <s v="theater/spaces"/>
    <n v="1.76535"/>
    <n v="96.997252747252745"/>
    <x v="1"/>
    <s v="spaces"/>
    <x v="2989"/>
    <d v="2015-12-20T23: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08: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15: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3:25:10"/>
  </r>
  <r>
    <n v="2993"/>
    <s v="TRUE WEST: Think, Dog! Productions"/>
    <s v="Help us build the Kitchen from Hell!"/>
    <n v="1000"/>
    <n v="1003"/>
    <x v="0"/>
    <s v="US"/>
    <s v="USD"/>
    <n v="1455998867"/>
    <n v="1453406867"/>
    <b v="0"/>
    <n v="22"/>
    <b v="1"/>
    <s v="theater/spaces"/>
    <n v="1.0029999999999999"/>
    <n v="45.590909090909093"/>
    <x v="1"/>
    <s v="spaces"/>
    <x v="2993"/>
    <d v="2016-02-20T15: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06: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0: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16: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6T23: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5T23: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2-28T21: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3: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16: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15: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0: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17: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1: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3:09:51"/>
  </r>
  <r>
    <n v="3007"/>
    <s v="Bethlem"/>
    <s v="Consuite for 2015 CoreCon.  An adventure into insanity."/>
    <n v="600"/>
    <n v="1080"/>
    <x v="0"/>
    <s v="US"/>
    <s v="USD"/>
    <n v="1429938683"/>
    <n v="1428124283"/>
    <b v="0"/>
    <n v="20"/>
    <b v="1"/>
    <s v="theater/spaces"/>
    <n v="1.8"/>
    <n v="54"/>
    <x v="1"/>
    <s v="spaces"/>
    <x v="3007"/>
    <d v="2015-04-25T00: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0: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09: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4: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17: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1: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15: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0: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0T23: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08: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15: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17: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6T22: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15: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0: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17: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1: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18: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1: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06: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0: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1: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7T23: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2: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16: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0T20: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7T21: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0-31T22: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08: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1T23: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1: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2: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18: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15: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1: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5T21: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2: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1T22: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09T23: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08: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16: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3T19: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4T23: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4: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0: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1T22: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1T20: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17: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0: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09: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3: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17: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1:35:34"/>
  </r>
  <r>
    <n v="3061"/>
    <s v="Help Save Parkway Cinemas!"/>
    <s v="Save a historic Local theater."/>
    <n v="1000000"/>
    <n v="0"/>
    <x v="2"/>
    <s v="US"/>
    <s v="USD"/>
    <n v="1407955748"/>
    <n v="1405363748"/>
    <b v="0"/>
    <n v="0"/>
    <b v="0"/>
    <s v="theater/spaces"/>
    <n v="0"/>
    <e v="#DIV/0!"/>
    <x v="1"/>
    <s v="spaces"/>
    <x v="3061"/>
    <d v="2014-08-13T13: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3: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17: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1: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29T20: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0: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17: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1: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15: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2: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0: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29T20: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4: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08: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8T21:27:20"/>
  </r>
  <r>
    <n v="3076"/>
    <s v="10,000 Hours"/>
    <s v="Helping female comedians get in their 10,000 Hours of practice!"/>
    <n v="10000"/>
    <n v="1506"/>
    <x v="2"/>
    <s v="US"/>
    <s v="USD"/>
    <n v="1444405123"/>
    <n v="1439221123"/>
    <b v="0"/>
    <n v="50"/>
    <b v="0"/>
    <s v="theater/spaces"/>
    <n v="0.15060000000000001"/>
    <n v="30.12"/>
    <x v="1"/>
    <s v="spaces"/>
    <x v="3076"/>
    <d v="2015-10-09T10: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17: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5T22: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1: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6T20: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19T23: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18: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0: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3: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16: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1: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0T23: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08: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8T20: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3: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17: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17: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5-31T22: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4: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7-31T19: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4: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09: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7T19: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1T23: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09: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2: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3: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1T22: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2T21: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0: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17: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4:32:31"/>
  </r>
  <r>
    <n v="3108"/>
    <s v="Funding a home for our Children's Theater"/>
    <s v="We need a permanent home for the theater!"/>
    <n v="50000"/>
    <n v="26"/>
    <x v="2"/>
    <s v="US"/>
    <s v="USD"/>
    <n v="1430234394"/>
    <n v="1425053994"/>
    <b v="0"/>
    <n v="2"/>
    <b v="0"/>
    <s v="theater/spaces"/>
    <n v="5.1999999999999995E-4"/>
    <n v="13"/>
    <x v="1"/>
    <s v="spaces"/>
    <x v="3108"/>
    <d v="2015-04-28T10: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7T22: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8T19: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09: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0-31T21: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2: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0: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05: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07: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08: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0: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6T19: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16: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1:18:55"/>
  </r>
  <r>
    <n v="3122"/>
    <s v="be back soon (Canceled)"/>
    <s v="cancelled until further notice"/>
    <n v="199"/>
    <n v="116"/>
    <x v="1"/>
    <s v="US"/>
    <s v="USD"/>
    <n v="1478733732"/>
    <n v="1478298132"/>
    <b v="0"/>
    <n v="2"/>
    <b v="0"/>
    <s v="theater/spaces"/>
    <n v="0.58291457286432158"/>
    <n v="58"/>
    <x v="1"/>
    <s v="spaces"/>
    <x v="3122"/>
    <d v="2016-11-09T18: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18: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3:43:21"/>
  </r>
  <r>
    <n v="3125"/>
    <s v="N/A (Canceled)"/>
    <s v="N/A"/>
    <n v="1500000"/>
    <n v="0"/>
    <x v="1"/>
    <s v="US"/>
    <s v="USD"/>
    <n v="1452142672"/>
    <n v="1449550672"/>
    <b v="0"/>
    <n v="0"/>
    <b v="0"/>
    <s v="theater/spaces"/>
    <n v="0"/>
    <e v="#DIV/0!"/>
    <x v="1"/>
    <s v="spaces"/>
    <x v="3125"/>
    <d v="2016-01-06T23: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18: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15: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3: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4: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3T23:59:00"/>
  </r>
  <r>
    <n v="3131"/>
    <s v="SNAKE EYES"/>
    <s v="A Staged Reading of &quot;Snake Eyes,&quot; a new play by Alex Rafala"/>
    <n v="4100"/>
    <n v="645"/>
    <x v="3"/>
    <s v="US"/>
    <s v="USD"/>
    <n v="1491656045"/>
    <n v="1489067645"/>
    <b v="0"/>
    <n v="12"/>
    <b v="0"/>
    <s v="theater/plays"/>
    <n v="0.15731707317073171"/>
    <n v="53.75"/>
    <x v="1"/>
    <s v="plays"/>
    <x v="3131"/>
    <d v="2017-04-08T07:54:05"/>
  </r>
  <r>
    <n v="3132"/>
    <s v="A Bite of a Snake Play"/>
    <s v="Smells Like Money, Drips Like Honey, Taste Like Mocha, Better Run AWAY"/>
    <n v="30000"/>
    <n v="10"/>
    <x v="3"/>
    <s v="US"/>
    <s v="USD"/>
    <n v="1492759460"/>
    <n v="1487579060"/>
    <b v="0"/>
    <n v="1"/>
    <b v="0"/>
    <s v="theater/plays"/>
    <n v="3.3333333333333332E-4"/>
    <n v="10"/>
    <x v="1"/>
    <s v="plays"/>
    <x v="3132"/>
    <d v="2017-04-21T02: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07: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1: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3T22: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17: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4: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0: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4T23: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1: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15: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06: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3: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1: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18:58:54"/>
  </r>
  <r>
    <n v="3146"/>
    <s v="SoÃ±Ã© una ciudad amurallada"/>
    <s v="Somos... Podemos... Amamos... Nuestra muralla, nuestra utopÃ­a. Que el amor sea el lÃ­mite"/>
    <n v="50000"/>
    <n v="5250"/>
    <x v="3"/>
    <s v="MX"/>
    <s v="MXN"/>
    <n v="1492356166"/>
    <n v="1488471766"/>
    <b v="0"/>
    <n v="12"/>
    <b v="0"/>
    <s v="theater/plays"/>
    <n v="0.105"/>
    <n v="437.5"/>
    <x v="1"/>
    <s v="plays"/>
    <x v="3146"/>
    <d v="2017-04-16T10: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6T19: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09-30T23: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4T23: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15: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15: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4-30T23: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15: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06: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17:52:24"/>
  </r>
  <r>
    <n v="3157"/>
    <s v="Summer FourPlay"/>
    <s v="Four Directors.  Four One Acts.  Four Genres.  For You."/>
    <n v="4000"/>
    <n v="4040"/>
    <x v="0"/>
    <s v="US"/>
    <s v="USD"/>
    <n v="1405746000"/>
    <n v="1404932105"/>
    <b v="1"/>
    <n v="41"/>
    <b v="1"/>
    <s v="theater/plays"/>
    <n v="1.01"/>
    <n v="98.536585365853654"/>
    <x v="1"/>
    <s v="plays"/>
    <x v="3157"/>
    <d v="2014-07-19T00:00:00"/>
  </r>
  <r>
    <n v="3158"/>
    <s v="Nursery Crimes"/>
    <s v="A 40s crime-noir play using nursery rhyme characters."/>
    <n v="5000"/>
    <n v="5700"/>
    <x v="0"/>
    <s v="US"/>
    <s v="USD"/>
    <n v="1374523752"/>
    <n v="1371931752"/>
    <b v="1"/>
    <n v="69"/>
    <b v="1"/>
    <s v="theater/plays"/>
    <n v="1.1399999999999999"/>
    <n v="82.608695652173907"/>
    <x v="1"/>
    <s v="plays"/>
    <x v="3158"/>
    <d v="2013-07-22T15: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18: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2T23: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07: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6T21: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3: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4: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2T22: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2: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1T23: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17:00:00"/>
  </r>
  <r>
    <n v="3169"/>
    <s v="The Window"/>
    <s v="We're bringing The Window to the Cherry Lane Theater in January 2014."/>
    <n v="8000"/>
    <n v="8241"/>
    <x v="0"/>
    <s v="US"/>
    <s v="USD"/>
    <n v="1386910740"/>
    <n v="1384364561"/>
    <b v="1"/>
    <n v="82"/>
    <b v="1"/>
    <s v="theater/plays"/>
    <n v="1.030125"/>
    <n v="100.5"/>
    <x v="1"/>
    <s v="plays"/>
    <x v="3169"/>
    <d v="2013-12-12T23: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1T23: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09: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2: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16: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15: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16: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0: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1: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09: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1: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4: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1: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2: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4: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18: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18: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16: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0: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4: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3: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8T23: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3: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17: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18: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6T20: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09: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09: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06: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05: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16: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0: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3: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0: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18: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1: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3: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1: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0: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09: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18: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5-31T22: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4T21:00:00"/>
  </r>
  <r>
    <n v="3212"/>
    <s v="Campo Maldito"/>
    <s v="Help us bring our production of Campo Maldito to New York AND San Francisco!"/>
    <n v="4000"/>
    <n v="5050"/>
    <x v="0"/>
    <s v="US"/>
    <s v="USD"/>
    <n v="1407524751"/>
    <n v="1404932751"/>
    <b v="1"/>
    <n v="94"/>
    <b v="1"/>
    <s v="theater/plays"/>
    <n v="1.2625"/>
    <n v="53.723404255319146"/>
    <x v="1"/>
    <s v="plays"/>
    <x v="3212"/>
    <d v="2014-08-08T14: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3: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18: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09T22: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09: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08: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0T19: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17:35:47"/>
  </r>
  <r>
    <n v="3220"/>
    <s v="Burners"/>
    <s v="A sci-fi thriller for the stage opening March 10 in Los Angeles."/>
    <n v="15000"/>
    <n v="15126"/>
    <x v="0"/>
    <s v="US"/>
    <s v="USD"/>
    <n v="1489352400"/>
    <n v="1486411204"/>
    <b v="1"/>
    <n v="59"/>
    <b v="1"/>
    <s v="theater/plays"/>
    <n v="1.0084"/>
    <n v="256.37288135593218"/>
    <x v="1"/>
    <s v="plays"/>
    <x v="3220"/>
    <d v="2017-03-12T16: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1: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16: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15: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0: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16: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09: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16:10:36"/>
  </r>
  <r>
    <n v="3228"/>
    <s v="Hear Me Roar: A Season of Powerful Women"/>
    <s v="A Season of Powerful Women. A Season of Defiance."/>
    <n v="7000"/>
    <n v="7164"/>
    <x v="0"/>
    <s v="US"/>
    <s v="USD"/>
    <n v="1450328340"/>
    <n v="1447606884"/>
    <b v="1"/>
    <n v="37"/>
    <b v="1"/>
    <s v="theater/plays"/>
    <n v="1.0234285714285714"/>
    <n v="193.62162162162161"/>
    <x v="1"/>
    <s v="plays"/>
    <x v="3228"/>
    <d v="2015-12-16T23: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2: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09-30T22: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17: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3T22: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4: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18: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3: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17: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8T22: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07: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18: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18: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1: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3: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8T19: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2: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1T21: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1T22: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05: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15: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2: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3: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2: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06: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7T22: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5T20: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3: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0T22: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08: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16: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09-30T22: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2: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2: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16: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17: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2: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16: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3: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16: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06: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07:47:45"/>
  </r>
  <r>
    <n v="3271"/>
    <s v="Saxon Court at Southwark Playhouse"/>
    <s v="A razor sharp satire to darken your Christmas."/>
    <n v="1500"/>
    <n v="1950"/>
    <x v="0"/>
    <s v="GB"/>
    <s v="GBP"/>
    <n v="1414927775"/>
    <n v="1412332175"/>
    <b v="1"/>
    <n v="51"/>
    <b v="1"/>
    <s v="theater/plays"/>
    <n v="1.3"/>
    <n v="38.235294117647058"/>
    <x v="1"/>
    <s v="plays"/>
    <x v="3271"/>
    <d v="2014-11-02T06: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08: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4: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16: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8T23: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3-31T22: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2: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15: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3-31T20: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0: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1T19: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8T23: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16: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0:59:00"/>
  </r>
  <r>
    <n v="3285"/>
    <s v="By Morning"/>
    <s v="A new play by Matthew Gasda"/>
    <n v="4999"/>
    <n v="5604"/>
    <x v="0"/>
    <s v="US"/>
    <s v="USD"/>
    <n v="1488258000"/>
    <n v="1485556626"/>
    <b v="0"/>
    <n v="81"/>
    <b v="1"/>
    <s v="theater/plays"/>
    <n v="1.1210242048409682"/>
    <n v="69.18518518518519"/>
    <x v="1"/>
    <s v="plays"/>
    <x v="3285"/>
    <d v="2017-02-28T00: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15: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3: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18: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3: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07: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6T22: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4: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05: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07: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05: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17: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17: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2T19: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17: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2: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1:59:00"/>
  </r>
  <r>
    <n v="3302"/>
    <s v="El muro de BorÃ­s KiÃ©n"/>
    <s v="FilosofÃ­a de los anÃ³nimos"/>
    <n v="8400"/>
    <n v="8685"/>
    <x v="0"/>
    <s v="ES"/>
    <s v="EUR"/>
    <n v="1481099176"/>
    <n v="1478507176"/>
    <b v="0"/>
    <n v="50"/>
    <b v="1"/>
    <s v="theater/plays"/>
    <n v="1.0339285714285715"/>
    <n v="173.7"/>
    <x v="1"/>
    <s v="plays"/>
    <x v="3302"/>
    <d v="2016-12-07T03: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09: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09: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15: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09T22: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4T20: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16:02:45"/>
  </r>
  <r>
    <n v="3309"/>
    <s v="Collision Course"/>
    <s v="Two unlikely friends, a garage, tinned beans &amp; the end of the world."/>
    <n v="350"/>
    <n v="558"/>
    <x v="0"/>
    <s v="GB"/>
    <s v="GBP"/>
    <n v="1476632178"/>
    <n v="1473953778"/>
    <b v="0"/>
    <n v="31"/>
    <b v="1"/>
    <s v="theater/plays"/>
    <n v="1.5942857142857143"/>
    <n v="18"/>
    <x v="1"/>
    <s v="plays"/>
    <x v="3309"/>
    <d v="2016-10-16T10: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17: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2: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17: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6T20: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15: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2: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08: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7T19:57:04"/>
  </r>
  <r>
    <n v="3318"/>
    <s v="ROOMIES - Atlantic Canada Tour 2016-17"/>
    <s v="Help us strengthen and inspire disability arts in Atlantic Canada"/>
    <n v="2000"/>
    <n v="2512"/>
    <x v="0"/>
    <s v="CA"/>
    <s v="CAD"/>
    <n v="1460341800"/>
    <n v="1456902893"/>
    <b v="0"/>
    <n v="32"/>
    <b v="1"/>
    <s v="theater/plays"/>
    <n v="1.256"/>
    <n v="78.5"/>
    <x v="1"/>
    <s v="plays"/>
    <x v="3318"/>
    <d v="2016-04-10T21: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09: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1T20: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5T22: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1T22: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3: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08: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2: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1: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3: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4T20: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18: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15: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1: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15: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1: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07: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18: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3: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16: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08: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0: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18: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2: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3-31T23: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08: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29T23: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7T19: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5T19: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16: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29T22: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2: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18: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06: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18: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18: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8T23: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06: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4: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05: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3: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4T20:22:14"/>
  </r>
  <r>
    <n v="3360"/>
    <s v="Pretty Butch"/>
    <s v="World Premiere, an M1 Singapore Fringe Festival 2017 commission."/>
    <n v="9000"/>
    <n v="9124"/>
    <x v="0"/>
    <s v="SG"/>
    <s v="SGD"/>
    <n v="1481731140"/>
    <n v="1479866343"/>
    <b v="0"/>
    <n v="72"/>
    <b v="1"/>
    <s v="theater/plays"/>
    <n v="1.0137777777777779"/>
    <n v="126.72222222222223"/>
    <x v="1"/>
    <s v="plays"/>
    <x v="3360"/>
    <d v="2016-12-14T10: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0: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6T23: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1: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16: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2T21: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2T20: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17: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0: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4T19: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3: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15: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4T23: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1: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2: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09: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0: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1: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08: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18: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18: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0T22: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17: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3: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0T22: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15: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0: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3: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06: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08: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3: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17: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15: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5T19: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09:17:25"/>
  </r>
  <r>
    <n v="3395"/>
    <s v="MIRAMAR"/>
    <s v="Miramar is a a darkly funny play exploring what it is we call â€˜homeâ€™."/>
    <n v="500"/>
    <n v="920"/>
    <x v="0"/>
    <s v="GB"/>
    <s v="GBP"/>
    <n v="1433009400"/>
    <n v="1431795944"/>
    <b v="0"/>
    <n v="38"/>
    <b v="1"/>
    <s v="theater/plays"/>
    <n v="1.84"/>
    <n v="24.210526315789473"/>
    <x v="1"/>
    <s v="plays"/>
    <x v="3395"/>
    <d v="2015-05-30T13: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5-31T22: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17: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2: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17: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17: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2: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1T21: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06: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07: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18: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06: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05: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18: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15: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2: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7T19: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18: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7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2: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18: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3: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5T19: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15: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16: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3T19: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3: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3T19: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16: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1: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09: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0T21: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0: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2: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1T19: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17: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2: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17: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6T22: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4: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6T22: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1: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2: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16: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8T23: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1: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15: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15: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07: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08: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07: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07:20:00"/>
  </r>
  <r>
    <n v="3447"/>
    <s v="The Vagabond Halfback"/>
    <s v="&quot;He was a poet, a vagrant, a philosopher, a lady's man and a hard drinker&quot;"/>
    <n v="1000"/>
    <n v="1078"/>
    <x v="0"/>
    <s v="US"/>
    <s v="USD"/>
    <n v="1458332412"/>
    <n v="1454448012"/>
    <b v="0"/>
    <n v="14"/>
    <b v="1"/>
    <s v="theater/plays"/>
    <n v="1.0780000000000001"/>
    <n v="77"/>
    <x v="1"/>
    <s v="plays"/>
    <x v="3447"/>
    <d v="2016-03-18T15: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6T21: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8T23: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0: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2: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2T22: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18: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1: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3: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1: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0: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2T23: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06: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07: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8T22: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3: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0T22: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2T22: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18:27:30"/>
  </r>
  <r>
    <n v="3467"/>
    <s v="Venus in Fur, Los Angeles."/>
    <s v="Venus in Fur, By David Ives."/>
    <n v="3000"/>
    <n v="3030"/>
    <x v="0"/>
    <s v="US"/>
    <s v="USD"/>
    <n v="1426864032"/>
    <n v="1424275632"/>
    <b v="0"/>
    <n v="47"/>
    <b v="1"/>
    <s v="theater/plays"/>
    <n v="1.01"/>
    <n v="64.468085106382972"/>
    <x v="1"/>
    <s v="plays"/>
    <x v="3467"/>
    <d v="2015-03-20T10: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0T2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0: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16: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15: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0: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15: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07: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2T19: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6T22: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6T22: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16: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15: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16: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0: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3: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1: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3: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1: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1: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17: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1: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16: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4: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0: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5T19: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1: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2: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15: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17: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16: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1: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6T23: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3: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5T22: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06: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3: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2T23: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2: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17: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16: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0T23: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09: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3: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06: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3T23: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1T23: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3: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06: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09: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09: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08: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3: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05: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18: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2T23: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1: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0: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0T22: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07: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2T20: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15:00:00"/>
  </r>
  <r>
    <n v="3531"/>
    <s v="The Reinvention of Lily Johnson"/>
    <s v="A political comedy for a crazy election year"/>
    <n v="1000"/>
    <n v="1280"/>
    <x v="0"/>
    <s v="US"/>
    <s v="USD"/>
    <n v="1467301334"/>
    <n v="1464709334"/>
    <b v="0"/>
    <n v="26"/>
    <b v="1"/>
    <s v="theater/plays"/>
    <n v="1.28"/>
    <n v="49.230769230769234"/>
    <x v="1"/>
    <s v="plays"/>
    <x v="3531"/>
    <d v="2016-06-30T10: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7T22: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4: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0: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3: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06: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2: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05: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3: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5T19: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2: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09: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3: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4: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4: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3-31T22: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3T22: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4T20: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4: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16: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17: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09: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1T19: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2: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06: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0: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1: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16: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3: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6T21: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3: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17: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4: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1: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2: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07: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4: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2: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1: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2: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15:36:53"/>
  </r>
  <r>
    <n v="3572"/>
    <s v="Monster"/>
    <s v="A darkly comic one woman show by Abram Rooney as part of The Camden Fringe 2015."/>
    <n v="500"/>
    <n v="500"/>
    <x v="0"/>
    <s v="GB"/>
    <s v="GBP"/>
    <n v="1434894082"/>
    <n v="1432302082"/>
    <b v="0"/>
    <n v="9"/>
    <b v="1"/>
    <s v="theater/plays"/>
    <n v="1"/>
    <n v="55.555555555555557"/>
    <x v="1"/>
    <s v="plays"/>
    <x v="3572"/>
    <d v="2015-06-21T08: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05: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18: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0T22: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09: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1: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2: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2: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2-28T23: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06: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4T21: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4: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2: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2:11:30"/>
  </r>
  <r>
    <n v="3586"/>
    <s v="Actors &amp; Musicians who are Blind or Autistic"/>
    <s v="See Theatre In A New Light"/>
    <n v="7500"/>
    <n v="8207"/>
    <x v="0"/>
    <s v="US"/>
    <s v="USD"/>
    <n v="1474649070"/>
    <n v="1469465070"/>
    <b v="0"/>
    <n v="54"/>
    <b v="1"/>
    <s v="theater/plays"/>
    <n v="1.0942666666666667"/>
    <n v="151.9814814814815"/>
    <x v="1"/>
    <s v="plays"/>
    <x v="3586"/>
    <d v="2016-09-23T11: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4: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18: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0: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3: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3T23: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0T23: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15: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3T20:36:22"/>
  </r>
  <r>
    <n v="3595"/>
    <s v="The Flu Season"/>
    <s v="A new theatre company staging Will Eno's The Flu Season in Seattle"/>
    <n v="2600"/>
    <n v="3081"/>
    <x v="0"/>
    <s v="US"/>
    <s v="USD"/>
    <n v="1426229940"/>
    <n v="1423959123"/>
    <b v="0"/>
    <n v="62"/>
    <b v="1"/>
    <s v="theater/plays"/>
    <n v="1.1850000000000001"/>
    <n v="49.693548387096776"/>
    <x v="1"/>
    <s v="plays"/>
    <x v="3595"/>
    <d v="2015-03-13T01: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2: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0: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2T23: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29T19:00:00"/>
  </r>
  <r>
    <n v="3600"/>
    <s v="Pariah"/>
    <s v="The First Play From The Man Who Brought You The Black James Bond!"/>
    <n v="10"/>
    <n v="13"/>
    <x v="0"/>
    <s v="US"/>
    <s v="USD"/>
    <n v="1476390164"/>
    <n v="1473970964"/>
    <b v="0"/>
    <n v="4"/>
    <b v="1"/>
    <s v="theater/plays"/>
    <n v="1.3"/>
    <n v="3.25"/>
    <x v="1"/>
    <s v="plays"/>
    <x v="3600"/>
    <d v="2016-10-13T15: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18: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16: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16: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1: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4: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09:30:57"/>
  </r>
  <r>
    <n v="3607"/>
    <s v="E15 at The Pleasance and CPT"/>
    <s v="'E15' is a verbatim project that looks at the story of the Focus E15 Campaign"/>
    <n v="550"/>
    <n v="580"/>
    <x v="0"/>
    <s v="GB"/>
    <s v="GBP"/>
    <n v="1450137600"/>
    <n v="1448924882"/>
    <b v="0"/>
    <n v="20"/>
    <b v="1"/>
    <s v="theater/plays"/>
    <n v="1.0545454545454545"/>
    <n v="29"/>
    <x v="1"/>
    <s v="plays"/>
    <x v="3607"/>
    <d v="2015-12-14T19: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09: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17: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05: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3: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2: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09: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8T20: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09: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16: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7T19: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0: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17: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4T23: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16: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7T22: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2: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3: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0: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1: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0T22: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15: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2: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16: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2T22: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17: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8T20: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3T22:59:00"/>
  </r>
  <r>
    <n v="3635"/>
    <s v="Mary's Son"/>
    <s v="Mary's Son is a pop opera about Jesus and the hope he brings to all people."/>
    <n v="3500"/>
    <n v="1276"/>
    <x v="2"/>
    <s v="US"/>
    <s v="USD"/>
    <n v="1461186676"/>
    <n v="1458594676"/>
    <b v="0"/>
    <n v="10"/>
    <b v="0"/>
    <s v="theater/musical"/>
    <n v="0.36457142857142855"/>
    <n v="127.6"/>
    <x v="1"/>
    <s v="musical"/>
    <x v="3635"/>
    <d v="2016-04-20T16: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1: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1: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0: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0: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3: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0: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2: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6T23: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7T23: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1T19: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18: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2: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2: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2: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06: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0: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4T22: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3: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2: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1: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17: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16:42:00"/>
  </r>
  <r>
    <n v="3658"/>
    <s v="Mr. Marmalade"/>
    <s v="Life is hard when your own imaginary friend can't make time for you."/>
    <n v="1500"/>
    <n v="1510"/>
    <x v="0"/>
    <s v="US"/>
    <s v="USD"/>
    <n v="1404273540"/>
    <n v="1400272580"/>
    <b v="0"/>
    <n v="20"/>
    <b v="1"/>
    <s v="theater/plays"/>
    <n v="1.0066666666666666"/>
    <n v="75.5"/>
    <x v="1"/>
    <s v="plays"/>
    <x v="3658"/>
    <d v="2014-07-01T22: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09: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16: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09T23: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0T23: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06: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0: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4:54:00"/>
  </r>
  <r>
    <n v="3666"/>
    <s v="Israel LÃ³pez @ Ojai Playwrights Conference"/>
    <s v="Artistic Internship @ Ojai Playwrights Conference"/>
    <n v="1200"/>
    <n v="1200"/>
    <x v="0"/>
    <s v="US"/>
    <s v="USD"/>
    <n v="1406185200"/>
    <n v="1404337382"/>
    <b v="0"/>
    <n v="38"/>
    <b v="1"/>
    <s v="theater/plays"/>
    <n v="1"/>
    <n v="31.578947368421051"/>
    <x v="1"/>
    <s v="plays"/>
    <x v="3666"/>
    <d v="2014-07-24T02: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18: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3: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1: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18: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0T22: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17: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07: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15: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18: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4: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2T22: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07: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6-30T23: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05: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0: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1: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19T21: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1T23: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16: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8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0: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3: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17: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0: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1T23:59:00"/>
  </r>
  <r>
    <n v="3692"/>
    <s v="An Evening With Durang"/>
    <s v="Help us independently produce two great comedies by Christopher Durang."/>
    <n v="1000"/>
    <n v="1260"/>
    <x v="0"/>
    <s v="US"/>
    <s v="USD"/>
    <n v="1411084800"/>
    <n v="1410304179"/>
    <b v="0"/>
    <n v="17"/>
    <b v="1"/>
    <s v="theater/plays"/>
    <n v="1.26"/>
    <n v="74.117647058823536"/>
    <x v="1"/>
    <s v="plays"/>
    <x v="3692"/>
    <d v="2014-09-18T19: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17: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5T21: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15: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09: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06: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4: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09:26:56"/>
  </r>
  <r>
    <n v="3700"/>
    <s v="Generations (Senior Project)"/>
    <s v="Help me produce the play I have written for my senior project!"/>
    <n v="500"/>
    <n v="606"/>
    <x v="0"/>
    <s v="US"/>
    <s v="USD"/>
    <n v="1412092800"/>
    <n v="1409493800"/>
    <b v="0"/>
    <n v="18"/>
    <b v="1"/>
    <s v="theater/plays"/>
    <n v="1.212"/>
    <n v="33.666666666666664"/>
    <x v="1"/>
    <s v="plays"/>
    <x v="3700"/>
    <d v="2014-09-30T11: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07: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17: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1: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1: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3: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16: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0: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3T22: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1: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08: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1: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1: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2: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5T22: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07: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16: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15: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2:11:15"/>
  </r>
  <r>
    <n v="3719"/>
    <s v="Corium"/>
    <s v="A new piece of physical theatre about love, regret and longing."/>
    <n v="200"/>
    <n v="420"/>
    <x v="0"/>
    <s v="GB"/>
    <s v="GBP"/>
    <n v="1434994266"/>
    <n v="1432402266"/>
    <b v="0"/>
    <n v="4"/>
    <b v="1"/>
    <s v="theater/plays"/>
    <n v="2.1"/>
    <n v="105"/>
    <x v="1"/>
    <s v="plays"/>
    <x v="3719"/>
    <d v="2015-06-22T12: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18: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18: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17:59:00"/>
  </r>
  <r>
    <n v="3723"/>
    <s v="Beauty and the Beast"/>
    <s v="Saltmine Theatre Company present Beauty and the Beast:"/>
    <n v="4500"/>
    <n v="4592"/>
    <x v="0"/>
    <s v="GB"/>
    <s v="GBP"/>
    <n v="1417374262"/>
    <n v="1414778662"/>
    <b v="0"/>
    <n v="63"/>
    <b v="1"/>
    <s v="theater/plays"/>
    <n v="1.0204444444444445"/>
    <n v="72.888888888888886"/>
    <x v="1"/>
    <s v="plays"/>
    <x v="3723"/>
    <d v="2014-11-30T14: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18: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16: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16: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19T23: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8T23: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2T22: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1: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09T22: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07: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17: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16:38:16"/>
  </r>
  <r>
    <n v="3735"/>
    <s v="Women Beware Women"/>
    <s v="Young Actor's taking on a Jacobean tragedy. Family, betrayal, love, lust, sex and death."/>
    <n v="150"/>
    <n v="20"/>
    <x v="2"/>
    <s v="GB"/>
    <s v="GBP"/>
    <n v="1432831089"/>
    <n v="1430239089"/>
    <b v="0"/>
    <n v="2"/>
    <b v="0"/>
    <s v="theater/plays"/>
    <n v="0.13333333333333333"/>
    <n v="10"/>
    <x v="1"/>
    <s v="plays"/>
    <x v="3735"/>
    <d v="2015-05-28T11: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3: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1: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17: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05: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1T20: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17: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0:09:04"/>
  </r>
  <r>
    <n v="3743"/>
    <s v="Down the Mississippi"/>
    <s v="I'm taking the Adventures of Huckleberry Finn puppet show down the Mississippi River!"/>
    <n v="2200"/>
    <n v="0"/>
    <x v="2"/>
    <s v="US"/>
    <s v="USD"/>
    <n v="1404406964"/>
    <n v="1401814964"/>
    <b v="0"/>
    <n v="0"/>
    <b v="0"/>
    <s v="theater/plays"/>
    <n v="0"/>
    <e v="#DIV/0!"/>
    <x v="1"/>
    <s v="plays"/>
    <x v="3743"/>
    <d v="2014-07-03T12: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4T22: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1:45:02"/>
  </r>
  <r>
    <n v="3746"/>
    <s v="Stage Play Production - &quot;I Love You to Death&quot;"/>
    <s v="Generational curses CAN be broken...right?"/>
    <n v="8500"/>
    <n v="202"/>
    <x v="2"/>
    <s v="US"/>
    <s v="USD"/>
    <n v="1475918439"/>
    <n v="1473326439"/>
    <b v="0"/>
    <n v="1"/>
    <b v="0"/>
    <s v="theater/plays"/>
    <n v="2.3764705882352941E-2"/>
    <n v="202"/>
    <x v="1"/>
    <s v="plays"/>
    <x v="3746"/>
    <d v="2016-10-08T04:20:39"/>
  </r>
  <r>
    <n v="3747"/>
    <s v="Counting Stars"/>
    <s v="The world premiere of an astonishing new play by acclaimed writer Atiha Sen Gupta."/>
    <n v="2500"/>
    <n v="25"/>
    <x v="2"/>
    <s v="GB"/>
    <s v="GBP"/>
    <n v="1436137140"/>
    <n v="1433833896"/>
    <b v="0"/>
    <n v="1"/>
    <b v="0"/>
    <s v="theater/plays"/>
    <n v="0.01"/>
    <n v="25"/>
    <x v="1"/>
    <s v="plays"/>
    <x v="3747"/>
    <d v="2015-07-05T17: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0: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8T22: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2: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18: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16: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2T19: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5T23: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15: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4: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15:25:15"/>
  </r>
  <r>
    <n v="3758"/>
    <s v="Luigi's Ladies"/>
    <s v="LUIGI'S LADIES: an original one-woman musical comedy"/>
    <n v="1500"/>
    <n v="1535"/>
    <x v="0"/>
    <s v="US"/>
    <s v="USD"/>
    <n v="1400475600"/>
    <n v="1397819938"/>
    <b v="0"/>
    <n v="26"/>
    <b v="1"/>
    <s v="theater/musical"/>
    <n v="1.0233333333333334"/>
    <n v="59.03846153846154"/>
    <x v="1"/>
    <s v="musical"/>
    <x v="3758"/>
    <d v="2014-05-19T00: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5T21: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07: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18: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4: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8T19: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3: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2T23: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2-28T23: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2: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17:20:10"/>
  </r>
  <r>
    <n v="3771"/>
    <s v="COME OUT SWINGIN'!"/>
    <s v="I would like to make a demo recording of six songs from COME OUT SWINGIN'!"/>
    <n v="1000"/>
    <n v="1460"/>
    <x v="0"/>
    <s v="US"/>
    <s v="USD"/>
    <n v="1463529600"/>
    <n v="1462307652"/>
    <b v="0"/>
    <n v="38"/>
    <b v="1"/>
    <s v="theater/musical"/>
    <n v="1.46"/>
    <n v="38.421052631578945"/>
    <x v="1"/>
    <s v="musical"/>
    <x v="3771"/>
    <d v="2016-05-17T19: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1: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4T21: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4: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8T23: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7-31T20: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6T23: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4: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1: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15: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16: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18: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1: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18: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05: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6T19: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0T22: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1: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4: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2:00:23"/>
  </r>
  <r>
    <n v="3791"/>
    <s v="Spin! at The Cumming Playhouse"/>
    <s v="Spin! is an original musical comedy-drama presented by Blue Palm Productions."/>
    <n v="1500"/>
    <n v="0"/>
    <x v="2"/>
    <s v="US"/>
    <s v="USD"/>
    <n v="1404664592"/>
    <n v="1399480592"/>
    <b v="0"/>
    <n v="0"/>
    <b v="0"/>
    <s v="theater/musical"/>
    <n v="0"/>
    <e v="#DIV/0!"/>
    <x v="1"/>
    <s v="musical"/>
    <x v="3791"/>
    <d v="2014-07-06T11:36:32"/>
  </r>
  <r>
    <n v="3792"/>
    <s v="BorikÃ©n: The Show"/>
    <s v="A cultural and historic journey through Puerto Rico's music and dance!"/>
    <n v="12500"/>
    <n v="35"/>
    <x v="2"/>
    <s v="US"/>
    <s v="USD"/>
    <n v="1436957022"/>
    <n v="1434365022"/>
    <b v="0"/>
    <n v="2"/>
    <b v="0"/>
    <s v="theater/musical"/>
    <n v="2.8E-3"/>
    <n v="17.5"/>
    <x v="1"/>
    <s v="musical"/>
    <x v="3792"/>
    <d v="2015-07-15T05: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17: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08: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17: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3T19: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16: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2: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17: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0T23: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1: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1T22: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18: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2: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16: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1: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16: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4: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18: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4: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06: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5-31T22: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16: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3-31T22: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18: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1: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3T22: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4: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16: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0: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3T23: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17: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19T22: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08: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6T20: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05: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6T19: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08: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15: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2: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16: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19T21: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4: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05: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17: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2T23: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3: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2: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29T22: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0: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3: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06: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5-31T20: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1: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0: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1: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0: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4: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3:24:44"/>
  </r>
  <r>
    <n v="3850"/>
    <s v="The Vagina Monologues 2015"/>
    <s v="V-Day is a global activist movement to end violence against women and girls."/>
    <n v="1000"/>
    <n v="38"/>
    <x v="2"/>
    <s v="US"/>
    <s v="USD"/>
    <n v="1420081143"/>
    <n v="1417489143"/>
    <b v="1"/>
    <n v="4"/>
    <b v="0"/>
    <s v="theater/plays"/>
    <n v="3.7999999999999999E-2"/>
    <n v="9.5"/>
    <x v="1"/>
    <s v="plays"/>
    <x v="3850"/>
    <d v="2014-12-31T21: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05: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6T22: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15:09:38"/>
  </r>
  <r>
    <n v="3854"/>
    <s v="The Case Of Soghomon Tehlirian"/>
    <s v="A play dedicated to the 100th anniversary of the Armenian Genocide."/>
    <n v="11000"/>
    <n v="1788"/>
    <x v="2"/>
    <s v="US"/>
    <s v="USD"/>
    <n v="1431206058"/>
    <n v="1428614058"/>
    <b v="0"/>
    <n v="20"/>
    <b v="0"/>
    <s v="theater/plays"/>
    <n v="0.16254545454545455"/>
    <n v="89.4"/>
    <x v="1"/>
    <s v="plays"/>
    <x v="3854"/>
    <d v="2015-05-09T16: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17: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1: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2: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16: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16: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0:51:50"/>
  </r>
  <r>
    <n v="3861"/>
    <s v="READY OR NOT HERE I COME"/>
    <s v="THE COMING OF THE LORD!"/>
    <n v="2000"/>
    <n v="100"/>
    <x v="2"/>
    <s v="US"/>
    <s v="USD"/>
    <n v="1415828820"/>
    <n v="1412258977"/>
    <b v="0"/>
    <n v="1"/>
    <b v="0"/>
    <s v="theater/plays"/>
    <n v="0.05"/>
    <n v="100"/>
    <x v="1"/>
    <s v="plays"/>
    <x v="3861"/>
    <d v="2014-11-12T16:47:00"/>
  </r>
  <r>
    <n v="3862"/>
    <s v="The Container Play"/>
    <s v="The hit immersive theatre experience of England comes to Corpus Christi!"/>
    <n v="7500"/>
    <n v="1"/>
    <x v="2"/>
    <s v="US"/>
    <s v="USD"/>
    <n v="1473699540"/>
    <n v="1472451356"/>
    <b v="0"/>
    <n v="1"/>
    <b v="0"/>
    <s v="theater/plays"/>
    <n v="1.3333333333333334E-4"/>
    <n v="1"/>
    <x v="1"/>
    <s v="plays"/>
    <x v="3862"/>
    <d v="2016-09-12T11: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1: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17: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0: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2T22: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4:32:19"/>
  </r>
  <r>
    <n v="3868"/>
    <s v="1000 words (Canceled)"/>
    <s v="New collection of music by Scott Evan Davis!"/>
    <n v="5000"/>
    <n v="10"/>
    <x v="1"/>
    <s v="GB"/>
    <s v="GBP"/>
    <n v="1410191405"/>
    <n v="1408031405"/>
    <b v="0"/>
    <n v="1"/>
    <b v="0"/>
    <s v="theater/musical"/>
    <n v="2E-3"/>
    <n v="10"/>
    <x v="1"/>
    <s v="musical"/>
    <x v="3868"/>
    <d v="2014-09-08T10: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3T22: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2T23: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2: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05: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09: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1: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29T22: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15: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18:00:00"/>
  </r>
  <r>
    <n v="3881"/>
    <s v="My Real Mother's Name is... (Canceled)"/>
    <s v="A musical journey coming to the Blue Venue at the 2017 Orlando Fringe Festival!"/>
    <n v="500"/>
    <n v="25"/>
    <x v="1"/>
    <s v="US"/>
    <s v="USD"/>
    <n v="1487550399"/>
    <n v="1484958399"/>
    <b v="0"/>
    <n v="1"/>
    <b v="0"/>
    <s v="theater/musical"/>
    <n v="0.05"/>
    <n v="25"/>
    <x v="1"/>
    <s v="musical"/>
    <x v="3881"/>
    <d v="2017-02-19T19: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17:49:51"/>
  </r>
  <r>
    <n v="3886"/>
    <s v="a (Canceled)"/>
    <n v="1"/>
    <n v="10000"/>
    <n v="0"/>
    <x v="1"/>
    <s v="AU"/>
    <s v="AUD"/>
    <n v="1418275702"/>
    <n v="1415683702"/>
    <b v="0"/>
    <n v="0"/>
    <b v="0"/>
    <s v="theater/musical"/>
    <n v="0"/>
    <e v="#DIV/0!"/>
    <x v="1"/>
    <s v="musical"/>
    <x v="3886"/>
    <d v="2014-12-11T00: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17: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08: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18: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3: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2T23: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2: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1: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5T23: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1: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6T23: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15: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1: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3: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0T21: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4: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07: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4:38:00"/>
  </r>
  <r>
    <n v="3904"/>
    <s v="Black America from Prophets to Pimps"/>
    <s v="A play that will cover 4000 years of black history."/>
    <n v="10000"/>
    <n v="3"/>
    <x v="2"/>
    <s v="US"/>
    <s v="USD"/>
    <n v="1429074240"/>
    <n v="1427866200"/>
    <b v="0"/>
    <n v="2"/>
    <b v="0"/>
    <s v="theater/plays"/>
    <n v="2.9999999999999997E-4"/>
    <n v="1.5"/>
    <x v="1"/>
    <s v="plays"/>
    <x v="3904"/>
    <d v="2015-04-15T00: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18: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08: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15: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8T22: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3: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3: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15: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4T23: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1: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17: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18: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06: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07: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1: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7T19: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05: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3: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18: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18: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18: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15: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6T21: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1: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5T23: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4: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1: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5T22: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5T22: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6T19: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08: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0: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2: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0: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16: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6T23: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06: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4T20: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16: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1: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0: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4: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3: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1T22: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2: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0T21: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3: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3: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3: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18: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0: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16: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4T19: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18: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09: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3: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15: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16: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09: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7T23: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1: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3T23: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3T21: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1: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4: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8T22: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15: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07: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5T20: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8T23: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08: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15: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2: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3: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0: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15: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09: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6T23: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4: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1: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16: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08: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17:11:30"/>
  </r>
  <r>
    <n v="3988"/>
    <s v="Folk-Tales: What Stories Do Your Folks Tell?"/>
    <s v="An evening of of stories based both in myth and truth."/>
    <n v="1500"/>
    <n v="32"/>
    <x v="2"/>
    <s v="US"/>
    <s v="USD"/>
    <n v="1440813413"/>
    <n v="1439517413"/>
    <b v="0"/>
    <n v="4"/>
    <b v="0"/>
    <s v="theater/plays"/>
    <n v="2.1333333333333333E-2"/>
    <n v="8"/>
    <x v="1"/>
    <s v="plays"/>
    <x v="3988"/>
    <d v="2015-08-28T20: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3: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1:08:13"/>
  </r>
  <r>
    <n v="3991"/>
    <s v="NTACTheatre - North Texas Actor's Collaborative Theatre"/>
    <s v="North Texas first actor-driven theatre company needs your help"/>
    <n v="500"/>
    <n v="100"/>
    <x v="2"/>
    <s v="US"/>
    <s v="USD"/>
    <n v="1433086082"/>
    <n v="1430494082"/>
    <b v="0"/>
    <n v="1"/>
    <b v="0"/>
    <s v="theater/plays"/>
    <n v="0.2"/>
    <n v="100"/>
    <x v="1"/>
    <s v="plays"/>
    <x v="3991"/>
    <d v="2015-05-31T10: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18: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15: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4: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06: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1: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3: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17: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4:51:49"/>
  </r>
  <r>
    <n v="4000"/>
    <s v="The Escorts"/>
    <s v="An Enticing Trip into the World of Assisted Dying"/>
    <n v="8000"/>
    <n v="10"/>
    <x v="2"/>
    <s v="US"/>
    <s v="USD"/>
    <n v="1462631358"/>
    <n v="1457450958"/>
    <b v="0"/>
    <n v="1"/>
    <b v="0"/>
    <s v="theater/plays"/>
    <n v="1.25E-3"/>
    <n v="10"/>
    <x v="1"/>
    <s v="plays"/>
    <x v="4000"/>
    <d v="2016-05-07T09: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4: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6T20: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09:05:47"/>
  </r>
  <r>
    <n v="4004"/>
    <s v="South Florida Tours"/>
    <s v="Help Launch The Queen Into South Florida!"/>
    <n v="500"/>
    <n v="1"/>
    <x v="2"/>
    <s v="US"/>
    <s v="USD"/>
    <n v="1412740457"/>
    <n v="1410148457"/>
    <b v="0"/>
    <n v="1"/>
    <b v="0"/>
    <s v="theater/plays"/>
    <n v="2E-3"/>
    <n v="1"/>
    <x v="1"/>
    <s v="plays"/>
    <x v="4004"/>
    <d v="2014-10-07T22: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4: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3: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1: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18: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1: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3: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08: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08: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2: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0: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3: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15: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1:07:54"/>
  </r>
  <r>
    <n v="4018"/>
    <s v="Time Please Fringe"/>
    <s v="Funding for a production of Time Please at the Brighton Fringe 2017... and beyond."/>
    <n v="1500"/>
    <n v="130"/>
    <x v="2"/>
    <s v="GB"/>
    <s v="GBP"/>
    <n v="1475877108"/>
    <n v="1473285108"/>
    <b v="0"/>
    <n v="4"/>
    <b v="0"/>
    <s v="theater/plays"/>
    <n v="8.666666666666667E-2"/>
    <n v="32.5"/>
    <x v="1"/>
    <s v="plays"/>
    <x v="4018"/>
    <d v="2016-10-07T16: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1: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3T22: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16: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1-31T21: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17: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1: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0: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1: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2T20: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17: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3T19: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3: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0: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15: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4: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16: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16: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17: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09: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4: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0: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7T22: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06: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4: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17: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0: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0T23: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0: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0T20: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06: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18: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0: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1: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16: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15: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09-30T23: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0: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4: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18: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3-31T22: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5T22: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1: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0T21: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2: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1: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09: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17: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8T19: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7T21: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18: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07: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2-28T22: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4: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3: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8T23: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09: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2: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4: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2: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3: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17: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3: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07: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18: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3: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05: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3T22: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0T23:00:00"/>
  </r>
  <r>
    <n v="4087"/>
    <s v="Stage Production &quot;The Nail Shop&quot;"/>
    <s v="Comedy Stage Play"/>
    <n v="9600"/>
    <n v="0"/>
    <x v="2"/>
    <s v="US"/>
    <s v="USD"/>
    <n v="1468777786"/>
    <n v="1466185786"/>
    <b v="0"/>
    <n v="0"/>
    <b v="0"/>
    <s v="theater/plays"/>
    <n v="0"/>
    <e v="#DIV/0!"/>
    <x v="1"/>
    <s v="plays"/>
    <x v="4087"/>
    <d v="2016-07-17T12: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05: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2: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0: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07: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4T22: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4: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1T23: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8T19: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3: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18: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2: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15: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4T21: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16: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15: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3: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1: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5T19: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1T20: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17: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0: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08: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0: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3T22: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7T19: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A6E22C-FFCE-F641-919E-AE8396B414DF}" name="PivotTable8"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E5970B9-7177-6C42-8E00-6CA71DA86CB4}" name="PivotTable9"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ub-Category" fld="17"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63F03C-B18F-DA42-BB2F-081FC8552533}" name="PivotTable10"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dataFiel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Category "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9E5FA-7DF4-E341-8B8E-BD3B4D22AB79}">
  <dimension ref="A1:F14"/>
  <sheetViews>
    <sheetView tabSelected="1" workbookViewId="0">
      <selection activeCell="F21" sqref="F21"/>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2" width="18.33203125" bestFit="1" customWidth="1"/>
    <col min="13" max="13" width="16" bestFit="1" customWidth="1"/>
    <col min="14" max="14" width="19.5" bestFit="1" customWidth="1"/>
    <col min="15" max="15" width="22.6640625" bestFit="1" customWidth="1"/>
  </cols>
  <sheetData>
    <row r="1" spans="1:6" x14ac:dyDescent="0.2">
      <c r="A1" s="7" t="s">
        <v>8223</v>
      </c>
      <c r="B1" t="s">
        <v>8311</v>
      </c>
    </row>
    <row r="3" spans="1:6" x14ac:dyDescent="0.2">
      <c r="A3" s="7" t="s">
        <v>8364</v>
      </c>
      <c r="B3" s="7" t="s">
        <v>8312</v>
      </c>
    </row>
    <row r="4" spans="1:6" x14ac:dyDescent="0.2">
      <c r="A4" s="7" t="s">
        <v>8309</v>
      </c>
      <c r="B4" t="s">
        <v>8220</v>
      </c>
      <c r="C4" t="s">
        <v>8221</v>
      </c>
      <c r="D4" t="s">
        <v>8222</v>
      </c>
      <c r="E4" t="s">
        <v>8219</v>
      </c>
      <c r="F4" t="s">
        <v>8310</v>
      </c>
    </row>
    <row r="5" spans="1:6" x14ac:dyDescent="0.2">
      <c r="A5" s="8" t="s">
        <v>8313</v>
      </c>
      <c r="B5" s="11">
        <v>40</v>
      </c>
      <c r="C5" s="11">
        <v>180</v>
      </c>
      <c r="D5" s="11"/>
      <c r="E5" s="11">
        <v>300</v>
      </c>
      <c r="F5" s="11">
        <v>520</v>
      </c>
    </row>
    <row r="6" spans="1:6" x14ac:dyDescent="0.2">
      <c r="A6" s="8" t="s">
        <v>8339</v>
      </c>
      <c r="B6" s="11">
        <v>20</v>
      </c>
      <c r="C6" s="11">
        <v>140</v>
      </c>
      <c r="D6" s="11">
        <v>6</v>
      </c>
      <c r="E6" s="11">
        <v>34</v>
      </c>
      <c r="F6" s="11">
        <v>200</v>
      </c>
    </row>
    <row r="7" spans="1:6" x14ac:dyDescent="0.2">
      <c r="A7" s="8" t="s">
        <v>8336</v>
      </c>
      <c r="B7" s="11"/>
      <c r="C7" s="11">
        <v>140</v>
      </c>
      <c r="D7" s="11"/>
      <c r="E7" s="11">
        <v>80</v>
      </c>
      <c r="F7" s="11">
        <v>220</v>
      </c>
    </row>
    <row r="8" spans="1:6" x14ac:dyDescent="0.2">
      <c r="A8" s="8" t="s">
        <v>8334</v>
      </c>
      <c r="B8" s="11">
        <v>24</v>
      </c>
      <c r="C8" s="11"/>
      <c r="D8" s="11"/>
      <c r="E8" s="11"/>
      <c r="F8" s="11">
        <v>24</v>
      </c>
    </row>
    <row r="9" spans="1:6" x14ac:dyDescent="0.2">
      <c r="A9" s="8" t="s">
        <v>8328</v>
      </c>
      <c r="B9" s="11">
        <v>20</v>
      </c>
      <c r="C9" s="11">
        <v>120</v>
      </c>
      <c r="D9" s="11">
        <v>20</v>
      </c>
      <c r="E9" s="11">
        <v>540</v>
      </c>
      <c r="F9" s="11">
        <v>700</v>
      </c>
    </row>
    <row r="10" spans="1:6" x14ac:dyDescent="0.2">
      <c r="A10" s="8" t="s">
        <v>8341</v>
      </c>
      <c r="B10" s="11"/>
      <c r="C10" s="11">
        <v>117</v>
      </c>
      <c r="D10" s="11"/>
      <c r="E10" s="11">
        <v>103</v>
      </c>
      <c r="F10" s="11">
        <v>220</v>
      </c>
    </row>
    <row r="11" spans="1:6" x14ac:dyDescent="0.2">
      <c r="A11" s="8" t="s">
        <v>8325</v>
      </c>
      <c r="B11" s="11">
        <v>30</v>
      </c>
      <c r="C11" s="11">
        <v>127</v>
      </c>
      <c r="D11" s="11"/>
      <c r="E11" s="11">
        <v>80</v>
      </c>
      <c r="F11" s="11">
        <v>237</v>
      </c>
    </row>
    <row r="12" spans="1:6" x14ac:dyDescent="0.2">
      <c r="A12" s="8" t="s">
        <v>8322</v>
      </c>
      <c r="B12" s="11">
        <v>178</v>
      </c>
      <c r="C12" s="11">
        <v>213</v>
      </c>
      <c r="D12" s="11"/>
      <c r="E12" s="11">
        <v>209</v>
      </c>
      <c r="F12" s="11">
        <v>600</v>
      </c>
    </row>
    <row r="13" spans="1:6" x14ac:dyDescent="0.2">
      <c r="A13" s="8" t="s">
        <v>8320</v>
      </c>
      <c r="B13" s="11">
        <v>37</v>
      </c>
      <c r="C13" s="11">
        <v>493</v>
      </c>
      <c r="D13" s="11">
        <v>24</v>
      </c>
      <c r="E13" s="11">
        <v>839</v>
      </c>
      <c r="F13" s="11">
        <v>1393</v>
      </c>
    </row>
    <row r="14" spans="1:6" x14ac:dyDescent="0.2">
      <c r="A14" s="8" t="s">
        <v>8310</v>
      </c>
      <c r="B14" s="11">
        <v>349</v>
      </c>
      <c r="C14" s="11">
        <v>1530</v>
      </c>
      <c r="D14" s="11">
        <v>50</v>
      </c>
      <c r="E14" s="11">
        <v>2185</v>
      </c>
      <c r="F14" s="11">
        <v>4114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10EEFE-EDD7-AE49-B040-013096DFD57E}">
  <dimension ref="A1:F47"/>
  <sheetViews>
    <sheetView topLeftCell="A5" workbookViewId="0">
      <selection activeCell="J37" sqref="J37"/>
    </sheetView>
  </sheetViews>
  <sheetFormatPr baseColWidth="10" defaultRowHeight="15" x14ac:dyDescent="0.2"/>
  <cols>
    <col min="1" max="1" width="18.3320312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8.33203125" bestFit="1" customWidth="1"/>
    <col min="9" max="9" width="14" bestFit="1" customWidth="1"/>
    <col min="10" max="10" width="22.6640625" bestFit="1" customWidth="1"/>
    <col min="11" max="11" width="18.33203125" bestFit="1" customWidth="1"/>
  </cols>
  <sheetData>
    <row r="1" spans="1:6" x14ac:dyDescent="0.2">
      <c r="A1" s="7" t="s">
        <v>8363</v>
      </c>
      <c r="B1" t="s">
        <v>8311</v>
      </c>
    </row>
    <row r="2" spans="1:6" x14ac:dyDescent="0.2">
      <c r="A2" s="7" t="s">
        <v>8223</v>
      </c>
      <c r="B2" t="s">
        <v>8311</v>
      </c>
    </row>
    <row r="4" spans="1:6" x14ac:dyDescent="0.2">
      <c r="A4" s="7" t="s">
        <v>8366</v>
      </c>
      <c r="B4" s="7" t="s">
        <v>8312</v>
      </c>
    </row>
    <row r="5" spans="1:6" x14ac:dyDescent="0.2">
      <c r="A5" s="7" t="s">
        <v>8309</v>
      </c>
      <c r="B5" t="s">
        <v>8220</v>
      </c>
      <c r="C5" t="s">
        <v>8221</v>
      </c>
      <c r="D5" t="s">
        <v>8222</v>
      </c>
      <c r="E5" t="s">
        <v>8219</v>
      </c>
      <c r="F5" t="s">
        <v>8310</v>
      </c>
    </row>
    <row r="6" spans="1:6" x14ac:dyDescent="0.2">
      <c r="A6" s="8" t="s">
        <v>8319</v>
      </c>
      <c r="B6" s="11"/>
      <c r="C6" s="11">
        <v>100</v>
      </c>
      <c r="D6" s="11"/>
      <c r="E6" s="11"/>
      <c r="F6" s="11">
        <v>100</v>
      </c>
    </row>
    <row r="7" spans="1:6" x14ac:dyDescent="0.2">
      <c r="A7" s="8" t="s">
        <v>8347</v>
      </c>
      <c r="B7" s="11">
        <v>20</v>
      </c>
      <c r="C7" s="11"/>
      <c r="D7" s="11"/>
      <c r="E7" s="11"/>
      <c r="F7" s="11">
        <v>20</v>
      </c>
    </row>
    <row r="8" spans="1:6" x14ac:dyDescent="0.2">
      <c r="A8" s="8" t="s">
        <v>8335</v>
      </c>
      <c r="B8" s="11">
        <v>24</v>
      </c>
      <c r="C8" s="11"/>
      <c r="D8" s="11"/>
      <c r="E8" s="11"/>
      <c r="F8" s="11">
        <v>24</v>
      </c>
    </row>
    <row r="9" spans="1:6" x14ac:dyDescent="0.2">
      <c r="A9" s="8" t="s">
        <v>8361</v>
      </c>
      <c r="B9" s="11"/>
      <c r="C9" s="11">
        <v>40</v>
      </c>
      <c r="D9" s="11"/>
      <c r="E9" s="11"/>
      <c r="F9" s="11">
        <v>40</v>
      </c>
    </row>
    <row r="10" spans="1:6" x14ac:dyDescent="0.2">
      <c r="A10" s="8" t="s">
        <v>8357</v>
      </c>
      <c r="B10" s="11"/>
      <c r="C10" s="11"/>
      <c r="D10" s="11"/>
      <c r="E10" s="11">
        <v>40</v>
      </c>
      <c r="F10" s="11">
        <v>40</v>
      </c>
    </row>
    <row r="11" spans="1:6" x14ac:dyDescent="0.2">
      <c r="A11" s="8" t="s">
        <v>8318</v>
      </c>
      <c r="B11" s="11"/>
      <c r="C11" s="11"/>
      <c r="D11" s="11"/>
      <c r="E11" s="11">
        <v>180</v>
      </c>
      <c r="F11" s="11">
        <v>180</v>
      </c>
    </row>
    <row r="12" spans="1:6" x14ac:dyDescent="0.2">
      <c r="A12" s="8" t="s">
        <v>8317</v>
      </c>
      <c r="B12" s="11"/>
      <c r="C12" s="11">
        <v>80</v>
      </c>
      <c r="D12" s="11"/>
      <c r="E12" s="11"/>
      <c r="F12" s="11">
        <v>80</v>
      </c>
    </row>
    <row r="13" spans="1:6" x14ac:dyDescent="0.2">
      <c r="A13" s="8" t="s">
        <v>8333</v>
      </c>
      <c r="B13" s="11"/>
      <c r="C13" s="11"/>
      <c r="D13" s="11"/>
      <c r="E13" s="11">
        <v>40</v>
      </c>
      <c r="F13" s="11">
        <v>40</v>
      </c>
    </row>
    <row r="14" spans="1:6" x14ac:dyDescent="0.2">
      <c r="A14" s="8" t="s">
        <v>8350</v>
      </c>
      <c r="B14" s="11"/>
      <c r="C14" s="11">
        <v>40</v>
      </c>
      <c r="D14" s="11">
        <v>20</v>
      </c>
      <c r="E14" s="11"/>
      <c r="F14" s="11">
        <v>60</v>
      </c>
    </row>
    <row r="15" spans="1:6" x14ac:dyDescent="0.2">
      <c r="A15" s="8" t="s">
        <v>8327</v>
      </c>
      <c r="B15" s="11"/>
      <c r="C15" s="11">
        <v>40</v>
      </c>
      <c r="D15" s="11"/>
      <c r="E15" s="11"/>
      <c r="F15" s="11">
        <v>40</v>
      </c>
    </row>
    <row r="16" spans="1:6" x14ac:dyDescent="0.2">
      <c r="A16" s="8" t="s">
        <v>8340</v>
      </c>
      <c r="B16" s="11">
        <v>20</v>
      </c>
      <c r="C16" s="11">
        <v>120</v>
      </c>
      <c r="D16" s="11"/>
      <c r="E16" s="11"/>
      <c r="F16" s="11">
        <v>140</v>
      </c>
    </row>
    <row r="17" spans="1:6" x14ac:dyDescent="0.2">
      <c r="A17" s="8" t="s">
        <v>8351</v>
      </c>
      <c r="B17" s="11"/>
      <c r="C17" s="11">
        <v>20</v>
      </c>
      <c r="D17" s="11"/>
      <c r="E17" s="11"/>
      <c r="F17" s="11">
        <v>20</v>
      </c>
    </row>
    <row r="18" spans="1:6" x14ac:dyDescent="0.2">
      <c r="A18" s="8" t="s">
        <v>8352</v>
      </c>
      <c r="B18" s="11"/>
      <c r="C18" s="11"/>
      <c r="D18" s="11"/>
      <c r="E18" s="11">
        <v>140</v>
      </c>
      <c r="F18" s="11">
        <v>140</v>
      </c>
    </row>
    <row r="19" spans="1:6" x14ac:dyDescent="0.2">
      <c r="A19" s="8" t="s">
        <v>8332</v>
      </c>
      <c r="B19" s="11"/>
      <c r="C19" s="11">
        <v>20</v>
      </c>
      <c r="D19" s="11"/>
      <c r="E19" s="11">
        <v>140</v>
      </c>
      <c r="F19" s="11">
        <v>160</v>
      </c>
    </row>
    <row r="20" spans="1:6" x14ac:dyDescent="0.2">
      <c r="A20" s="8" t="s">
        <v>8331</v>
      </c>
      <c r="B20" s="11"/>
      <c r="C20" s="11">
        <v>60</v>
      </c>
      <c r="D20" s="11"/>
      <c r="E20" s="11"/>
      <c r="F20" s="11">
        <v>60</v>
      </c>
    </row>
    <row r="21" spans="1:6" x14ac:dyDescent="0.2">
      <c r="A21" s="8" t="s">
        <v>8359</v>
      </c>
      <c r="B21" s="11"/>
      <c r="C21" s="11">
        <v>11</v>
      </c>
      <c r="D21" s="11"/>
      <c r="E21" s="11">
        <v>9</v>
      </c>
      <c r="F21" s="11">
        <v>20</v>
      </c>
    </row>
    <row r="22" spans="1:6" x14ac:dyDescent="0.2">
      <c r="A22" s="8" t="s">
        <v>8330</v>
      </c>
      <c r="B22" s="11"/>
      <c r="C22" s="11"/>
      <c r="D22" s="11"/>
      <c r="E22" s="11">
        <v>20</v>
      </c>
      <c r="F22" s="11">
        <v>20</v>
      </c>
    </row>
    <row r="23" spans="1:6" x14ac:dyDescent="0.2">
      <c r="A23" s="8" t="s">
        <v>8338</v>
      </c>
      <c r="B23" s="11"/>
      <c r="C23" s="11">
        <v>40</v>
      </c>
      <c r="D23" s="11"/>
      <c r="E23" s="11"/>
      <c r="F23" s="11">
        <v>40</v>
      </c>
    </row>
    <row r="24" spans="1:6" x14ac:dyDescent="0.2">
      <c r="A24" s="8" t="s">
        <v>8362</v>
      </c>
      <c r="B24" s="11">
        <v>20</v>
      </c>
      <c r="C24" s="11">
        <v>60</v>
      </c>
      <c r="D24" s="11"/>
      <c r="E24" s="11">
        <v>60</v>
      </c>
      <c r="F24" s="11">
        <v>140</v>
      </c>
    </row>
    <row r="25" spans="1:6" x14ac:dyDescent="0.2">
      <c r="A25" s="8" t="s">
        <v>8346</v>
      </c>
      <c r="B25" s="11"/>
      <c r="C25" s="11">
        <v>20</v>
      </c>
      <c r="D25" s="11"/>
      <c r="E25" s="11"/>
      <c r="F25" s="11">
        <v>20</v>
      </c>
    </row>
    <row r="26" spans="1:6" x14ac:dyDescent="0.2">
      <c r="A26" s="8" t="s">
        <v>8326</v>
      </c>
      <c r="B26" s="11"/>
      <c r="C26" s="11"/>
      <c r="D26" s="11"/>
      <c r="E26" s="11">
        <v>60</v>
      </c>
      <c r="F26" s="11">
        <v>60</v>
      </c>
    </row>
    <row r="27" spans="1:6" x14ac:dyDescent="0.2">
      <c r="A27" s="8" t="s">
        <v>8353</v>
      </c>
      <c r="B27" s="11"/>
      <c r="C27" s="11">
        <v>20</v>
      </c>
      <c r="D27" s="11"/>
      <c r="E27" s="11"/>
      <c r="F27" s="11">
        <v>20</v>
      </c>
    </row>
    <row r="28" spans="1:6" x14ac:dyDescent="0.2">
      <c r="A28" s="8" t="s">
        <v>8342</v>
      </c>
      <c r="B28" s="11"/>
      <c r="C28" s="11">
        <v>57</v>
      </c>
      <c r="D28" s="11"/>
      <c r="E28" s="11">
        <v>103</v>
      </c>
      <c r="F28" s="11">
        <v>160</v>
      </c>
    </row>
    <row r="29" spans="1:6" x14ac:dyDescent="0.2">
      <c r="A29" s="8" t="s">
        <v>8348</v>
      </c>
      <c r="B29" s="11"/>
      <c r="C29" s="11">
        <v>20</v>
      </c>
      <c r="D29" s="11"/>
      <c r="E29" s="11"/>
      <c r="F29" s="11">
        <v>20</v>
      </c>
    </row>
    <row r="30" spans="1:6" x14ac:dyDescent="0.2">
      <c r="A30" s="8" t="s">
        <v>8321</v>
      </c>
      <c r="B30" s="11"/>
      <c r="C30" s="11">
        <v>353</v>
      </c>
      <c r="D30" s="11">
        <v>19</v>
      </c>
      <c r="E30" s="11">
        <v>694</v>
      </c>
      <c r="F30" s="11">
        <v>1066</v>
      </c>
    </row>
    <row r="31" spans="1:6" x14ac:dyDescent="0.2">
      <c r="A31" s="8" t="s">
        <v>8349</v>
      </c>
      <c r="B31" s="11"/>
      <c r="C31" s="11"/>
      <c r="D31" s="11"/>
      <c r="E31" s="11">
        <v>40</v>
      </c>
      <c r="F31" s="11">
        <v>40</v>
      </c>
    </row>
    <row r="32" spans="1:6" x14ac:dyDescent="0.2">
      <c r="A32" s="8" t="s">
        <v>8345</v>
      </c>
      <c r="B32" s="11"/>
      <c r="C32" s="11"/>
      <c r="D32" s="11"/>
      <c r="E32" s="11">
        <v>20</v>
      </c>
      <c r="F32" s="11">
        <v>20</v>
      </c>
    </row>
    <row r="33" spans="1:6" x14ac:dyDescent="0.2">
      <c r="A33" s="8" t="s">
        <v>8356</v>
      </c>
      <c r="B33" s="11"/>
      <c r="C33" s="11">
        <v>20</v>
      </c>
      <c r="D33" s="11"/>
      <c r="E33" s="11"/>
      <c r="F33" s="11">
        <v>20</v>
      </c>
    </row>
    <row r="34" spans="1:6" x14ac:dyDescent="0.2">
      <c r="A34" s="8" t="s">
        <v>8329</v>
      </c>
      <c r="B34" s="11"/>
      <c r="C34" s="11"/>
      <c r="D34" s="11"/>
      <c r="E34" s="11">
        <v>260</v>
      </c>
      <c r="F34" s="11">
        <v>260</v>
      </c>
    </row>
    <row r="35" spans="1:6" x14ac:dyDescent="0.2">
      <c r="A35" s="8" t="s">
        <v>8316</v>
      </c>
      <c r="B35" s="11">
        <v>40</v>
      </c>
      <c r="C35" s="11"/>
      <c r="D35" s="11"/>
      <c r="E35" s="11"/>
      <c r="F35" s="11">
        <v>40</v>
      </c>
    </row>
    <row r="36" spans="1:6" x14ac:dyDescent="0.2">
      <c r="A36" s="8" t="s">
        <v>8315</v>
      </c>
      <c r="B36" s="11"/>
      <c r="C36" s="11"/>
      <c r="D36" s="11"/>
      <c r="E36" s="11">
        <v>60</v>
      </c>
      <c r="F36" s="11">
        <v>60</v>
      </c>
    </row>
    <row r="37" spans="1:6" x14ac:dyDescent="0.2">
      <c r="A37" s="8" t="s">
        <v>8355</v>
      </c>
      <c r="B37" s="11"/>
      <c r="C37" s="11"/>
      <c r="D37" s="11">
        <v>6</v>
      </c>
      <c r="E37" s="11">
        <v>34</v>
      </c>
      <c r="F37" s="11">
        <v>40</v>
      </c>
    </row>
    <row r="38" spans="1:6" x14ac:dyDescent="0.2">
      <c r="A38" s="8" t="s">
        <v>8358</v>
      </c>
      <c r="B38" s="11">
        <v>18</v>
      </c>
      <c r="C38" s="11">
        <v>2</v>
      </c>
      <c r="D38" s="11"/>
      <c r="E38" s="11">
        <v>40</v>
      </c>
      <c r="F38" s="11">
        <v>60</v>
      </c>
    </row>
    <row r="39" spans="1:6" x14ac:dyDescent="0.2">
      <c r="A39" s="8" t="s">
        <v>8360</v>
      </c>
      <c r="B39" s="11">
        <v>17</v>
      </c>
      <c r="C39" s="11">
        <v>80</v>
      </c>
      <c r="D39" s="11">
        <v>5</v>
      </c>
      <c r="E39" s="11">
        <v>85</v>
      </c>
      <c r="F39" s="11">
        <v>187</v>
      </c>
    </row>
    <row r="40" spans="1:6" x14ac:dyDescent="0.2">
      <c r="A40" s="8" t="s">
        <v>8354</v>
      </c>
      <c r="B40" s="11"/>
      <c r="C40" s="11"/>
      <c r="D40" s="11"/>
      <c r="E40" s="11">
        <v>80</v>
      </c>
      <c r="F40" s="11">
        <v>80</v>
      </c>
    </row>
    <row r="41" spans="1:6" x14ac:dyDescent="0.2">
      <c r="A41" s="8" t="s">
        <v>8314</v>
      </c>
      <c r="B41" s="11"/>
      <c r="C41" s="11"/>
      <c r="D41" s="11"/>
      <c r="E41" s="11">
        <v>60</v>
      </c>
      <c r="F41" s="11">
        <v>60</v>
      </c>
    </row>
    <row r="42" spans="1:6" x14ac:dyDescent="0.2">
      <c r="A42" s="8" t="s">
        <v>8344</v>
      </c>
      <c r="B42" s="11">
        <v>10</v>
      </c>
      <c r="C42" s="11">
        <v>47</v>
      </c>
      <c r="D42" s="11"/>
      <c r="E42" s="11"/>
      <c r="F42" s="11">
        <v>57</v>
      </c>
    </row>
    <row r="43" spans="1:6" x14ac:dyDescent="0.2">
      <c r="A43" s="8" t="s">
        <v>8337</v>
      </c>
      <c r="B43" s="11"/>
      <c r="C43" s="11">
        <v>100</v>
      </c>
      <c r="D43" s="11"/>
      <c r="E43" s="11"/>
      <c r="F43" s="11">
        <v>100</v>
      </c>
    </row>
    <row r="44" spans="1:6" x14ac:dyDescent="0.2">
      <c r="A44" s="8" t="s">
        <v>8324</v>
      </c>
      <c r="B44" s="11">
        <v>60</v>
      </c>
      <c r="C44" s="11">
        <v>120</v>
      </c>
      <c r="D44" s="11"/>
      <c r="E44" s="11">
        <v>20</v>
      </c>
      <c r="F44" s="11">
        <v>200</v>
      </c>
    </row>
    <row r="45" spans="1:6" x14ac:dyDescent="0.2">
      <c r="A45" s="8" t="s">
        <v>8323</v>
      </c>
      <c r="B45" s="11">
        <v>100</v>
      </c>
      <c r="C45" s="11">
        <v>60</v>
      </c>
      <c r="D45" s="11"/>
      <c r="E45" s="11"/>
      <c r="F45" s="11">
        <v>160</v>
      </c>
    </row>
    <row r="46" spans="1:6" x14ac:dyDescent="0.2">
      <c r="A46" s="8" t="s">
        <v>8343</v>
      </c>
      <c r="B46" s="11">
        <v>20</v>
      </c>
      <c r="C46" s="11"/>
      <c r="D46" s="11"/>
      <c r="E46" s="11"/>
      <c r="F46" s="11">
        <v>20</v>
      </c>
    </row>
    <row r="47" spans="1:6" x14ac:dyDescent="0.2">
      <c r="A47" s="8" t="s">
        <v>8310</v>
      </c>
      <c r="B47" s="11">
        <v>349</v>
      </c>
      <c r="C47" s="11">
        <v>1530</v>
      </c>
      <c r="D47" s="11">
        <v>50</v>
      </c>
      <c r="E47" s="11">
        <v>2185</v>
      </c>
      <c r="F47"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908C9A-3E49-8448-8AB2-8312E921D2F1}">
  <dimension ref="A1:E18"/>
  <sheetViews>
    <sheetView workbookViewId="0">
      <selection activeCell="J12" sqref="J12"/>
    </sheetView>
  </sheetViews>
  <sheetFormatPr baseColWidth="10" defaultRowHeight="15" x14ac:dyDescent="0.2"/>
  <cols>
    <col min="1" max="1" width="15.1640625" bestFit="1" customWidth="1"/>
    <col min="2" max="2" width="14.83203125" bestFit="1" customWidth="1"/>
    <col min="3" max="3" width="5.5" bestFit="1" customWidth="1"/>
    <col min="4" max="4" width="8.83203125" bestFit="1" customWidth="1"/>
    <col min="5" max="6" width="10" bestFit="1" customWidth="1"/>
    <col min="7" max="8" width="27.6640625" bestFit="1" customWidth="1"/>
    <col min="9" max="9" width="19.5" bestFit="1" customWidth="1"/>
    <col min="10" max="10" width="32" bestFit="1" customWidth="1"/>
    <col min="11" max="12" width="8.1640625" bestFit="1" customWidth="1"/>
    <col min="13" max="13" width="5.5" bestFit="1" customWidth="1"/>
    <col min="14" max="14" width="4" bestFit="1" customWidth="1"/>
    <col min="15" max="15" width="8.83203125" bestFit="1" customWidth="1"/>
    <col min="16" max="16" width="8.5" bestFit="1" customWidth="1"/>
    <col min="17" max="17" width="8.1640625" bestFit="1" customWidth="1"/>
    <col min="18" max="18" width="5.5" bestFit="1" customWidth="1"/>
    <col min="19" max="19" width="8.83203125" bestFit="1" customWidth="1"/>
    <col min="20" max="21" width="8.1640625" bestFit="1" customWidth="1"/>
    <col min="22" max="22" width="5.5" bestFit="1" customWidth="1"/>
    <col min="23" max="23" width="8.83203125" bestFit="1" customWidth="1"/>
    <col min="24" max="24" width="8.6640625" bestFit="1" customWidth="1"/>
    <col min="25" max="25" width="8.1640625" bestFit="1" customWidth="1"/>
    <col min="26" max="26" width="5.5" bestFit="1" customWidth="1"/>
    <col min="27" max="27" width="8.83203125" bestFit="1" customWidth="1"/>
    <col min="28" max="28" width="8" bestFit="1" customWidth="1"/>
    <col min="29" max="29" width="8.1640625" bestFit="1" customWidth="1"/>
    <col min="30" max="30" width="5.5" bestFit="1" customWidth="1"/>
    <col min="31" max="31" width="8.83203125" bestFit="1" customWidth="1"/>
    <col min="32" max="32" width="7.5" bestFit="1" customWidth="1"/>
    <col min="33" max="33" width="8.1640625" bestFit="1" customWidth="1"/>
    <col min="34" max="34" width="5.5" bestFit="1" customWidth="1"/>
    <col min="35" max="35" width="8.83203125" bestFit="1" customWidth="1"/>
    <col min="36" max="36" width="8.33203125" bestFit="1" customWidth="1"/>
    <col min="37" max="37" width="8.1640625" bestFit="1" customWidth="1"/>
    <col min="38" max="38" width="5.5" bestFit="1" customWidth="1"/>
    <col min="39" max="39" width="8.83203125" bestFit="1" customWidth="1"/>
    <col min="40" max="41" width="8.1640625" bestFit="1" customWidth="1"/>
    <col min="42" max="42" width="5.5" bestFit="1" customWidth="1"/>
    <col min="43" max="43" width="8.83203125" bestFit="1" customWidth="1"/>
    <col min="44" max="44" width="8" bestFit="1" customWidth="1"/>
    <col min="45" max="45" width="8.1640625" bestFit="1" customWidth="1"/>
    <col min="46" max="46" width="5.5" bestFit="1" customWidth="1"/>
    <col min="47" max="47" width="8.83203125" bestFit="1" customWidth="1"/>
    <col min="48" max="48" width="8.33203125" bestFit="1" customWidth="1"/>
    <col min="49" max="49" width="8.1640625" bestFit="1" customWidth="1"/>
    <col min="50" max="50" width="5.5" bestFit="1" customWidth="1"/>
    <col min="51" max="51" width="8.83203125" bestFit="1" customWidth="1"/>
    <col min="52" max="52" width="8.33203125" bestFit="1" customWidth="1"/>
    <col min="53" max="53" width="10" bestFit="1" customWidth="1"/>
    <col min="54" max="55" width="15.1640625" bestFit="1" customWidth="1"/>
    <col min="56" max="56" width="7.83203125" bestFit="1" customWidth="1"/>
    <col min="57" max="60" width="8.83203125" bestFit="1" customWidth="1"/>
    <col min="61" max="61" width="8.1640625" bestFit="1" customWidth="1"/>
    <col min="62" max="65" width="8.83203125" bestFit="1" customWidth="1"/>
    <col min="66" max="66" width="8.5" bestFit="1" customWidth="1"/>
    <col min="67" max="69" width="8.83203125" bestFit="1" customWidth="1"/>
    <col min="70" max="70" width="8.1640625" bestFit="1" customWidth="1"/>
    <col min="71" max="73" width="8.83203125" bestFit="1" customWidth="1"/>
    <col min="74" max="74" width="8.6640625" bestFit="1" customWidth="1"/>
    <col min="75" max="77" width="8.83203125" bestFit="1" customWidth="1"/>
    <col min="78" max="78" width="8" bestFit="1" customWidth="1"/>
    <col min="79" max="81" width="8.83203125" bestFit="1" customWidth="1"/>
    <col min="82" max="82" width="7.5" bestFit="1" customWidth="1"/>
    <col min="83" max="85" width="8.83203125" bestFit="1" customWidth="1"/>
    <col min="86" max="86" width="8.33203125" bestFit="1" customWidth="1"/>
    <col min="87" max="89" width="8.83203125" bestFit="1" customWidth="1"/>
    <col min="90" max="90" width="8.1640625" bestFit="1" customWidth="1"/>
    <col min="91" max="93" width="8.83203125" bestFit="1" customWidth="1"/>
    <col min="94" max="94" width="8" bestFit="1" customWidth="1"/>
    <col min="95" max="97" width="8.83203125" bestFit="1" customWidth="1"/>
    <col min="98" max="98" width="8.33203125" bestFit="1" customWidth="1"/>
    <col min="99" max="101" width="8.83203125" bestFit="1" customWidth="1"/>
    <col min="102" max="102" width="8.33203125" bestFit="1" customWidth="1"/>
    <col min="103" max="103" width="32" bestFit="1" customWidth="1"/>
    <col min="104" max="104" width="19.5" bestFit="1" customWidth="1"/>
  </cols>
  <sheetData>
    <row r="1" spans="1:5" x14ac:dyDescent="0.2">
      <c r="A1" s="7" t="s">
        <v>8363</v>
      </c>
      <c r="B1" t="s">
        <v>8311</v>
      </c>
    </row>
    <row r="2" spans="1:5" x14ac:dyDescent="0.2">
      <c r="A2" s="7" t="s">
        <v>8381</v>
      </c>
      <c r="B2" t="s">
        <v>8311</v>
      </c>
    </row>
    <row r="4" spans="1:5" x14ac:dyDescent="0.2">
      <c r="A4" s="7" t="s">
        <v>8365</v>
      </c>
      <c r="B4" s="7" t="s">
        <v>8312</v>
      </c>
    </row>
    <row r="5" spans="1:5" x14ac:dyDescent="0.2">
      <c r="A5" s="7" t="s">
        <v>8309</v>
      </c>
      <c r="B5" t="s">
        <v>8220</v>
      </c>
      <c r="C5" t="s">
        <v>8221</v>
      </c>
      <c r="D5" t="s">
        <v>8219</v>
      </c>
      <c r="E5" t="s">
        <v>8310</v>
      </c>
    </row>
    <row r="6" spans="1:5" x14ac:dyDescent="0.2">
      <c r="A6" s="9" t="s">
        <v>8375</v>
      </c>
      <c r="B6" s="11">
        <v>34</v>
      </c>
      <c r="C6" s="11">
        <v>149</v>
      </c>
      <c r="D6" s="11">
        <v>183</v>
      </c>
      <c r="E6" s="11">
        <v>366</v>
      </c>
    </row>
    <row r="7" spans="1:5" x14ac:dyDescent="0.2">
      <c r="A7" s="9" t="s">
        <v>8376</v>
      </c>
      <c r="B7" s="11">
        <v>27</v>
      </c>
      <c r="C7" s="11">
        <v>105</v>
      </c>
      <c r="D7" s="11">
        <v>202</v>
      </c>
      <c r="E7" s="11">
        <v>334</v>
      </c>
    </row>
    <row r="8" spans="1:5" x14ac:dyDescent="0.2">
      <c r="A8" s="9" t="s">
        <v>8377</v>
      </c>
      <c r="B8" s="11">
        <v>28</v>
      </c>
      <c r="C8" s="11">
        <v>108</v>
      </c>
      <c r="D8" s="11">
        <v>179</v>
      </c>
      <c r="E8" s="11">
        <v>315</v>
      </c>
    </row>
    <row r="9" spans="1:5" x14ac:dyDescent="0.2">
      <c r="A9" s="9" t="s">
        <v>8378</v>
      </c>
      <c r="B9" s="11">
        <v>27</v>
      </c>
      <c r="C9" s="11">
        <v>103</v>
      </c>
      <c r="D9" s="11">
        <v>193</v>
      </c>
      <c r="E9" s="11">
        <v>323</v>
      </c>
    </row>
    <row r="10" spans="1:5" x14ac:dyDescent="0.2">
      <c r="A10" s="9" t="s">
        <v>8369</v>
      </c>
      <c r="B10" s="11">
        <v>26</v>
      </c>
      <c r="C10" s="11">
        <v>126</v>
      </c>
      <c r="D10" s="11">
        <v>233</v>
      </c>
      <c r="E10" s="11">
        <v>385</v>
      </c>
    </row>
    <row r="11" spans="1:5" x14ac:dyDescent="0.2">
      <c r="A11" s="9" t="s">
        <v>8379</v>
      </c>
      <c r="B11" s="11">
        <v>27</v>
      </c>
      <c r="C11" s="11">
        <v>148</v>
      </c>
      <c r="D11" s="11">
        <v>213</v>
      </c>
      <c r="E11" s="11">
        <v>388</v>
      </c>
    </row>
    <row r="12" spans="1:5" x14ac:dyDescent="0.2">
      <c r="A12" s="9" t="s">
        <v>8370</v>
      </c>
      <c r="B12" s="11">
        <v>44</v>
      </c>
      <c r="C12" s="11">
        <v>148</v>
      </c>
      <c r="D12" s="11">
        <v>192</v>
      </c>
      <c r="E12" s="11">
        <v>384</v>
      </c>
    </row>
    <row r="13" spans="1:5" x14ac:dyDescent="0.2">
      <c r="A13" s="9" t="s">
        <v>8371</v>
      </c>
      <c r="B13" s="11">
        <v>32</v>
      </c>
      <c r="C13" s="11">
        <v>134</v>
      </c>
      <c r="D13" s="11">
        <v>167</v>
      </c>
      <c r="E13" s="11">
        <v>333</v>
      </c>
    </row>
    <row r="14" spans="1:5" x14ac:dyDescent="0.2">
      <c r="A14" s="9" t="s">
        <v>8372</v>
      </c>
      <c r="B14" s="11">
        <v>24</v>
      </c>
      <c r="C14" s="11">
        <v>127</v>
      </c>
      <c r="D14" s="11">
        <v>148</v>
      </c>
      <c r="E14" s="11">
        <v>299</v>
      </c>
    </row>
    <row r="15" spans="1:5" x14ac:dyDescent="0.2">
      <c r="A15" s="9" t="s">
        <v>8373</v>
      </c>
      <c r="B15" s="11">
        <v>20</v>
      </c>
      <c r="C15" s="11">
        <v>150</v>
      </c>
      <c r="D15" s="11">
        <v>184</v>
      </c>
      <c r="E15" s="11">
        <v>354</v>
      </c>
    </row>
    <row r="16" spans="1:5" x14ac:dyDescent="0.2">
      <c r="A16" s="9" t="s">
        <v>8374</v>
      </c>
      <c r="B16" s="11">
        <v>37</v>
      </c>
      <c r="C16" s="11">
        <v>113</v>
      </c>
      <c r="D16" s="11">
        <v>180</v>
      </c>
      <c r="E16" s="11">
        <v>330</v>
      </c>
    </row>
    <row r="17" spans="1:5" x14ac:dyDescent="0.2">
      <c r="A17" s="9" t="s">
        <v>8380</v>
      </c>
      <c r="B17" s="11">
        <v>23</v>
      </c>
      <c r="C17" s="11">
        <v>119</v>
      </c>
      <c r="D17" s="11">
        <v>111</v>
      </c>
      <c r="E17" s="11">
        <v>253</v>
      </c>
    </row>
    <row r="18" spans="1:5" x14ac:dyDescent="0.2">
      <c r="A18" s="9" t="s">
        <v>8310</v>
      </c>
      <c r="B18" s="11">
        <v>349</v>
      </c>
      <c r="C18" s="11">
        <v>1530</v>
      </c>
      <c r="D18" s="11">
        <v>2185</v>
      </c>
      <c r="E18" s="11">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2D108-AC87-5447-9BBA-58F406572A88}">
  <dimension ref="A1:H21"/>
  <sheetViews>
    <sheetView workbookViewId="0">
      <selection activeCell="H27" sqref="H27"/>
    </sheetView>
  </sheetViews>
  <sheetFormatPr baseColWidth="10" defaultRowHeight="15" x14ac:dyDescent="0.2"/>
  <cols>
    <col min="1" max="1" width="24.5" customWidth="1"/>
    <col min="2" max="2" width="16.6640625" customWidth="1"/>
    <col min="3" max="3" width="16.33203125" customWidth="1"/>
    <col min="4" max="5" width="15.5" customWidth="1"/>
    <col min="6" max="6" width="20.33203125" customWidth="1"/>
    <col min="7" max="7" width="16.33203125" customWidth="1"/>
    <col min="8" max="8" width="19.1640625" customWidth="1"/>
  </cols>
  <sheetData>
    <row r="1" spans="1:8" x14ac:dyDescent="0.2">
      <c r="A1" s="14" t="s">
        <v>8382</v>
      </c>
      <c r="B1" s="14" t="s">
        <v>8383</v>
      </c>
      <c r="C1" s="14" t="s">
        <v>8384</v>
      </c>
      <c r="D1" s="14" t="s">
        <v>8385</v>
      </c>
      <c r="E1" s="14" t="s">
        <v>8386</v>
      </c>
      <c r="F1" s="14" t="s">
        <v>8387</v>
      </c>
      <c r="G1" s="14" t="s">
        <v>8388</v>
      </c>
      <c r="H1" s="14" t="s">
        <v>8389</v>
      </c>
    </row>
    <row r="2" spans="1:8" x14ac:dyDescent="0.2">
      <c r="A2" s="15" t="s">
        <v>8390</v>
      </c>
      <c r="B2">
        <f>COUNTIFS('Given Data'!F:F,"successful",'Given Data'!D:D,"&lt; 1000")</f>
        <v>322</v>
      </c>
      <c r="C2">
        <f>COUNTIFS('Given Data'!F:F,"failed",'Given Data'!D:D,"&lt;1000")</f>
        <v>113</v>
      </c>
      <c r="D2">
        <f>COUNTIFS('Given Data'!F:F,"canceled",'Given Data'!D:D,"&lt;1000")</f>
        <v>18</v>
      </c>
      <c r="E2">
        <f>SUM(B2,C2,D2)</f>
        <v>453</v>
      </c>
      <c r="F2" s="16">
        <f>B2/E2</f>
        <v>0.71081677704194257</v>
      </c>
      <c r="G2" s="16">
        <f>C2/E2</f>
        <v>0.24944812362030905</v>
      </c>
      <c r="H2" s="16">
        <f>D2/E2</f>
        <v>3.9735099337748346E-2</v>
      </c>
    </row>
    <row r="3" spans="1:8" x14ac:dyDescent="0.2">
      <c r="A3" t="s">
        <v>8391</v>
      </c>
      <c r="B3">
        <f>COUNTIFS('Given Data'!F:F,"successful",'Given Data'!D:D,"&gt;=1000", 'Given Data'!D:D, "&lt;=4999")</f>
        <v>932</v>
      </c>
      <c r="C3">
        <f>COUNTIFS('Given Data'!F:F,"failed",'Given Data'!D:D,"&gt;=1000",'Given Data'!D:D,"&lt;=4999")</f>
        <v>420</v>
      </c>
      <c r="D3">
        <f>COUNTIFS('Given Data'!F:F,"canceled",'Given Data'!D:D,"&gt;=1000",'Given Data'!D:D,"&lt;=4999")</f>
        <v>60</v>
      </c>
      <c r="E3">
        <f t="shared" ref="E3:E13" si="0">SUM(B3,C3,D3)</f>
        <v>1412</v>
      </c>
      <c r="F3" s="16">
        <f t="shared" ref="F3:F13" si="1">B3/E3</f>
        <v>0.66005665722379603</v>
      </c>
      <c r="G3" s="16">
        <f t="shared" ref="G3:G13" si="2">C3/E3</f>
        <v>0.29745042492917845</v>
      </c>
      <c r="H3" s="16">
        <f t="shared" ref="H3:H13" si="3">D3/E3</f>
        <v>4.2492917847025496E-2</v>
      </c>
    </row>
    <row r="4" spans="1:8" x14ac:dyDescent="0.2">
      <c r="A4" t="s">
        <v>8392</v>
      </c>
      <c r="B4">
        <f>COUNTIFS('Given Data'!F:F,"successful",'Given Data'!D:D,"&gt;=5000", 'Given Data'!D:D, "&lt;=9999")</f>
        <v>381</v>
      </c>
      <c r="C4">
        <f>COUNTIFS('Given Data'!F:F,"failed",'Given Data'!D:D,"&gt;=5000",'Given Data'!D:D,"&lt;=9999")</f>
        <v>283</v>
      </c>
      <c r="D4">
        <f>COUNTIFS('Given Data'!F:F,"canceled",'Given Data'!D:D,"&gt;=5000",'Given Data'!D:D,"&lt;=9999")</f>
        <v>52</v>
      </c>
      <c r="E4">
        <f t="shared" si="0"/>
        <v>716</v>
      </c>
      <c r="F4" s="16">
        <f t="shared" si="1"/>
        <v>0.53212290502793291</v>
      </c>
      <c r="G4" s="16">
        <f t="shared" si="2"/>
        <v>0.39525139664804471</v>
      </c>
      <c r="H4" s="16">
        <f t="shared" si="3"/>
        <v>7.2625698324022353E-2</v>
      </c>
    </row>
    <row r="5" spans="1:8" x14ac:dyDescent="0.2">
      <c r="A5" t="s">
        <v>8393</v>
      </c>
      <c r="B5">
        <f>COUNTIFS('Given Data'!F:F,"successful",'Given Data'!D:D,"&gt;=10000", 'Given Data'!D:D, "&lt;=14999")</f>
        <v>168</v>
      </c>
      <c r="C5">
        <f>COUNTIFS('Given Data'!F:F,"failed",'Given Data'!D:D,"&gt;=10000",'Given Data'!D:D,"&lt;=14999")</f>
        <v>144</v>
      </c>
      <c r="D5">
        <f>COUNTIFS('Given Data'!F:F,"canceled",'Given Data'!D:D,"&gt;=10000",'Given Data'!D:D,"&lt;=14999")</f>
        <v>40</v>
      </c>
      <c r="E5">
        <f t="shared" si="0"/>
        <v>352</v>
      </c>
      <c r="F5" s="16">
        <f t="shared" si="1"/>
        <v>0.47727272727272729</v>
      </c>
      <c r="G5" s="16">
        <f t="shared" si="2"/>
        <v>0.40909090909090912</v>
      </c>
      <c r="H5" s="16">
        <f t="shared" si="3"/>
        <v>0.11363636363636363</v>
      </c>
    </row>
    <row r="6" spans="1:8" x14ac:dyDescent="0.2">
      <c r="A6" t="s">
        <v>8394</v>
      </c>
      <c r="B6">
        <f>COUNTIFS('Given Data'!F:F,"successful",'Given Data'!D:D,"&gt;=15000", 'Given Data'!D:D, "&lt;=19999")</f>
        <v>94</v>
      </c>
      <c r="C6">
        <f>COUNTIFS('Given Data'!F:F,"failed",'Given Data'!D:D,"&gt;=15000",'Given Data'!D:D,"&lt;=19999")</f>
        <v>90</v>
      </c>
      <c r="D6">
        <f>COUNTIFS('Given Data'!F:F,"canceled",'Given Data'!D:D,"&gt;=15000",'Given Data'!D:D,"&lt;=19999")</f>
        <v>17</v>
      </c>
      <c r="E6">
        <f t="shared" si="0"/>
        <v>201</v>
      </c>
      <c r="F6" s="16">
        <f t="shared" si="1"/>
        <v>0.46766169154228854</v>
      </c>
      <c r="G6" s="16">
        <f t="shared" si="2"/>
        <v>0.44776119402985076</v>
      </c>
      <c r="H6" s="16">
        <f t="shared" si="3"/>
        <v>8.45771144278607E-2</v>
      </c>
    </row>
    <row r="7" spans="1:8" x14ac:dyDescent="0.2">
      <c r="A7" t="s">
        <v>8395</v>
      </c>
      <c r="B7">
        <f>COUNTIFS('Given Data'!F:F,"successful",'Given Data'!D:D,"&gt;=20000", 'Given Data'!D:D, "&lt;=24999")</f>
        <v>62</v>
      </c>
      <c r="C7">
        <f>COUNTIFS('Given Data'!F:F,"failed",'Given Data'!D:D,"&gt;=20000",'Given Data'!D:D,"&lt;=24999")</f>
        <v>72</v>
      </c>
      <c r="D7">
        <f>COUNTIFS('Given Data'!F:F,"canceled",'Given Data'!D:D,"&gt;=20000",'Given Data'!D:D,"&lt;=24999")</f>
        <v>14</v>
      </c>
      <c r="E7">
        <f t="shared" si="0"/>
        <v>148</v>
      </c>
      <c r="F7" s="16">
        <f t="shared" si="1"/>
        <v>0.41891891891891891</v>
      </c>
      <c r="G7" s="16">
        <f t="shared" si="2"/>
        <v>0.48648648648648651</v>
      </c>
      <c r="H7" s="16">
        <f t="shared" si="3"/>
        <v>9.45945945945946E-2</v>
      </c>
    </row>
    <row r="8" spans="1:8" x14ac:dyDescent="0.2">
      <c r="A8" t="s">
        <v>8396</v>
      </c>
      <c r="B8">
        <f>COUNTIFS('Given Data'!F:F,"successful",'Given Data'!D:D,"&gt;=25000", 'Given Data'!D:D, "&lt;=29999")</f>
        <v>55</v>
      </c>
      <c r="C8">
        <f>COUNTIFS('Given Data'!F:F,"failed",'Given Data'!D:D,"&gt;=25000",'Given Data'!D:D,"&lt;=29999")</f>
        <v>64</v>
      </c>
      <c r="D8">
        <f>COUNTIFS('Given Data'!F:F,"canceled",'Given Data'!D:D,"&gt;=25000",'Given Data'!D:D,"&lt;=29999")</f>
        <v>18</v>
      </c>
      <c r="E8">
        <f t="shared" si="0"/>
        <v>137</v>
      </c>
      <c r="F8" s="16">
        <f t="shared" si="1"/>
        <v>0.40145985401459855</v>
      </c>
      <c r="G8" s="16">
        <f t="shared" si="2"/>
        <v>0.46715328467153283</v>
      </c>
      <c r="H8" s="16">
        <f t="shared" si="3"/>
        <v>0.13138686131386862</v>
      </c>
    </row>
    <row r="9" spans="1:8" x14ac:dyDescent="0.2">
      <c r="A9" t="s">
        <v>8397</v>
      </c>
      <c r="B9">
        <f>COUNTIFS('Given Data'!F:F,"successful",'Given Data'!D:D,"&gt;=30000", 'Given Data'!D:D, "&lt;=34999")</f>
        <v>32</v>
      </c>
      <c r="C9">
        <f>COUNTIFS('Given Data'!F:F,"failed",'Given Data'!D:D,"&gt;=30000",'Given Data'!D:D,"&lt;=34999")</f>
        <v>37</v>
      </c>
      <c r="D9">
        <f>COUNTIFS('Given Data'!F:F,"canceled",'Given Data'!D:D,"&gt;=30000",'Given Data'!D:D,"&lt;=34999")</f>
        <v>13</v>
      </c>
      <c r="E9">
        <f t="shared" si="0"/>
        <v>82</v>
      </c>
      <c r="F9" s="16">
        <f t="shared" si="1"/>
        <v>0.3902439024390244</v>
      </c>
      <c r="G9" s="16">
        <f t="shared" si="2"/>
        <v>0.45121951219512196</v>
      </c>
      <c r="H9" s="16">
        <f t="shared" si="3"/>
        <v>0.15853658536585366</v>
      </c>
    </row>
    <row r="10" spans="1:8" x14ac:dyDescent="0.2">
      <c r="A10" t="s">
        <v>8398</v>
      </c>
      <c r="B10">
        <f>COUNTIFS('Given Data'!F:F,"successful",'Given Data'!D:D,"&gt;=35000", 'Given Data'!D:D, "&lt;=39999")</f>
        <v>26</v>
      </c>
      <c r="C10">
        <f>COUNTIFS('Given Data'!F:F,"failed",'Given Data'!D:D,"&gt;=35000",'Given Data'!D:D,"&lt;=39999")</f>
        <v>22</v>
      </c>
      <c r="D10">
        <f>COUNTIFS('Given Data'!F:F,"canceled",'Given Data'!D:D,"&gt;=35000",'Given Data'!D:D,"&lt;=39999")</f>
        <v>7</v>
      </c>
      <c r="E10">
        <f t="shared" si="0"/>
        <v>55</v>
      </c>
      <c r="F10" s="16">
        <f t="shared" si="1"/>
        <v>0.47272727272727272</v>
      </c>
      <c r="G10" s="16">
        <f t="shared" si="2"/>
        <v>0.4</v>
      </c>
      <c r="H10" s="16">
        <f t="shared" si="3"/>
        <v>0.12727272727272726</v>
      </c>
    </row>
    <row r="11" spans="1:8" x14ac:dyDescent="0.2">
      <c r="A11" t="s">
        <v>8399</v>
      </c>
      <c r="B11">
        <f>COUNTIFS('Given Data'!F:F,"successful",'Given Data'!D:D,"&gt;=40000", 'Given Data'!D:D, "&lt;=44999")</f>
        <v>21</v>
      </c>
      <c r="C11">
        <f>COUNTIFS('Given Data'!F:F,"failed",'Given Data'!D:D,"&gt;=40000",'Given Data'!D:D,"&lt;=44999")</f>
        <v>16</v>
      </c>
      <c r="D11">
        <f>COUNTIFS('Given Data'!F:F,"canceled",'Given Data'!D:D,"&gt;=40000",'Given Data'!D:D,"&lt;=44999")</f>
        <v>6</v>
      </c>
      <c r="E11">
        <f t="shared" si="0"/>
        <v>43</v>
      </c>
      <c r="F11" s="16">
        <f t="shared" si="1"/>
        <v>0.48837209302325579</v>
      </c>
      <c r="G11" s="16">
        <f t="shared" si="2"/>
        <v>0.37209302325581395</v>
      </c>
      <c r="H11" s="16">
        <f t="shared" si="3"/>
        <v>0.13953488372093023</v>
      </c>
    </row>
    <row r="12" spans="1:8" x14ac:dyDescent="0.2">
      <c r="A12" t="s">
        <v>8400</v>
      </c>
      <c r="B12">
        <f>COUNTIFS('Given Data'!F:F,"successful",'Given Data'!D:D,"&gt;=45000", 'Given Data'!D:D, "&lt;=49999")</f>
        <v>6</v>
      </c>
      <c r="C12">
        <f>COUNTIFS('Given Data'!F:F,"failed",'Given Data'!D:D,"&gt;=45000",'Given Data'!D:D,"&lt;=49999")</f>
        <v>11</v>
      </c>
      <c r="D12">
        <f>COUNTIFS('Given Data'!F:F,"canceled",'Given Data'!D:D,"&gt;=45000", 'Given Data'!D:D, "&lt;=49999")</f>
        <v>4</v>
      </c>
      <c r="E12">
        <f t="shared" si="0"/>
        <v>21</v>
      </c>
      <c r="F12" s="16">
        <f t="shared" si="1"/>
        <v>0.2857142857142857</v>
      </c>
      <c r="G12" s="16">
        <f t="shared" si="2"/>
        <v>0.52380952380952384</v>
      </c>
      <c r="H12" s="16">
        <f t="shared" si="3"/>
        <v>0.19047619047619047</v>
      </c>
    </row>
    <row r="13" spans="1:8" x14ac:dyDescent="0.2">
      <c r="A13" t="s">
        <v>8401</v>
      </c>
      <c r="B13">
        <f>COUNTIFS('Given Data'!F:F,"successful",'Given Data'!D:D,"&gt;=50000")</f>
        <v>86</v>
      </c>
      <c r="C13">
        <f>COUNTIFS('Given Data'!F:F,"failed",'Given Data'!D:D,"&gt;=50000")</f>
        <v>258</v>
      </c>
      <c r="D13">
        <f>COUNTIFS('Given Data'!F:F,"canceled",'Given Data'!D:D,"&gt;=50000")</f>
        <v>100</v>
      </c>
      <c r="E13">
        <f t="shared" si="0"/>
        <v>444</v>
      </c>
      <c r="F13" s="16">
        <f t="shared" si="1"/>
        <v>0.19369369369369369</v>
      </c>
      <c r="G13" s="16">
        <f t="shared" si="2"/>
        <v>0.58108108108108103</v>
      </c>
      <c r="H13" s="16">
        <f t="shared" si="3"/>
        <v>0.22522522522522523</v>
      </c>
    </row>
    <row r="15" spans="1:8" x14ac:dyDescent="0.2">
      <c r="B15" t="s">
        <v>8403</v>
      </c>
      <c r="C15" t="s">
        <v>8404</v>
      </c>
      <c r="D15" t="s">
        <v>8405</v>
      </c>
      <c r="F15" t="s">
        <v>8402</v>
      </c>
      <c r="G15" t="s">
        <v>8402</v>
      </c>
      <c r="H15" t="s">
        <v>8402</v>
      </c>
    </row>
    <row r="16" spans="1:8" x14ac:dyDescent="0.2">
      <c r="B16">
        <f>SUM(B2:B13)</f>
        <v>2185</v>
      </c>
      <c r="C16">
        <f>SUM(C2:C13)</f>
        <v>1530</v>
      </c>
      <c r="D16">
        <f>SUM(D2:D13)</f>
        <v>349</v>
      </c>
      <c r="F16" s="17">
        <f>AVERAGE(F2:F13)</f>
        <v>0.45825506488664475</v>
      </c>
      <c r="G16" s="17">
        <f>AVERAGE(G2:G13)</f>
        <v>0.42340374665148767</v>
      </c>
      <c r="H16" s="17">
        <f>AVERAGE(H2:H13)</f>
        <v>0.11834118846186754</v>
      </c>
    </row>
    <row r="20" spans="2:2" x14ac:dyDescent="0.2">
      <c r="B20">
        <f>B16/C16</f>
        <v>1.4281045751633987</v>
      </c>
    </row>
    <row r="21" spans="2:2" x14ac:dyDescent="0.2">
      <c r="B21">
        <f>B16-C16</f>
        <v>655</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1E8836-748E-594D-B996-8177562F5BAF}">
  <dimension ref="A1:L17"/>
  <sheetViews>
    <sheetView workbookViewId="0">
      <selection activeCell="J24" sqref="J24"/>
    </sheetView>
  </sheetViews>
  <sheetFormatPr baseColWidth="10" defaultRowHeight="15" x14ac:dyDescent="0.2"/>
  <sheetData>
    <row r="1" spans="1:12" x14ac:dyDescent="0.2">
      <c r="A1" s="18" t="s">
        <v>8406</v>
      </c>
      <c r="B1" s="18"/>
      <c r="C1" s="18"/>
      <c r="D1" s="18"/>
      <c r="E1" s="18"/>
      <c r="F1" s="18"/>
      <c r="G1" s="18"/>
      <c r="H1" s="18"/>
      <c r="I1" s="18"/>
      <c r="J1" s="18"/>
      <c r="K1" s="18"/>
      <c r="L1" s="18"/>
    </row>
    <row r="2" spans="1:12" x14ac:dyDescent="0.2">
      <c r="A2" s="18"/>
      <c r="B2" s="18"/>
      <c r="C2" s="18"/>
      <c r="D2" s="18"/>
      <c r="E2" s="18"/>
      <c r="F2" s="18"/>
      <c r="G2" s="18"/>
      <c r="H2" s="18"/>
      <c r="I2" s="18"/>
      <c r="J2" s="18"/>
      <c r="K2" s="18"/>
      <c r="L2" s="18"/>
    </row>
    <row r="3" spans="1:12" x14ac:dyDescent="0.2">
      <c r="A3" s="18"/>
      <c r="B3" s="18"/>
      <c r="C3" s="18"/>
      <c r="D3" s="18"/>
      <c r="E3" s="18"/>
      <c r="F3" s="18"/>
      <c r="G3" s="18"/>
      <c r="H3" s="18"/>
      <c r="I3" s="18"/>
      <c r="J3" s="18"/>
      <c r="K3" s="18"/>
      <c r="L3" s="18"/>
    </row>
    <row r="4" spans="1:12" x14ac:dyDescent="0.2">
      <c r="A4" s="18"/>
      <c r="B4" s="18"/>
      <c r="C4" s="18"/>
      <c r="D4" s="18"/>
      <c r="E4" s="18"/>
      <c r="F4" s="18"/>
      <c r="G4" s="18"/>
      <c r="H4" s="18"/>
      <c r="I4" s="18"/>
      <c r="J4" s="18"/>
      <c r="K4" s="18"/>
      <c r="L4" s="18"/>
    </row>
    <row r="5" spans="1:12" x14ac:dyDescent="0.2">
      <c r="A5" s="18" t="s">
        <v>8407</v>
      </c>
      <c r="B5" s="18"/>
      <c r="C5" s="18"/>
      <c r="D5" s="18"/>
      <c r="E5" s="18"/>
      <c r="F5" s="18"/>
      <c r="G5" s="18"/>
      <c r="H5" s="18"/>
      <c r="I5" s="18"/>
      <c r="J5" s="18"/>
      <c r="K5" s="18"/>
      <c r="L5" s="18"/>
    </row>
    <row r="6" spans="1:12" x14ac:dyDescent="0.2">
      <c r="A6" s="18"/>
      <c r="B6" s="18"/>
      <c r="C6" s="18"/>
      <c r="D6" s="18"/>
      <c r="E6" s="18"/>
      <c r="F6" s="18"/>
      <c r="G6" s="18"/>
      <c r="H6" s="18"/>
      <c r="I6" s="18"/>
      <c r="J6" s="18"/>
      <c r="K6" s="18"/>
      <c r="L6" s="18"/>
    </row>
    <row r="7" spans="1:12" x14ac:dyDescent="0.2">
      <c r="A7" s="18"/>
      <c r="B7" s="18"/>
      <c r="C7" s="18"/>
      <c r="D7" s="18"/>
      <c r="E7" s="18"/>
      <c r="F7" s="18"/>
      <c r="G7" s="18"/>
      <c r="H7" s="18"/>
      <c r="I7" s="18"/>
      <c r="J7" s="18"/>
      <c r="K7" s="18"/>
      <c r="L7" s="18"/>
    </row>
    <row r="8" spans="1:12" x14ac:dyDescent="0.2">
      <c r="A8" s="18"/>
      <c r="B8" s="18"/>
      <c r="C8" s="18"/>
      <c r="D8" s="18"/>
      <c r="E8" s="18"/>
      <c r="F8" s="18"/>
      <c r="G8" s="18"/>
      <c r="H8" s="18"/>
      <c r="I8" s="18"/>
      <c r="J8" s="18"/>
      <c r="K8" s="18"/>
      <c r="L8" s="18"/>
    </row>
    <row r="9" spans="1:12" x14ac:dyDescent="0.2">
      <c r="A9" s="18"/>
      <c r="B9" s="18"/>
      <c r="C9" s="18"/>
      <c r="D9" s="18"/>
      <c r="E9" s="18"/>
      <c r="F9" s="18"/>
      <c r="G9" s="18"/>
      <c r="H9" s="18"/>
      <c r="I9" s="18"/>
      <c r="J9" s="18"/>
      <c r="K9" s="18"/>
      <c r="L9" s="18"/>
    </row>
    <row r="10" spans="1:12" x14ac:dyDescent="0.2">
      <c r="A10" s="18"/>
      <c r="B10" s="18"/>
      <c r="C10" s="18"/>
      <c r="D10" s="18"/>
      <c r="E10" s="18"/>
      <c r="F10" s="18"/>
      <c r="G10" s="18"/>
      <c r="H10" s="18"/>
      <c r="I10" s="18"/>
      <c r="J10" s="18"/>
      <c r="K10" s="18"/>
      <c r="L10" s="18"/>
    </row>
    <row r="11" spans="1:12" x14ac:dyDescent="0.2">
      <c r="A11" s="18"/>
      <c r="B11" s="18"/>
      <c r="C11" s="18"/>
      <c r="D11" s="18"/>
      <c r="E11" s="18"/>
      <c r="F11" s="18"/>
      <c r="G11" s="18"/>
      <c r="H11" s="18"/>
      <c r="I11" s="18"/>
      <c r="J11" s="18"/>
      <c r="K11" s="18"/>
      <c r="L11" s="18"/>
    </row>
    <row r="12" spans="1:12" x14ac:dyDescent="0.2">
      <c r="A12" s="18" t="s">
        <v>8408</v>
      </c>
      <c r="B12" s="18"/>
      <c r="C12" s="18"/>
      <c r="D12" s="18"/>
      <c r="E12" s="18"/>
      <c r="F12" s="18"/>
      <c r="G12" s="18"/>
      <c r="H12" s="18"/>
      <c r="I12" s="18"/>
      <c r="J12" s="18"/>
      <c r="K12" s="18"/>
      <c r="L12" s="18"/>
    </row>
    <row r="13" spans="1:12" x14ac:dyDescent="0.2">
      <c r="A13" s="18"/>
      <c r="B13" s="18"/>
      <c r="C13" s="18"/>
      <c r="D13" s="18"/>
      <c r="E13" s="18"/>
      <c r="F13" s="18"/>
      <c r="G13" s="18"/>
      <c r="H13" s="18"/>
      <c r="I13" s="18"/>
      <c r="J13" s="18"/>
      <c r="K13" s="18"/>
      <c r="L13" s="18"/>
    </row>
    <row r="14" spans="1:12" x14ac:dyDescent="0.2">
      <c r="A14" s="18"/>
      <c r="B14" s="18"/>
      <c r="C14" s="18"/>
      <c r="D14" s="18"/>
      <c r="E14" s="18"/>
      <c r="F14" s="18"/>
      <c r="G14" s="18"/>
      <c r="H14" s="18"/>
      <c r="I14" s="18"/>
      <c r="J14" s="18"/>
      <c r="K14" s="18"/>
      <c r="L14" s="18"/>
    </row>
    <row r="15" spans="1:12" x14ac:dyDescent="0.2">
      <c r="A15" s="18"/>
      <c r="B15" s="18"/>
      <c r="C15" s="18"/>
      <c r="D15" s="18"/>
      <c r="E15" s="18"/>
      <c r="F15" s="18"/>
      <c r="G15" s="18"/>
      <c r="H15" s="18"/>
      <c r="I15" s="18"/>
      <c r="J15" s="18"/>
      <c r="K15" s="18"/>
      <c r="L15" s="18"/>
    </row>
    <row r="16" spans="1:12" x14ac:dyDescent="0.2">
      <c r="A16" s="18"/>
      <c r="B16" s="18"/>
      <c r="C16" s="18"/>
      <c r="D16" s="18"/>
      <c r="E16" s="18"/>
      <c r="F16" s="18"/>
      <c r="G16" s="18"/>
      <c r="H16" s="18"/>
      <c r="I16" s="18"/>
      <c r="J16" s="18"/>
      <c r="K16" s="18"/>
      <c r="L16" s="18"/>
    </row>
    <row r="17" spans="1:12" x14ac:dyDescent="0.2">
      <c r="A17" s="18"/>
      <c r="B17" s="18"/>
      <c r="C17" s="18"/>
      <c r="D17" s="18"/>
      <c r="E17" s="18"/>
      <c r="F17" s="18"/>
      <c r="G17" s="18"/>
      <c r="H17" s="18"/>
      <c r="I17" s="18"/>
      <c r="J17" s="18"/>
      <c r="K17" s="18"/>
      <c r="L17" s="18"/>
    </row>
  </sheetData>
  <mergeCells count="3">
    <mergeCell ref="A1:L4"/>
    <mergeCell ref="A5:L11"/>
    <mergeCell ref="A12:L1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G1" zoomScale="90" zoomScaleNormal="90" workbookViewId="0">
      <selection activeCell="W2" sqref="W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35.33203125" customWidth="1"/>
    <col min="16" max="16" width="27.5" customWidth="1"/>
    <col min="17" max="17" width="28.6640625" customWidth="1"/>
    <col min="18" max="18" width="22.83203125" customWidth="1"/>
    <col min="19" max="19" width="22.6640625" customWidth="1"/>
    <col min="20" max="20" width="23.3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2" t="s">
        <v>8363</v>
      </c>
      <c r="R1" s="1" t="s">
        <v>8308</v>
      </c>
      <c r="S1" s="1" t="s">
        <v>8367</v>
      </c>
      <c r="T1" s="1" t="s">
        <v>8368</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E2/L2</f>
        <v>63.917582417582416</v>
      </c>
      <c r="Q2" s="13" t="s">
        <v>8313</v>
      </c>
      <c r="R2" t="s">
        <v>8314</v>
      </c>
      <c r="S2" s="10">
        <f>(J2/86400)+25569+(-5/24)</f>
        <v>42176.798738425925</v>
      </c>
      <c r="T2" s="10">
        <f>(I2/86400)+25569+(-5/24)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E3/L3</f>
        <v>185.48101265822785</v>
      </c>
      <c r="Q3" s="13" t="s">
        <v>8313</v>
      </c>
      <c r="R3" t="s">
        <v>8314</v>
      </c>
      <c r="S3" s="10">
        <f>(J3/86400)+25569+(-5/24)</f>
        <v>42766.392164351848</v>
      </c>
      <c r="T3" s="10">
        <f t="shared" ref="T3:T66" si="2">(I3/86400)+25569+(-5/24)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s="13" t="s">
        <v>8313</v>
      </c>
      <c r="R4" t="s">
        <v>8314</v>
      </c>
      <c r="S4" s="10">
        <f t="shared" ref="S4:S67" si="3">(J4/86400)+25569+(-5/24)</f>
        <v>42405.494016203702</v>
      </c>
      <c r="T4" s="10">
        <f t="shared" si="2"/>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s="13" t="s">
        <v>8313</v>
      </c>
      <c r="R5" t="s">
        <v>8314</v>
      </c>
      <c r="S5" s="10">
        <f t="shared" si="3"/>
        <v>41828.306793981479</v>
      </c>
      <c r="T5" s="10">
        <f t="shared" si="2"/>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s="13" t="s">
        <v>8313</v>
      </c>
      <c r="R6" t="s">
        <v>8314</v>
      </c>
      <c r="S6" s="10">
        <f t="shared" si="3"/>
        <v>42327.625914351847</v>
      </c>
      <c r="T6" s="10">
        <f t="shared" si="2"/>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s="13" t="s">
        <v>8313</v>
      </c>
      <c r="R7" t="s">
        <v>8314</v>
      </c>
      <c r="S7" s="10">
        <f t="shared" si="3"/>
        <v>42563.724618055552</v>
      </c>
      <c r="T7" s="10">
        <f t="shared" si="2"/>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s="13" t="s">
        <v>8313</v>
      </c>
      <c r="R8" t="s">
        <v>8314</v>
      </c>
      <c r="S8" s="10">
        <f t="shared" si="3"/>
        <v>41793.864004629628</v>
      </c>
      <c r="T8" s="10">
        <f t="shared" si="2"/>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s="13" t="s">
        <v>8313</v>
      </c>
      <c r="R9" t="s">
        <v>8314</v>
      </c>
      <c r="S9" s="10">
        <f t="shared" si="3"/>
        <v>42515.838738425919</v>
      </c>
      <c r="T9" s="10">
        <f t="shared" si="2"/>
        <v>42555.838738425919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s="13" t="s">
        <v>8313</v>
      </c>
      <c r="R10" t="s">
        <v>8314</v>
      </c>
      <c r="S10" s="10">
        <f t="shared" si="3"/>
        <v>42468.736249999994</v>
      </c>
      <c r="T10" s="10">
        <f t="shared" si="2"/>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s="13" t="s">
        <v>8313</v>
      </c>
      <c r="R11" t="s">
        <v>8314</v>
      </c>
      <c r="S11" s="10">
        <f t="shared" si="3"/>
        <v>42446.895185185182</v>
      </c>
      <c r="T11" s="10">
        <f t="shared" si="2"/>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s="13" t="s">
        <v>8313</v>
      </c>
      <c r="R12" t="s">
        <v>8314</v>
      </c>
      <c r="S12" s="10">
        <f t="shared" si="3"/>
        <v>41779.859710648147</v>
      </c>
      <c r="T12" s="10">
        <f t="shared" si="2"/>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s="13" t="s">
        <v>8313</v>
      </c>
      <c r="R13" t="s">
        <v>8314</v>
      </c>
      <c r="S13" s="10">
        <f t="shared" si="3"/>
        <v>42572.570162037031</v>
      </c>
      <c r="T13" s="10">
        <f t="shared" si="2"/>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s="13" t="s">
        <v>8313</v>
      </c>
      <c r="R14" t="s">
        <v>8314</v>
      </c>
      <c r="S14" s="10">
        <f t="shared" si="3"/>
        <v>41791.504918981482</v>
      </c>
      <c r="T14" s="10">
        <f t="shared" si="2"/>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s="13" t="s">
        <v>8313</v>
      </c>
      <c r="R15" t="s">
        <v>8314</v>
      </c>
      <c r="S15" s="10">
        <f t="shared" si="3"/>
        <v>42508.468854166662</v>
      </c>
      <c r="T15" s="10">
        <f t="shared" si="2"/>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s="13" t="s">
        <v>8313</v>
      </c>
      <c r="R16" t="s">
        <v>8314</v>
      </c>
      <c r="S16" s="10">
        <f t="shared" si="3"/>
        <v>41807.818148148144</v>
      </c>
      <c r="T16" s="10">
        <f t="shared" si="2"/>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s="13" t="s">
        <v>8313</v>
      </c>
      <c r="R17" t="s">
        <v>8314</v>
      </c>
      <c r="S17" s="10">
        <f t="shared" si="3"/>
        <v>42256.183541666665</v>
      </c>
      <c r="T17" s="10">
        <f t="shared" si="2"/>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s="13" t="s">
        <v>8313</v>
      </c>
      <c r="R18" t="s">
        <v>8314</v>
      </c>
      <c r="S18" s="10">
        <f t="shared" si="3"/>
        <v>41760.588090277779</v>
      </c>
      <c r="T18" s="10">
        <f t="shared" si="2"/>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s="13" t="s">
        <v>8313</v>
      </c>
      <c r="R19" t="s">
        <v>8314</v>
      </c>
      <c r="S19" s="10">
        <f t="shared" si="3"/>
        <v>41917.523402777777</v>
      </c>
      <c r="T19" s="10">
        <f t="shared" si="2"/>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s="13" t="s">
        <v>8313</v>
      </c>
      <c r="R20" t="s">
        <v>8314</v>
      </c>
      <c r="S20" s="10">
        <f t="shared" si="3"/>
        <v>41869.333981481475</v>
      </c>
      <c r="T20" s="10">
        <f t="shared" si="2"/>
        <v>41899.333981481475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s="13" t="s">
        <v>8313</v>
      </c>
      <c r="R21" t="s">
        <v>8314</v>
      </c>
      <c r="S21" s="10">
        <f t="shared" si="3"/>
        <v>42175.608032407406</v>
      </c>
      <c r="T21" s="10">
        <f t="shared" si="2"/>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s="13" t="s">
        <v>8313</v>
      </c>
      <c r="R22" t="s">
        <v>8314</v>
      </c>
      <c r="S22" s="10">
        <f t="shared" si="3"/>
        <v>42200.549907407403</v>
      </c>
      <c r="T22" s="10">
        <f t="shared" si="2"/>
        <v>42260.549907407403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s="13" t="s">
        <v>8313</v>
      </c>
      <c r="R23" t="s">
        <v>8314</v>
      </c>
      <c r="S23" s="10">
        <f t="shared" si="3"/>
        <v>41878.418854166666</v>
      </c>
      <c r="T23" s="10">
        <f t="shared" si="2"/>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s="13" t="s">
        <v>8313</v>
      </c>
      <c r="R24" t="s">
        <v>8314</v>
      </c>
      <c r="S24" s="10">
        <f t="shared" si="3"/>
        <v>41989.703009259254</v>
      </c>
      <c r="T24" s="10">
        <f t="shared" si="2"/>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s="13" t="s">
        <v>8313</v>
      </c>
      <c r="R25" t="s">
        <v>8314</v>
      </c>
      <c r="S25" s="10">
        <f t="shared" si="3"/>
        <v>42097.570613425924</v>
      </c>
      <c r="T25" s="10">
        <f t="shared" si="2"/>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s="13" t="s">
        <v>8313</v>
      </c>
      <c r="R26" t="s">
        <v>8314</v>
      </c>
      <c r="S26" s="10">
        <f t="shared" si="3"/>
        <v>42229.611840277772</v>
      </c>
      <c r="T26" s="10">
        <f t="shared" si="2"/>
        <v>42262.610416666663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s="13" t="s">
        <v>8313</v>
      </c>
      <c r="R27" t="s">
        <v>8314</v>
      </c>
      <c r="S27" s="10">
        <f t="shared" si="3"/>
        <v>42317.816678240742</v>
      </c>
      <c r="T27" s="10">
        <f t="shared" si="2"/>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s="13" t="s">
        <v>8313</v>
      </c>
      <c r="R28" t="s">
        <v>8314</v>
      </c>
      <c r="S28" s="10">
        <f t="shared" si="3"/>
        <v>41828.307222222218</v>
      </c>
      <c r="T28" s="10">
        <f t="shared" si="2"/>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s="13" t="s">
        <v>8313</v>
      </c>
      <c r="R29" t="s">
        <v>8314</v>
      </c>
      <c r="S29" s="10">
        <f t="shared" si="3"/>
        <v>41928.956400462957</v>
      </c>
      <c r="T29" s="10">
        <f t="shared" si="2"/>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s="13" t="s">
        <v>8313</v>
      </c>
      <c r="R30" t="s">
        <v>8314</v>
      </c>
      <c r="S30" s="10">
        <f t="shared" si="3"/>
        <v>42324.755601851844</v>
      </c>
      <c r="T30" s="10">
        <f t="shared" si="2"/>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s="13" t="s">
        <v>8313</v>
      </c>
      <c r="R31" t="s">
        <v>8314</v>
      </c>
      <c r="S31" s="10">
        <f t="shared" si="3"/>
        <v>41812.464907407404</v>
      </c>
      <c r="T31" s="10">
        <f t="shared" si="2"/>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s="13" t="s">
        <v>8313</v>
      </c>
      <c r="R32" t="s">
        <v>8314</v>
      </c>
      <c r="S32" s="10">
        <f t="shared" si="3"/>
        <v>41842.084664351853</v>
      </c>
      <c r="T32" s="10">
        <f t="shared" si="2"/>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s="13" t="s">
        <v>8313</v>
      </c>
      <c r="R33" t="s">
        <v>8314</v>
      </c>
      <c r="S33" s="10">
        <f t="shared" si="3"/>
        <v>42376.583726851844</v>
      </c>
      <c r="T33" s="10">
        <f t="shared" si="2"/>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s="13" t="s">
        <v>8313</v>
      </c>
      <c r="R34" t="s">
        <v>8314</v>
      </c>
      <c r="S34" s="10">
        <f t="shared" si="3"/>
        <v>42461.419178240736</v>
      </c>
      <c r="T34" s="10">
        <f t="shared" si="2"/>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s="13" t="s">
        <v>8313</v>
      </c>
      <c r="R35" t="s">
        <v>8314</v>
      </c>
      <c r="S35" s="10">
        <f t="shared" si="3"/>
        <v>42286.452557870369</v>
      </c>
      <c r="T35" s="10">
        <f t="shared" si="2"/>
        <v>42316.494224537033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s="13" t="s">
        <v>8313</v>
      </c>
      <c r="R36" t="s">
        <v>8314</v>
      </c>
      <c r="S36" s="10">
        <f t="shared" si="3"/>
        <v>41841.113437499997</v>
      </c>
      <c r="T36" s="10">
        <f t="shared" si="2"/>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s="13" t="s">
        <v>8313</v>
      </c>
      <c r="R37" t="s">
        <v>8314</v>
      </c>
      <c r="S37" s="10">
        <f t="shared" si="3"/>
        <v>42098.083495370367</v>
      </c>
      <c r="T37" s="10">
        <f t="shared" si="2"/>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s="13" t="s">
        <v>8313</v>
      </c>
      <c r="R38" t="s">
        <v>8314</v>
      </c>
      <c r="S38" s="10">
        <f t="shared" si="3"/>
        <v>42068.098668981482</v>
      </c>
      <c r="T38" s="10">
        <f t="shared" si="2"/>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s="13" t="s">
        <v>8313</v>
      </c>
      <c r="R39" t="s">
        <v>8314</v>
      </c>
      <c r="S39" s="10">
        <f t="shared" si="3"/>
        <v>42032.484710648147</v>
      </c>
      <c r="T39" s="10">
        <f t="shared" si="2"/>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s="13" t="s">
        <v>8313</v>
      </c>
      <c r="R40" t="s">
        <v>8314</v>
      </c>
      <c r="S40" s="10">
        <f t="shared" si="3"/>
        <v>41374.84888888889</v>
      </c>
      <c r="T40" s="10">
        <f t="shared" si="2"/>
        <v>41404.84888888889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s="13" t="s">
        <v>8313</v>
      </c>
      <c r="R41" t="s">
        <v>8314</v>
      </c>
      <c r="S41" s="10">
        <f t="shared" si="3"/>
        <v>41753.838749999995</v>
      </c>
      <c r="T41" s="10">
        <f t="shared" si="2"/>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s="13" t="s">
        <v>8313</v>
      </c>
      <c r="R42" t="s">
        <v>8314</v>
      </c>
      <c r="S42" s="10">
        <f t="shared" si="3"/>
        <v>41789.005648148144</v>
      </c>
      <c r="T42" s="10">
        <f t="shared" si="2"/>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s="13" t="s">
        <v>8313</v>
      </c>
      <c r="R43" t="s">
        <v>8314</v>
      </c>
      <c r="S43" s="10">
        <f t="shared" si="3"/>
        <v>41887.360578703701</v>
      </c>
      <c r="T43" s="10">
        <f t="shared" si="2"/>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s="13" t="s">
        <v>8313</v>
      </c>
      <c r="R44" t="s">
        <v>8314</v>
      </c>
      <c r="S44" s="10">
        <f t="shared" si="3"/>
        <v>41971.430856481478</v>
      </c>
      <c r="T44" s="10">
        <f t="shared" si="2"/>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s="13" t="s">
        <v>8313</v>
      </c>
      <c r="R45" t="s">
        <v>8314</v>
      </c>
      <c r="S45" s="10">
        <f t="shared" si="3"/>
        <v>41802.582013888888</v>
      </c>
      <c r="T45" s="10">
        <f t="shared" si="2"/>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s="13" t="s">
        <v>8313</v>
      </c>
      <c r="R46" t="s">
        <v>8314</v>
      </c>
      <c r="S46" s="10">
        <f t="shared" si="3"/>
        <v>41873.890474537031</v>
      </c>
      <c r="T46" s="10">
        <f t="shared" si="2"/>
        <v>41918.890474537031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s="13" t="s">
        <v>8313</v>
      </c>
      <c r="R47" t="s">
        <v>8314</v>
      </c>
      <c r="S47" s="10">
        <f t="shared" si="3"/>
        <v>42457.415590277778</v>
      </c>
      <c r="T47" s="10">
        <f t="shared" si="2"/>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s="13" t="s">
        <v>8313</v>
      </c>
      <c r="R48" t="s">
        <v>8314</v>
      </c>
      <c r="S48" s="10">
        <f t="shared" si="3"/>
        <v>42323.756643518514</v>
      </c>
      <c r="T48" s="10">
        <f t="shared" si="2"/>
        <v>42353.756643518514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s="13" t="s">
        <v>8313</v>
      </c>
      <c r="R49" t="s">
        <v>8314</v>
      </c>
      <c r="S49" s="10">
        <f t="shared" si="3"/>
        <v>41932.611192129625</v>
      </c>
      <c r="T49" s="10">
        <f t="shared" si="2"/>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s="13" t="s">
        <v>8313</v>
      </c>
      <c r="R50" t="s">
        <v>8314</v>
      </c>
      <c r="S50" s="10">
        <f t="shared" si="3"/>
        <v>42033.308564814812</v>
      </c>
      <c r="T50" s="10">
        <f t="shared" si="2"/>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s="13" t="s">
        <v>8313</v>
      </c>
      <c r="R51" t="s">
        <v>8314</v>
      </c>
      <c r="S51" s="10">
        <f t="shared" si="3"/>
        <v>42270.968113425923</v>
      </c>
      <c r="T51" s="10">
        <f t="shared" si="2"/>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s="13" t="s">
        <v>8313</v>
      </c>
      <c r="R52" t="s">
        <v>8314</v>
      </c>
      <c r="S52" s="10">
        <f t="shared" si="3"/>
        <v>41995.544652777775</v>
      </c>
      <c r="T52" s="10">
        <f t="shared" si="2"/>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s="13" t="s">
        <v>8313</v>
      </c>
      <c r="R53" t="s">
        <v>8314</v>
      </c>
      <c r="S53" s="10">
        <f t="shared" si="3"/>
        <v>42196.72033564814</v>
      </c>
      <c r="T53" s="10">
        <f t="shared" si="2"/>
        <v>42226.72033564814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s="13" t="s">
        <v>8313</v>
      </c>
      <c r="R54" t="s">
        <v>8314</v>
      </c>
      <c r="S54" s="10">
        <f t="shared" si="3"/>
        <v>41807.493587962963</v>
      </c>
      <c r="T54" s="10">
        <f t="shared" si="2"/>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s="13" t="s">
        <v>8313</v>
      </c>
      <c r="R55" t="s">
        <v>8314</v>
      </c>
      <c r="S55" s="10">
        <f t="shared" si="3"/>
        <v>41719.340798611105</v>
      </c>
      <c r="T55" s="10">
        <f t="shared" si="2"/>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s="13" t="s">
        <v>8313</v>
      </c>
      <c r="R56" t="s">
        <v>8314</v>
      </c>
      <c r="S56" s="10">
        <f t="shared" si="3"/>
        <v>42333.504872685182</v>
      </c>
      <c r="T56" s="10">
        <f t="shared" si="2"/>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s="13" t="s">
        <v>8313</v>
      </c>
      <c r="R57" t="s">
        <v>8314</v>
      </c>
      <c r="S57" s="10">
        <f t="shared" si="3"/>
        <v>42496.760601851849</v>
      </c>
      <c r="T57" s="10">
        <f t="shared" si="2"/>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s="13" t="s">
        <v>8313</v>
      </c>
      <c r="R58" t="s">
        <v>8314</v>
      </c>
      <c r="S58" s="10">
        <f t="shared" si="3"/>
        <v>42149.340555555558</v>
      </c>
      <c r="T58" s="10">
        <f t="shared" si="2"/>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s="13" t="s">
        <v>8313</v>
      </c>
      <c r="R59" t="s">
        <v>8314</v>
      </c>
      <c r="S59" s="10">
        <f t="shared" si="3"/>
        <v>42089.624560185184</v>
      </c>
      <c r="T59" s="10">
        <f t="shared" si="2"/>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s="13" t="s">
        <v>8313</v>
      </c>
      <c r="R60" t="s">
        <v>8314</v>
      </c>
      <c r="S60" s="10">
        <f t="shared" si="3"/>
        <v>41932.536712962959</v>
      </c>
      <c r="T60" s="10">
        <f t="shared" si="2"/>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s="13" t="s">
        <v>8313</v>
      </c>
      <c r="R61" t="s">
        <v>8314</v>
      </c>
      <c r="S61" s="10">
        <f t="shared" si="3"/>
        <v>42230.027499999997</v>
      </c>
      <c r="T61" s="10">
        <f t="shared" si="2"/>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s="13" t="s">
        <v>8313</v>
      </c>
      <c r="R62" t="s">
        <v>8315</v>
      </c>
      <c r="S62" s="10">
        <f t="shared" si="3"/>
        <v>41701.693483796298</v>
      </c>
      <c r="T62" s="10">
        <f t="shared" si="2"/>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s="13" t="s">
        <v>8313</v>
      </c>
      <c r="R63" t="s">
        <v>8315</v>
      </c>
      <c r="S63" s="10">
        <f t="shared" si="3"/>
        <v>41409.605983796289</v>
      </c>
      <c r="T63" s="10">
        <f t="shared" si="2"/>
        <v>41431.605983796289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s="13" t="s">
        <v>8313</v>
      </c>
      <c r="R64" t="s">
        <v>8315</v>
      </c>
      <c r="S64" s="10">
        <f t="shared" si="3"/>
        <v>41311.591180555552</v>
      </c>
      <c r="T64" s="10">
        <f t="shared" si="2"/>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s="13" t="s">
        <v>8313</v>
      </c>
      <c r="R65" t="s">
        <v>8315</v>
      </c>
      <c r="S65" s="10">
        <f t="shared" si="3"/>
        <v>41612.703854166662</v>
      </c>
      <c r="T65" s="10">
        <f t="shared" si="2"/>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s="13" t="s">
        <v>8313</v>
      </c>
      <c r="R66" t="s">
        <v>8315</v>
      </c>
      <c r="S66" s="10">
        <f t="shared" si="3"/>
        <v>41432.809965277775</v>
      </c>
      <c r="T66" s="10">
        <f t="shared" si="2"/>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4">E67/D67</f>
        <v>1.0752857142857142</v>
      </c>
      <c r="P67" s="6">
        <f t="shared" ref="P67:P130" si="5">E67/L67</f>
        <v>132.05263157894737</v>
      </c>
      <c r="Q67" s="13" t="s">
        <v>8313</v>
      </c>
      <c r="R67" t="s">
        <v>8315</v>
      </c>
      <c r="S67" s="10">
        <f t="shared" si="3"/>
        <v>41835.612893518519</v>
      </c>
      <c r="T67" s="10">
        <f t="shared" ref="T67:T130" si="6">(I67/86400)+25569+(-5/24)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s="6">
        <f t="shared" si="5"/>
        <v>91.230769230769226</v>
      </c>
      <c r="Q68" s="13" t="s">
        <v>8313</v>
      </c>
      <c r="R68" t="s">
        <v>8315</v>
      </c>
      <c r="S68" s="10">
        <f t="shared" ref="S68:S131" si="7">(J68/86400)+25569+(-5/24)</f>
        <v>42539.641435185178</v>
      </c>
      <c r="T68" s="10">
        <f t="shared" si="6"/>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s="6">
        <f t="shared" si="5"/>
        <v>116.25</v>
      </c>
      <c r="Q69" s="13" t="s">
        <v>8313</v>
      </c>
      <c r="R69" t="s">
        <v>8315</v>
      </c>
      <c r="S69" s="10">
        <f t="shared" si="7"/>
        <v>41075.375046296293</v>
      </c>
      <c r="T69" s="10">
        <f t="shared" si="6"/>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s="6">
        <f t="shared" si="5"/>
        <v>21.194444444444443</v>
      </c>
      <c r="Q70" s="13" t="s">
        <v>8313</v>
      </c>
      <c r="R70" t="s">
        <v>8315</v>
      </c>
      <c r="S70" s="10">
        <f t="shared" si="7"/>
        <v>41663.36100694444</v>
      </c>
      <c r="T70" s="10">
        <f t="shared" si="6"/>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s="6">
        <f t="shared" si="5"/>
        <v>62.327134831460668</v>
      </c>
      <c r="Q71" s="13" t="s">
        <v>8313</v>
      </c>
      <c r="R71" t="s">
        <v>8315</v>
      </c>
      <c r="S71" s="10">
        <f t="shared" si="7"/>
        <v>40785.979456018518</v>
      </c>
      <c r="T71" s="10">
        <f t="shared" si="6"/>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s="6">
        <f t="shared" si="5"/>
        <v>37.411764705882355</v>
      </c>
      <c r="Q72" s="13" t="s">
        <v>8313</v>
      </c>
      <c r="R72" t="s">
        <v>8315</v>
      </c>
      <c r="S72" s="10">
        <f t="shared" si="7"/>
        <v>40730.688020833331</v>
      </c>
      <c r="T72" s="10">
        <f t="shared" si="6"/>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s="6">
        <f t="shared" si="5"/>
        <v>69.71875</v>
      </c>
      <c r="Q73" s="13" t="s">
        <v>8313</v>
      </c>
      <c r="R73" t="s">
        <v>8315</v>
      </c>
      <c r="S73" s="10">
        <f t="shared" si="7"/>
        <v>40997.063159722216</v>
      </c>
      <c r="T73" s="10">
        <f t="shared" si="6"/>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s="6">
        <f t="shared" si="5"/>
        <v>58.170731707317074</v>
      </c>
      <c r="Q74" s="13" t="s">
        <v>8313</v>
      </c>
      <c r="R74" t="s">
        <v>8315</v>
      </c>
      <c r="S74" s="10">
        <f t="shared" si="7"/>
        <v>41207.801863425928</v>
      </c>
      <c r="T74" s="10">
        <f t="shared" si="6"/>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s="6">
        <f t="shared" si="5"/>
        <v>50</v>
      </c>
      <c r="Q75" s="13" t="s">
        <v>8313</v>
      </c>
      <c r="R75" t="s">
        <v>8315</v>
      </c>
      <c r="S75" s="10">
        <f t="shared" si="7"/>
        <v>40587.548425925925</v>
      </c>
      <c r="T75" s="10">
        <f t="shared" si="6"/>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s="6">
        <f t="shared" si="5"/>
        <v>19.471034482758618</v>
      </c>
      <c r="Q76" s="13" t="s">
        <v>8313</v>
      </c>
      <c r="R76" t="s">
        <v>8315</v>
      </c>
      <c r="S76" s="10">
        <f t="shared" si="7"/>
        <v>42360.278877314813</v>
      </c>
      <c r="T76" s="10">
        <f t="shared" si="6"/>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s="6">
        <f t="shared" si="5"/>
        <v>85.957446808510639</v>
      </c>
      <c r="Q77" s="13" t="s">
        <v>8313</v>
      </c>
      <c r="R77" t="s">
        <v>8315</v>
      </c>
      <c r="S77" s="10">
        <f t="shared" si="7"/>
        <v>41357.000833333332</v>
      </c>
      <c r="T77" s="10">
        <f t="shared" si="6"/>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s="6">
        <f t="shared" si="5"/>
        <v>30.666666666666668</v>
      </c>
      <c r="Q78" s="13" t="s">
        <v>8313</v>
      </c>
      <c r="R78" t="s">
        <v>8315</v>
      </c>
      <c r="S78" s="10">
        <f t="shared" si="7"/>
        <v>40844.483310185184</v>
      </c>
      <c r="T78" s="10">
        <f t="shared" si="6"/>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s="6">
        <f t="shared" si="5"/>
        <v>60.384615384615387</v>
      </c>
      <c r="Q79" s="13" t="s">
        <v>8313</v>
      </c>
      <c r="R79" t="s">
        <v>8315</v>
      </c>
      <c r="S79" s="10">
        <f t="shared" si="7"/>
        <v>40996.936539351846</v>
      </c>
      <c r="T79" s="10">
        <f t="shared" si="6"/>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s="6">
        <f t="shared" si="5"/>
        <v>38.6</v>
      </c>
      <c r="Q80" s="13" t="s">
        <v>8313</v>
      </c>
      <c r="R80" t="s">
        <v>8315</v>
      </c>
      <c r="S80" s="10">
        <f t="shared" si="7"/>
        <v>42604.522233796299</v>
      </c>
      <c r="T80" s="10">
        <f t="shared" si="6"/>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s="6">
        <f t="shared" si="5"/>
        <v>40.268292682926827</v>
      </c>
      <c r="Q81" s="13" t="s">
        <v>8313</v>
      </c>
      <c r="R81" t="s">
        <v>8315</v>
      </c>
      <c r="S81" s="10">
        <f t="shared" si="7"/>
        <v>41724.568206018514</v>
      </c>
      <c r="T81" s="10">
        <f t="shared" si="6"/>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s="6">
        <f t="shared" si="5"/>
        <v>273.82978723404256</v>
      </c>
      <c r="Q82" s="13" t="s">
        <v>8313</v>
      </c>
      <c r="R82" t="s">
        <v>8315</v>
      </c>
      <c r="S82" s="10">
        <f t="shared" si="7"/>
        <v>41582.875648148147</v>
      </c>
      <c r="T82" s="10">
        <f t="shared" si="6"/>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s="6">
        <f t="shared" si="5"/>
        <v>53.035714285714285</v>
      </c>
      <c r="Q83" s="13" t="s">
        <v>8313</v>
      </c>
      <c r="R83" t="s">
        <v>8315</v>
      </c>
      <c r="S83" s="10">
        <f t="shared" si="7"/>
        <v>41099.950543981475</v>
      </c>
      <c r="T83" s="10">
        <f t="shared" si="6"/>
        <v>41103.918055555558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s="6">
        <f t="shared" si="5"/>
        <v>40.005000000000003</v>
      </c>
      <c r="Q84" s="13" t="s">
        <v>8313</v>
      </c>
      <c r="R84" t="s">
        <v>8315</v>
      </c>
      <c r="S84" s="10">
        <f t="shared" si="7"/>
        <v>40795.611817129626</v>
      </c>
      <c r="T84" s="10">
        <f t="shared" si="6"/>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s="6">
        <f t="shared" si="5"/>
        <v>15.76923076923077</v>
      </c>
      <c r="Q85" s="13" t="s">
        <v>8313</v>
      </c>
      <c r="R85" t="s">
        <v>8315</v>
      </c>
      <c r="S85" s="10">
        <f t="shared" si="7"/>
        <v>42042.407280092586</v>
      </c>
      <c r="T85" s="10">
        <f t="shared" si="6"/>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s="6">
        <f t="shared" si="5"/>
        <v>71.428571428571431</v>
      </c>
      <c r="Q86" s="13" t="s">
        <v>8313</v>
      </c>
      <c r="R86" t="s">
        <v>8315</v>
      </c>
      <c r="S86" s="10">
        <f t="shared" si="7"/>
        <v>40648.54960648148</v>
      </c>
      <c r="T86" s="10">
        <f t="shared" si="6"/>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s="6">
        <f t="shared" si="5"/>
        <v>71.714285714285708</v>
      </c>
      <c r="Q87" s="13" t="s">
        <v>8313</v>
      </c>
      <c r="R87" t="s">
        <v>8315</v>
      </c>
      <c r="S87" s="10">
        <f t="shared" si="7"/>
        <v>40778.917094907403</v>
      </c>
      <c r="T87" s="10">
        <f t="shared" si="6"/>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s="6">
        <f t="shared" si="5"/>
        <v>375.76470588235293</v>
      </c>
      <c r="Q88" s="13" t="s">
        <v>8313</v>
      </c>
      <c r="R88" t="s">
        <v>8315</v>
      </c>
      <c r="S88" s="10">
        <f t="shared" si="7"/>
        <v>42291.347743055558</v>
      </c>
      <c r="T88" s="10">
        <f t="shared" si="6"/>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s="6">
        <f t="shared" si="5"/>
        <v>104.6</v>
      </c>
      <c r="Q89" s="13" t="s">
        <v>8313</v>
      </c>
      <c r="R89" t="s">
        <v>8315</v>
      </c>
      <c r="S89" s="10">
        <f t="shared" si="7"/>
        <v>40322.331053240741</v>
      </c>
      <c r="T89" s="10">
        <f t="shared" si="6"/>
        <v>40331.861805555549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s="6">
        <f t="shared" si="5"/>
        <v>60</v>
      </c>
      <c r="Q90" s="13" t="s">
        <v>8313</v>
      </c>
      <c r="R90" t="s">
        <v>8315</v>
      </c>
      <c r="S90" s="10">
        <f t="shared" si="7"/>
        <v>41786.450590277775</v>
      </c>
      <c r="T90" s="10">
        <f t="shared" si="6"/>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s="6">
        <f t="shared" si="5"/>
        <v>123.28571428571429</v>
      </c>
      <c r="Q91" s="13" t="s">
        <v>8313</v>
      </c>
      <c r="R91" t="s">
        <v>8315</v>
      </c>
      <c r="S91" s="10">
        <f t="shared" si="7"/>
        <v>41402.543888888882</v>
      </c>
      <c r="T91" s="10">
        <f t="shared" si="6"/>
        <v>41427.543888888882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s="6">
        <f t="shared" si="5"/>
        <v>31.375</v>
      </c>
      <c r="Q92" s="13" t="s">
        <v>8313</v>
      </c>
      <c r="R92" t="s">
        <v>8315</v>
      </c>
      <c r="S92" s="10">
        <f t="shared" si="7"/>
        <v>40706.089108796295</v>
      </c>
      <c r="T92" s="10">
        <f t="shared" si="6"/>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s="6">
        <f t="shared" si="5"/>
        <v>78.260869565217391</v>
      </c>
      <c r="Q93" s="13" t="s">
        <v>8313</v>
      </c>
      <c r="R93" t="s">
        <v>8315</v>
      </c>
      <c r="S93" s="10">
        <f t="shared" si="7"/>
        <v>40619.194027777776</v>
      </c>
      <c r="T93" s="10">
        <f t="shared" si="6"/>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s="6">
        <f t="shared" si="5"/>
        <v>122.32558139534883</v>
      </c>
      <c r="Q94" s="13" t="s">
        <v>8313</v>
      </c>
      <c r="R94" t="s">
        <v>8315</v>
      </c>
      <c r="S94" s="10">
        <f t="shared" si="7"/>
        <v>42720.990543981483</v>
      </c>
      <c r="T94" s="10">
        <f t="shared" si="6"/>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s="6">
        <f t="shared" si="5"/>
        <v>73.733333333333334</v>
      </c>
      <c r="Q95" s="13" t="s">
        <v>8313</v>
      </c>
      <c r="R95" t="s">
        <v>8315</v>
      </c>
      <c r="S95" s="10">
        <f t="shared" si="7"/>
        <v>41065.649733796294</v>
      </c>
      <c r="T95" s="10">
        <f t="shared" si="6"/>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s="6">
        <f t="shared" si="5"/>
        <v>21.666666666666668</v>
      </c>
      <c r="Q96" s="13" t="s">
        <v>8313</v>
      </c>
      <c r="R96" t="s">
        <v>8315</v>
      </c>
      <c r="S96" s="10">
        <f t="shared" si="7"/>
        <v>41716.509513888886</v>
      </c>
      <c r="T96" s="10">
        <f t="shared" si="6"/>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s="6">
        <f t="shared" si="5"/>
        <v>21.904761904761905</v>
      </c>
      <c r="Q97" s="13" t="s">
        <v>8313</v>
      </c>
      <c r="R97" t="s">
        <v>8315</v>
      </c>
      <c r="S97" s="10">
        <f t="shared" si="7"/>
        <v>40934.796770833331</v>
      </c>
      <c r="T97" s="10">
        <f t="shared" si="6"/>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s="6">
        <f t="shared" si="5"/>
        <v>50.588235294117645</v>
      </c>
      <c r="Q98" s="13" t="s">
        <v>8313</v>
      </c>
      <c r="R98" t="s">
        <v>8315</v>
      </c>
      <c r="S98" s="10">
        <f t="shared" si="7"/>
        <v>40324.45417824074</v>
      </c>
      <c r="T98" s="10">
        <f t="shared" si="6"/>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s="6">
        <f t="shared" si="5"/>
        <v>53.125</v>
      </c>
      <c r="Q99" s="13" t="s">
        <v>8313</v>
      </c>
      <c r="R99" t="s">
        <v>8315</v>
      </c>
      <c r="S99" s="10">
        <f t="shared" si="7"/>
        <v>40705.926874999997</v>
      </c>
      <c r="T99" s="10">
        <f t="shared" si="6"/>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s="6">
        <f t="shared" si="5"/>
        <v>56.666666666666664</v>
      </c>
      <c r="Q100" s="13" t="s">
        <v>8313</v>
      </c>
      <c r="R100" t="s">
        <v>8315</v>
      </c>
      <c r="S100" s="10">
        <f t="shared" si="7"/>
        <v>41214.586504629631</v>
      </c>
      <c r="T100" s="10">
        <f t="shared" si="6"/>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s="13" t="s">
        <v>8313</v>
      </c>
      <c r="R101" t="s">
        <v>8315</v>
      </c>
      <c r="S101" s="10">
        <f t="shared" si="7"/>
        <v>41631.694432870368</v>
      </c>
      <c r="T101" s="10">
        <f t="shared" si="6"/>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s="6">
        <f t="shared" si="5"/>
        <v>192.30769230769232</v>
      </c>
      <c r="Q102" s="13" t="s">
        <v>8313</v>
      </c>
      <c r="R102" t="s">
        <v>8315</v>
      </c>
      <c r="S102" s="10">
        <f t="shared" si="7"/>
        <v>41197.544976851852</v>
      </c>
      <c r="T102" s="10">
        <f t="shared" si="6"/>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s="6">
        <f t="shared" si="5"/>
        <v>100</v>
      </c>
      <c r="Q103" s="13" t="s">
        <v>8313</v>
      </c>
      <c r="R103" t="s">
        <v>8315</v>
      </c>
      <c r="S103" s="10">
        <f t="shared" si="7"/>
        <v>41274.568402777775</v>
      </c>
      <c r="T103" s="10">
        <f t="shared" si="6"/>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s="13" t="s">
        <v>8313</v>
      </c>
      <c r="R104" t="s">
        <v>8315</v>
      </c>
      <c r="S104" s="10">
        <f t="shared" si="7"/>
        <v>40504.922835648147</v>
      </c>
      <c r="T104" s="10">
        <f t="shared" si="6"/>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s="13" t="s">
        <v>8313</v>
      </c>
      <c r="R105" t="s">
        <v>8315</v>
      </c>
      <c r="S105" s="10">
        <f t="shared" si="7"/>
        <v>41682.597569444442</v>
      </c>
      <c r="T105" s="10">
        <f t="shared" si="6"/>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s="6">
        <f t="shared" si="5"/>
        <v>60</v>
      </c>
      <c r="Q106" s="13" t="s">
        <v>8313</v>
      </c>
      <c r="R106" t="s">
        <v>8315</v>
      </c>
      <c r="S106" s="10">
        <f t="shared" si="7"/>
        <v>40612.486874999995</v>
      </c>
      <c r="T106" s="10">
        <f t="shared" si="6"/>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s="13" t="s">
        <v>8313</v>
      </c>
      <c r="R107" t="s">
        <v>8315</v>
      </c>
      <c r="S107" s="10">
        <f t="shared" si="7"/>
        <v>42485.516435185178</v>
      </c>
      <c r="T107" s="10">
        <f t="shared" si="6"/>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s="13" t="s">
        <v>8313</v>
      </c>
      <c r="R108" t="s">
        <v>8315</v>
      </c>
      <c r="S108" s="10">
        <f t="shared" si="7"/>
        <v>40987.568298611106</v>
      </c>
      <c r="T108" s="10">
        <f t="shared" si="6"/>
        <v>41001.568298611106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s="13" t="s">
        <v>8313</v>
      </c>
      <c r="R109" t="s">
        <v>8315</v>
      </c>
      <c r="S109" s="10">
        <f t="shared" si="7"/>
        <v>40635.774155092593</v>
      </c>
      <c r="T109" s="10">
        <f t="shared" si="6"/>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s="13" t="s">
        <v>8313</v>
      </c>
      <c r="R110" t="s">
        <v>8315</v>
      </c>
      <c r="S110" s="10">
        <f t="shared" si="7"/>
        <v>41365.404745370368</v>
      </c>
      <c r="T110" s="10">
        <f t="shared" si="6"/>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s="13" t="s">
        <v>8313</v>
      </c>
      <c r="R111" t="s">
        <v>8315</v>
      </c>
      <c r="S111" s="10">
        <f t="shared" si="7"/>
        <v>40569.817476851851</v>
      </c>
      <c r="T111" s="10">
        <f t="shared" si="6"/>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s="13" t="s">
        <v>8313</v>
      </c>
      <c r="R112" t="s">
        <v>8315</v>
      </c>
      <c r="S112" s="10">
        <f t="shared" si="7"/>
        <v>41557.741354166668</v>
      </c>
      <c r="T112" s="10">
        <f t="shared" si="6"/>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s="13" t="s">
        <v>8313</v>
      </c>
      <c r="R113" t="s">
        <v>8315</v>
      </c>
      <c r="S113" s="10">
        <f t="shared" si="7"/>
        <v>42125.124849537031</v>
      </c>
      <c r="T113" s="10">
        <f t="shared" si="6"/>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s="6">
        <f t="shared" si="5"/>
        <v>64.197530864197532</v>
      </c>
      <c r="Q114" s="13" t="s">
        <v>8313</v>
      </c>
      <c r="R114" t="s">
        <v>8315</v>
      </c>
      <c r="S114" s="10">
        <f t="shared" si="7"/>
        <v>41717.834699074076</v>
      </c>
      <c r="T114" s="10">
        <f t="shared" si="6"/>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s="6">
        <f t="shared" si="5"/>
        <v>90.384615384615387</v>
      </c>
      <c r="Q115" s="13" t="s">
        <v>8313</v>
      </c>
      <c r="R115" t="s">
        <v>8315</v>
      </c>
      <c r="S115" s="10">
        <f t="shared" si="7"/>
        <v>40753.550092592588</v>
      </c>
      <c r="T115" s="10">
        <f t="shared" si="6"/>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s="13" t="s">
        <v>8313</v>
      </c>
      <c r="R116" t="s">
        <v>8315</v>
      </c>
      <c r="S116" s="10">
        <f t="shared" si="7"/>
        <v>40861.065833333334</v>
      </c>
      <c r="T116" s="10">
        <f t="shared" si="6"/>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s="13" t="s">
        <v>8313</v>
      </c>
      <c r="R117" t="s">
        <v>8315</v>
      </c>
      <c r="S117" s="10">
        <f t="shared" si="7"/>
        <v>40918.530601851853</v>
      </c>
      <c r="T117" s="10">
        <f t="shared" si="6"/>
        <v>40943.530601851853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s="13" t="s">
        <v>8313</v>
      </c>
      <c r="R118" t="s">
        <v>8315</v>
      </c>
      <c r="S118" s="10">
        <f t="shared" si="7"/>
        <v>40595.288831018515</v>
      </c>
      <c r="T118" s="10">
        <f t="shared" si="6"/>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s="13" t="s">
        <v>8313</v>
      </c>
      <c r="R119" t="s">
        <v>8315</v>
      </c>
      <c r="S119" s="10">
        <f t="shared" si="7"/>
        <v>40248.626666666663</v>
      </c>
      <c r="T119" s="10">
        <f t="shared" si="6"/>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s="13" t="s">
        <v>8313</v>
      </c>
      <c r="R120" t="s">
        <v>8315</v>
      </c>
      <c r="S120" s="10">
        <f t="shared" si="7"/>
        <v>40722.845324074071</v>
      </c>
      <c r="T120" s="10">
        <f t="shared" si="6"/>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s="13" t="s">
        <v>8313</v>
      </c>
      <c r="R121" t="s">
        <v>8315</v>
      </c>
      <c r="S121" s="10">
        <f t="shared" si="7"/>
        <v>40738.860949074071</v>
      </c>
      <c r="T121" s="10">
        <f t="shared" si="6"/>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10</v>
      </c>
      <c r="Q122" s="13" t="s">
        <v>8313</v>
      </c>
      <c r="R122" t="s">
        <v>8316</v>
      </c>
      <c r="S122" s="10">
        <f t="shared" si="7"/>
        <v>42615.841516203705</v>
      </c>
      <c r="T122" s="10">
        <f t="shared" si="6"/>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1</v>
      </c>
      <c r="Q123" s="13" t="s">
        <v>8313</v>
      </c>
      <c r="R123" t="s">
        <v>8316</v>
      </c>
      <c r="S123" s="10">
        <f t="shared" si="7"/>
        <v>42096.496643518512</v>
      </c>
      <c r="T123" s="10">
        <f t="shared" si="6"/>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t="e">
        <f t="shared" si="5"/>
        <v>#DIV/0!</v>
      </c>
      <c r="Q124" s="13" t="s">
        <v>8313</v>
      </c>
      <c r="R124" t="s">
        <v>8316</v>
      </c>
      <c r="S124" s="10">
        <f t="shared" si="7"/>
        <v>42593.223460648143</v>
      </c>
      <c r="T124" s="10">
        <f t="shared" si="6"/>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s="13" t="s">
        <v>8313</v>
      </c>
      <c r="R125" t="s">
        <v>8316</v>
      </c>
      <c r="S125" s="10">
        <f t="shared" si="7"/>
        <v>41904.573657407404</v>
      </c>
      <c r="T125" s="10">
        <f t="shared" si="6"/>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t="e">
        <f t="shared" si="5"/>
        <v>#DIV/0!</v>
      </c>
      <c r="Q126" s="13" t="s">
        <v>8313</v>
      </c>
      <c r="R126" t="s">
        <v>8316</v>
      </c>
      <c r="S126" s="10">
        <f t="shared" si="7"/>
        <v>42114.720393518517</v>
      </c>
      <c r="T126" s="10">
        <f t="shared" si="6"/>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s="13" t="s">
        <v>8313</v>
      </c>
      <c r="R127" t="s">
        <v>8316</v>
      </c>
      <c r="S127" s="10">
        <f t="shared" si="7"/>
        <v>42709.78564814815</v>
      </c>
      <c r="T127" s="10">
        <f t="shared" si="6"/>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s="13" t="s">
        <v>8313</v>
      </c>
      <c r="R128" t="s">
        <v>8316</v>
      </c>
      <c r="S128" s="10">
        <f t="shared" si="7"/>
        <v>42135.381215277775</v>
      </c>
      <c r="T128" s="10">
        <f t="shared" si="6"/>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47.5</v>
      </c>
      <c r="Q129" s="13" t="s">
        <v>8313</v>
      </c>
      <c r="R129" t="s">
        <v>8316</v>
      </c>
      <c r="S129" s="10">
        <f t="shared" si="7"/>
        <v>42067.415983796294</v>
      </c>
      <c r="T129" s="10">
        <f t="shared" si="6"/>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s="13" t="s">
        <v>8313</v>
      </c>
      <c r="R130" t="s">
        <v>8316</v>
      </c>
      <c r="S130" s="10">
        <f t="shared" si="7"/>
        <v>42628.019594907404</v>
      </c>
      <c r="T130" s="10">
        <f t="shared" si="6"/>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8">E131/D131</f>
        <v>0</v>
      </c>
      <c r="P131" s="6" t="e">
        <f t="shared" ref="P131:P194" si="9">E131/L131</f>
        <v>#DIV/0!</v>
      </c>
      <c r="Q131" s="13" t="s">
        <v>8313</v>
      </c>
      <c r="R131" t="s">
        <v>8316</v>
      </c>
      <c r="S131" s="10">
        <f t="shared" si="7"/>
        <v>41882.728969907403</v>
      </c>
      <c r="T131" s="10">
        <f t="shared" ref="T131:T194" si="10">(I131/86400)+25569+(-5/24)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t="e">
        <f t="shared" si="9"/>
        <v>#DIV/0!</v>
      </c>
      <c r="Q132" s="13" t="s">
        <v>8313</v>
      </c>
      <c r="R132" t="s">
        <v>8316</v>
      </c>
      <c r="S132" s="10">
        <f t="shared" ref="S132:S195" si="11">(J132/86400)+25569+(-5/24)</f>
        <v>41778.707083333335</v>
      </c>
      <c r="T132" s="10">
        <f t="shared" si="10"/>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t="e">
        <f t="shared" si="9"/>
        <v>#DIV/0!</v>
      </c>
      <c r="Q133" s="13" t="s">
        <v>8313</v>
      </c>
      <c r="R133" t="s">
        <v>8316</v>
      </c>
      <c r="S133" s="10">
        <f t="shared" si="11"/>
        <v>42541.629178240742</v>
      </c>
      <c r="T133" s="10">
        <f t="shared" si="10"/>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s="13" t="s">
        <v>8313</v>
      </c>
      <c r="R134" t="s">
        <v>8316</v>
      </c>
      <c r="S134" s="10">
        <f t="shared" si="11"/>
        <v>41905.60424768518</v>
      </c>
      <c r="T134" s="10">
        <f t="shared" si="10"/>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t="e">
        <f t="shared" si="9"/>
        <v>#DIV/0!</v>
      </c>
      <c r="Q135" s="13" t="s">
        <v>8313</v>
      </c>
      <c r="R135" t="s">
        <v>8316</v>
      </c>
      <c r="S135" s="10">
        <f t="shared" si="11"/>
        <v>42491.599351851844</v>
      </c>
      <c r="T135" s="10">
        <f t="shared" si="10"/>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t="e">
        <f t="shared" si="9"/>
        <v>#DIV/0!</v>
      </c>
      <c r="Q136" s="13" t="s">
        <v>8313</v>
      </c>
      <c r="R136" t="s">
        <v>8316</v>
      </c>
      <c r="S136" s="10">
        <f t="shared" si="11"/>
        <v>42221.701597222222</v>
      </c>
      <c r="T136" s="10">
        <f t="shared" si="10"/>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s="13" t="s">
        <v>8313</v>
      </c>
      <c r="R137" t="s">
        <v>8316</v>
      </c>
      <c r="S137" s="10">
        <f t="shared" si="11"/>
        <v>41788.173576388886</v>
      </c>
      <c r="T137" s="10">
        <f t="shared" si="10"/>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t="e">
        <f t="shared" si="9"/>
        <v>#DIV/0!</v>
      </c>
      <c r="Q138" s="13" t="s">
        <v>8313</v>
      </c>
      <c r="R138" t="s">
        <v>8316</v>
      </c>
      <c r="S138" s="10">
        <f t="shared" si="11"/>
        <v>42096.201782407406</v>
      </c>
      <c r="T138" s="10">
        <f t="shared" si="10"/>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t="e">
        <f t="shared" si="9"/>
        <v>#DIV/0!</v>
      </c>
      <c r="Q139" s="13" t="s">
        <v>8313</v>
      </c>
      <c r="R139" t="s">
        <v>8316</v>
      </c>
      <c r="S139" s="10">
        <f t="shared" si="11"/>
        <v>42239.365659722222</v>
      </c>
      <c r="T139" s="10">
        <f t="shared" si="10"/>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s="13" t="s">
        <v>8313</v>
      </c>
      <c r="R140" t="s">
        <v>8316</v>
      </c>
      <c r="S140" s="10">
        <f t="shared" si="11"/>
        <v>42186.049085648141</v>
      </c>
      <c r="T140" s="10">
        <f t="shared" si="10"/>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500</v>
      </c>
      <c r="Q141" s="13" t="s">
        <v>8313</v>
      </c>
      <c r="R141" t="s">
        <v>8316</v>
      </c>
      <c r="S141" s="10">
        <f t="shared" si="11"/>
        <v>42187.712638888886</v>
      </c>
      <c r="T141" s="10">
        <f t="shared" si="10"/>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t="e">
        <f t="shared" si="9"/>
        <v>#DIV/0!</v>
      </c>
      <c r="Q142" s="13" t="s">
        <v>8313</v>
      </c>
      <c r="R142" t="s">
        <v>8316</v>
      </c>
      <c r="S142" s="10">
        <f t="shared" si="11"/>
        <v>42052.989953703705</v>
      </c>
      <c r="T142" s="10">
        <f t="shared" si="10"/>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46.178571428571431</v>
      </c>
      <c r="Q143" s="13" t="s">
        <v>8313</v>
      </c>
      <c r="R143" t="s">
        <v>8316</v>
      </c>
      <c r="S143" s="10">
        <f t="shared" si="11"/>
        <v>42109.944710648146</v>
      </c>
      <c r="T143" s="10">
        <f t="shared" si="10"/>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10</v>
      </c>
      <c r="Q144" s="13" t="s">
        <v>8313</v>
      </c>
      <c r="R144" t="s">
        <v>8316</v>
      </c>
      <c r="S144" s="10">
        <f t="shared" si="11"/>
        <v>41938.684930555552</v>
      </c>
      <c r="T144" s="10">
        <f t="shared" si="10"/>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t="e">
        <f t="shared" si="9"/>
        <v>#DIV/0!</v>
      </c>
      <c r="Q145" s="13" t="s">
        <v>8313</v>
      </c>
      <c r="R145" t="s">
        <v>8316</v>
      </c>
      <c r="S145" s="10">
        <f t="shared" si="11"/>
        <v>42558.855810185181</v>
      </c>
      <c r="T145" s="10">
        <f t="shared" si="10"/>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s="13" t="s">
        <v>8313</v>
      </c>
      <c r="R146" t="s">
        <v>8316</v>
      </c>
      <c r="S146" s="10">
        <f t="shared" si="11"/>
        <v>42047.554074074076</v>
      </c>
      <c r="T146" s="10">
        <f t="shared" si="10"/>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s="13" t="s">
        <v>8313</v>
      </c>
      <c r="R147" t="s">
        <v>8316</v>
      </c>
      <c r="S147" s="10">
        <f t="shared" si="11"/>
        <v>42200.333935185183</v>
      </c>
      <c r="T147" s="10">
        <f t="shared" si="10"/>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s="13" t="s">
        <v>8313</v>
      </c>
      <c r="R148" t="s">
        <v>8316</v>
      </c>
      <c r="S148" s="10">
        <f t="shared" si="11"/>
        <v>42692.807847222219</v>
      </c>
      <c r="T148" s="10">
        <f t="shared" si="10"/>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t="e">
        <f t="shared" si="9"/>
        <v>#DIV/0!</v>
      </c>
      <c r="Q149" s="13" t="s">
        <v>8313</v>
      </c>
      <c r="R149" t="s">
        <v>8316</v>
      </c>
      <c r="S149" s="10">
        <f t="shared" si="11"/>
        <v>41969.559490740743</v>
      </c>
      <c r="T149" s="10">
        <f t="shared" si="10"/>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20</v>
      </c>
      <c r="Q150" s="13" t="s">
        <v>8313</v>
      </c>
      <c r="R150" t="s">
        <v>8316</v>
      </c>
      <c r="S150" s="10">
        <f t="shared" si="11"/>
        <v>42397.073333333326</v>
      </c>
      <c r="T150" s="10">
        <f t="shared" si="10"/>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s="13" t="s">
        <v>8313</v>
      </c>
      <c r="R151" t="s">
        <v>8316</v>
      </c>
      <c r="S151" s="10">
        <f t="shared" si="11"/>
        <v>41967.963773148142</v>
      </c>
      <c r="T151" s="10">
        <f t="shared" si="10"/>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s="13" t="s">
        <v>8313</v>
      </c>
      <c r="R152" t="s">
        <v>8316</v>
      </c>
      <c r="S152" s="10">
        <f t="shared" si="11"/>
        <v>42089.95349537037</v>
      </c>
      <c r="T152" s="10">
        <f t="shared" si="10"/>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28</v>
      </c>
      <c r="Q153" s="13" t="s">
        <v>8313</v>
      </c>
      <c r="R153" t="s">
        <v>8316</v>
      </c>
      <c r="S153" s="10">
        <f t="shared" si="11"/>
        <v>42113.342488425922</v>
      </c>
      <c r="T153" s="10">
        <f t="shared" si="10"/>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15</v>
      </c>
      <c r="Q154" s="13" t="s">
        <v>8313</v>
      </c>
      <c r="R154" t="s">
        <v>8316</v>
      </c>
      <c r="S154" s="10">
        <f t="shared" si="11"/>
        <v>41874.869212962956</v>
      </c>
      <c r="T154" s="10">
        <f t="shared" si="10"/>
        <v>41904.869212962956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35.9</v>
      </c>
      <c r="Q155" s="13" t="s">
        <v>8313</v>
      </c>
      <c r="R155" t="s">
        <v>8316</v>
      </c>
      <c r="S155" s="10">
        <f t="shared" si="11"/>
        <v>41933.377824074072</v>
      </c>
      <c r="T155" s="10">
        <f t="shared" si="10"/>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s="13" t="s">
        <v>8313</v>
      </c>
      <c r="R156" t="s">
        <v>8316</v>
      </c>
      <c r="S156" s="10">
        <f t="shared" si="11"/>
        <v>42115.339062499996</v>
      </c>
      <c r="T156" s="10">
        <f t="shared" si="10"/>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20.25</v>
      </c>
      <c r="Q157" s="13" t="s">
        <v>8313</v>
      </c>
      <c r="R157" t="s">
        <v>8316</v>
      </c>
      <c r="S157" s="10">
        <f t="shared" si="11"/>
        <v>42168.351099537038</v>
      </c>
      <c r="T157" s="10">
        <f t="shared" si="10"/>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119</v>
      </c>
      <c r="Q158" s="13" t="s">
        <v>8313</v>
      </c>
      <c r="R158" t="s">
        <v>8316</v>
      </c>
      <c r="S158" s="10">
        <f t="shared" si="11"/>
        <v>41793.916620370372</v>
      </c>
      <c r="T158" s="10">
        <f t="shared" si="10"/>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v>
      </c>
      <c r="Q159" s="13" t="s">
        <v>8313</v>
      </c>
      <c r="R159" t="s">
        <v>8316</v>
      </c>
      <c r="S159" s="10">
        <f t="shared" si="11"/>
        <v>42396.703379629624</v>
      </c>
      <c r="T159" s="10">
        <f t="shared" si="10"/>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t="e">
        <f t="shared" si="9"/>
        <v>#DIV/0!</v>
      </c>
      <c r="Q160" s="13" t="s">
        <v>8313</v>
      </c>
      <c r="R160" t="s">
        <v>8316</v>
      </c>
      <c r="S160" s="10">
        <f t="shared" si="11"/>
        <v>41903.868379629625</v>
      </c>
      <c r="T160" s="10">
        <f t="shared" si="10"/>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10</v>
      </c>
      <c r="Q161" s="13" t="s">
        <v>8313</v>
      </c>
      <c r="R161" t="s">
        <v>8316</v>
      </c>
      <c r="S161" s="10">
        <f t="shared" si="11"/>
        <v>42514.226215277777</v>
      </c>
      <c r="T161" s="10">
        <f t="shared" si="10"/>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s="6" t="e">
        <f t="shared" si="9"/>
        <v>#DIV/0!</v>
      </c>
      <c r="Q162" s="13" t="s">
        <v>8313</v>
      </c>
      <c r="R162" t="s">
        <v>8317</v>
      </c>
      <c r="S162" s="10">
        <f t="shared" si="11"/>
        <v>42171.70475694444</v>
      </c>
      <c r="T162" s="10">
        <f t="shared" si="10"/>
        <v>42231.70475694444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s="6">
        <f t="shared" si="9"/>
        <v>5</v>
      </c>
      <c r="Q163" s="13" t="s">
        <v>8313</v>
      </c>
      <c r="R163" t="s">
        <v>8317</v>
      </c>
      <c r="S163" s="10">
        <f t="shared" si="11"/>
        <v>41792.479108796295</v>
      </c>
      <c r="T163" s="10">
        <f t="shared" si="10"/>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s="6">
        <f t="shared" si="9"/>
        <v>43.5</v>
      </c>
      <c r="Q164" s="13" t="s">
        <v>8313</v>
      </c>
      <c r="R164" t="s">
        <v>8317</v>
      </c>
      <c r="S164" s="10">
        <f t="shared" si="11"/>
        <v>41834.91847222222</v>
      </c>
      <c r="T164" s="10">
        <f t="shared" si="10"/>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s="6" t="e">
        <f t="shared" si="9"/>
        <v>#DIV/0!</v>
      </c>
      <c r="Q165" s="13" t="s">
        <v>8313</v>
      </c>
      <c r="R165" t="s">
        <v>8317</v>
      </c>
      <c r="S165" s="10">
        <f t="shared" si="11"/>
        <v>42243.752939814811</v>
      </c>
      <c r="T165" s="10">
        <f t="shared" si="10"/>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s="13" t="s">
        <v>8313</v>
      </c>
      <c r="R166" t="s">
        <v>8317</v>
      </c>
      <c r="S166" s="10">
        <f t="shared" si="11"/>
        <v>41841.554409722223</v>
      </c>
      <c r="T166" s="10">
        <f t="shared" si="10"/>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s="6" t="e">
        <f t="shared" si="9"/>
        <v>#DIV/0!</v>
      </c>
      <c r="Q167" s="13" t="s">
        <v>8313</v>
      </c>
      <c r="R167" t="s">
        <v>8317</v>
      </c>
      <c r="S167" s="10">
        <f t="shared" si="11"/>
        <v>42351.450509259252</v>
      </c>
      <c r="T167" s="10">
        <f t="shared" si="10"/>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s="6">
        <f t="shared" si="9"/>
        <v>3000</v>
      </c>
      <c r="Q168" s="13" t="s">
        <v>8313</v>
      </c>
      <c r="R168" t="s">
        <v>8317</v>
      </c>
      <c r="S168" s="10">
        <f t="shared" si="11"/>
        <v>42720.867615740739</v>
      </c>
      <c r="T168" s="10">
        <f t="shared" si="10"/>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s="6">
        <f t="shared" si="9"/>
        <v>5.5</v>
      </c>
      <c r="Q169" s="13" t="s">
        <v>8313</v>
      </c>
      <c r="R169" t="s">
        <v>8317</v>
      </c>
      <c r="S169" s="10">
        <f t="shared" si="11"/>
        <v>42160.719155092585</v>
      </c>
      <c r="T169" s="10">
        <f t="shared" si="10"/>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s="13" t="s">
        <v>8313</v>
      </c>
      <c r="R170" t="s">
        <v>8317</v>
      </c>
      <c r="S170" s="10">
        <f t="shared" si="11"/>
        <v>42052.626967592594</v>
      </c>
      <c r="T170" s="10">
        <f t="shared" si="10"/>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s="6">
        <f t="shared" si="9"/>
        <v>56</v>
      </c>
      <c r="Q171" s="13" t="s">
        <v>8313</v>
      </c>
      <c r="R171" t="s">
        <v>8317</v>
      </c>
      <c r="S171" s="10">
        <f t="shared" si="11"/>
        <v>41900.296979166662</v>
      </c>
      <c r="T171" s="10">
        <f t="shared" si="10"/>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s="6">
        <f t="shared" si="9"/>
        <v>32.5</v>
      </c>
      <c r="Q172" s="13" t="s">
        <v>8313</v>
      </c>
      <c r="R172" t="s">
        <v>8317</v>
      </c>
      <c r="S172" s="10">
        <f t="shared" si="11"/>
        <v>42216.769479166665</v>
      </c>
      <c r="T172" s="10">
        <f t="shared" si="10"/>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s="6">
        <f t="shared" si="9"/>
        <v>1</v>
      </c>
      <c r="Q173" s="13" t="s">
        <v>8313</v>
      </c>
      <c r="R173" t="s">
        <v>8317</v>
      </c>
      <c r="S173" s="10">
        <f t="shared" si="11"/>
        <v>42533.972384259258</v>
      </c>
      <c r="T173" s="10">
        <f t="shared" si="10"/>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s="6" t="e">
        <f t="shared" si="9"/>
        <v>#DIV/0!</v>
      </c>
      <c r="Q174" s="13" t="s">
        <v>8313</v>
      </c>
      <c r="R174" t="s">
        <v>8317</v>
      </c>
      <c r="S174" s="10">
        <f t="shared" si="11"/>
        <v>42047.186608796292</v>
      </c>
      <c r="T174" s="10">
        <f t="shared" si="10"/>
        <v>42082.144942129627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s="6" t="e">
        <f t="shared" si="9"/>
        <v>#DIV/0!</v>
      </c>
      <c r="Q175" s="13" t="s">
        <v>8313</v>
      </c>
      <c r="R175" t="s">
        <v>8317</v>
      </c>
      <c r="S175" s="10">
        <f t="shared" si="11"/>
        <v>42033.364675925921</v>
      </c>
      <c r="T175" s="10">
        <f t="shared" si="10"/>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s="6" t="e">
        <f t="shared" si="9"/>
        <v>#DIV/0!</v>
      </c>
      <c r="Q176" s="13" t="s">
        <v>8313</v>
      </c>
      <c r="R176" t="s">
        <v>8317</v>
      </c>
      <c r="S176" s="10">
        <f t="shared" si="11"/>
        <v>42072.55064814815</v>
      </c>
      <c r="T176" s="10">
        <f t="shared" si="10"/>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s="13" t="s">
        <v>8313</v>
      </c>
      <c r="R177" t="s">
        <v>8317</v>
      </c>
      <c r="S177" s="10">
        <f t="shared" si="11"/>
        <v>41855.569571759253</v>
      </c>
      <c r="T177" s="10">
        <f t="shared" si="10"/>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s="6" t="e">
        <f t="shared" si="9"/>
        <v>#DIV/0!</v>
      </c>
      <c r="Q178" s="13" t="s">
        <v>8313</v>
      </c>
      <c r="R178" t="s">
        <v>8317</v>
      </c>
      <c r="S178" s="10">
        <f t="shared" si="11"/>
        <v>42191.615729166668</v>
      </c>
      <c r="T178" s="10">
        <f t="shared" si="10"/>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s="6">
        <f t="shared" si="9"/>
        <v>25.714285714285715</v>
      </c>
      <c r="Q179" s="13" t="s">
        <v>8313</v>
      </c>
      <c r="R179" t="s">
        <v>8317</v>
      </c>
      <c r="S179" s="10">
        <f t="shared" si="11"/>
        <v>42069.839421296296</v>
      </c>
      <c r="T179" s="10">
        <f t="shared" si="10"/>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s="6" t="e">
        <f t="shared" si="9"/>
        <v>#DIV/0!</v>
      </c>
      <c r="Q180" s="13" t="s">
        <v>8313</v>
      </c>
      <c r="R180" t="s">
        <v>8317</v>
      </c>
      <c r="S180" s="10">
        <f t="shared" si="11"/>
        <v>42304.747048611105</v>
      </c>
      <c r="T180" s="10">
        <f t="shared" si="10"/>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s="6">
        <f t="shared" si="9"/>
        <v>100</v>
      </c>
      <c r="Q181" s="13" t="s">
        <v>8313</v>
      </c>
      <c r="R181" t="s">
        <v>8317</v>
      </c>
      <c r="S181" s="10">
        <f t="shared" si="11"/>
        <v>42402.872164351851</v>
      </c>
      <c r="T181" s="10">
        <f t="shared" si="10"/>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s="13" t="s">
        <v>8313</v>
      </c>
      <c r="R182" t="s">
        <v>8317</v>
      </c>
      <c r="S182" s="10">
        <f t="shared" si="11"/>
        <v>42067.782905092587</v>
      </c>
      <c r="T182" s="10">
        <f t="shared" si="10"/>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s="6">
        <f t="shared" si="9"/>
        <v>180.5</v>
      </c>
      <c r="Q183" s="13" t="s">
        <v>8313</v>
      </c>
      <c r="R183" t="s">
        <v>8317</v>
      </c>
      <c r="S183" s="10">
        <f t="shared" si="11"/>
        <v>42147.533506944441</v>
      </c>
      <c r="T183" s="10">
        <f t="shared" si="10"/>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s="6" t="e">
        <f t="shared" si="9"/>
        <v>#DIV/0!</v>
      </c>
      <c r="Q184" s="13" t="s">
        <v>8313</v>
      </c>
      <c r="R184" t="s">
        <v>8317</v>
      </c>
      <c r="S184" s="10">
        <f t="shared" si="11"/>
        <v>42711.803611111107</v>
      </c>
      <c r="T184" s="10">
        <f t="shared" si="10"/>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s="6">
        <f t="shared" si="9"/>
        <v>373.5</v>
      </c>
      <c r="Q185" s="13" t="s">
        <v>8313</v>
      </c>
      <c r="R185" t="s">
        <v>8317</v>
      </c>
      <c r="S185" s="10">
        <f t="shared" si="11"/>
        <v>41939.601967592593</v>
      </c>
      <c r="T185" s="10">
        <f t="shared" si="10"/>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s="6">
        <f t="shared" si="9"/>
        <v>25.5</v>
      </c>
      <c r="Q186" s="13" t="s">
        <v>8313</v>
      </c>
      <c r="R186" t="s">
        <v>8317</v>
      </c>
      <c r="S186" s="10">
        <f t="shared" si="11"/>
        <v>41825.58289351852</v>
      </c>
      <c r="T186" s="10">
        <f t="shared" si="10"/>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s="6">
        <f t="shared" si="9"/>
        <v>220</v>
      </c>
      <c r="Q187" s="13" t="s">
        <v>8313</v>
      </c>
      <c r="R187" t="s">
        <v>8317</v>
      </c>
      <c r="S187" s="10">
        <f t="shared" si="11"/>
        <v>42570.702997685185</v>
      </c>
      <c r="T187" s="10">
        <f t="shared" si="10"/>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s="6" t="e">
        <f t="shared" si="9"/>
        <v>#DIV/0!</v>
      </c>
      <c r="Q188" s="13" t="s">
        <v>8313</v>
      </c>
      <c r="R188" t="s">
        <v>8317</v>
      </c>
      <c r="S188" s="10">
        <f t="shared" si="11"/>
        <v>42767.604560185187</v>
      </c>
      <c r="T188" s="10">
        <f t="shared" si="10"/>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s="6">
        <f t="shared" si="9"/>
        <v>160</v>
      </c>
      <c r="Q189" s="13" t="s">
        <v>8313</v>
      </c>
      <c r="R189" t="s">
        <v>8317</v>
      </c>
      <c r="S189" s="10">
        <f t="shared" si="11"/>
        <v>42182.02612268518</v>
      </c>
      <c r="T189" s="10">
        <f t="shared" si="10"/>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s="6" t="e">
        <f t="shared" si="9"/>
        <v>#DIV/0!</v>
      </c>
      <c r="Q190" s="13" t="s">
        <v>8313</v>
      </c>
      <c r="R190" t="s">
        <v>8317</v>
      </c>
      <c r="S190" s="10">
        <f t="shared" si="11"/>
        <v>41856.974710648145</v>
      </c>
      <c r="T190" s="10">
        <f t="shared" si="10"/>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s="6">
        <f t="shared" si="9"/>
        <v>69</v>
      </c>
      <c r="Q191" s="13" t="s">
        <v>8313</v>
      </c>
      <c r="R191" t="s">
        <v>8317</v>
      </c>
      <c r="S191" s="10">
        <f t="shared" si="11"/>
        <v>42556.482372685183</v>
      </c>
      <c r="T191" s="10">
        <f t="shared" si="10"/>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s="6">
        <f t="shared" si="9"/>
        <v>50</v>
      </c>
      <c r="Q192" s="13" t="s">
        <v>8313</v>
      </c>
      <c r="R192" t="s">
        <v>8317</v>
      </c>
      <c r="S192" s="10">
        <f t="shared" si="11"/>
        <v>42527.442662037036</v>
      </c>
      <c r="T192" s="10">
        <f t="shared" si="10"/>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s="6">
        <f t="shared" si="9"/>
        <v>83.333333333333329</v>
      </c>
      <c r="Q193" s="13" t="s">
        <v>8313</v>
      </c>
      <c r="R193" t="s">
        <v>8317</v>
      </c>
      <c r="S193" s="10">
        <f t="shared" si="11"/>
        <v>42239.233078703699</v>
      </c>
      <c r="T193" s="10">
        <f t="shared" si="10"/>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8"/>
        <v>1.7E-5</v>
      </c>
      <c r="P194" s="6">
        <f t="shared" si="9"/>
        <v>5.666666666666667</v>
      </c>
      <c r="Q194" s="13" t="s">
        <v>8313</v>
      </c>
      <c r="R194" t="s">
        <v>8317</v>
      </c>
      <c r="S194" s="10">
        <f t="shared" si="11"/>
        <v>41899.583703703705</v>
      </c>
      <c r="T194" s="10">
        <f t="shared" si="10"/>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2">E195/D195</f>
        <v>0</v>
      </c>
      <c r="P195" s="6" t="e">
        <f t="shared" ref="P195:P258" si="13">E195/L195</f>
        <v>#DIV/0!</v>
      </c>
      <c r="Q195" s="13" t="s">
        <v>8313</v>
      </c>
      <c r="R195" t="s">
        <v>8317</v>
      </c>
      <c r="S195" s="10">
        <f t="shared" si="11"/>
        <v>41911.726458333331</v>
      </c>
      <c r="T195" s="10">
        <f t="shared" ref="T195:T258" si="14">(I195/86400)+25569+(-5/24)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s="6">
        <f t="shared" si="13"/>
        <v>1</v>
      </c>
      <c r="Q196" s="13" t="s">
        <v>8313</v>
      </c>
      <c r="R196" t="s">
        <v>8317</v>
      </c>
      <c r="S196" s="10">
        <f t="shared" ref="S196:S259" si="15">(J196/86400)+25569+(-5/24)</f>
        <v>42375.788553240738</v>
      </c>
      <c r="T196" s="10">
        <f t="shared" si="14"/>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s="6" t="e">
        <f t="shared" si="13"/>
        <v>#DIV/0!</v>
      </c>
      <c r="Q197" s="13" t="s">
        <v>8313</v>
      </c>
      <c r="R197" t="s">
        <v>8317</v>
      </c>
      <c r="S197" s="10">
        <f t="shared" si="15"/>
        <v>42135.462175925924</v>
      </c>
      <c r="T197" s="10">
        <f t="shared" si="14"/>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s="13" t="s">
        <v>8313</v>
      </c>
      <c r="R198" t="s">
        <v>8317</v>
      </c>
      <c r="S198" s="10">
        <f t="shared" si="15"/>
        <v>42259.334467592591</v>
      </c>
      <c r="T198" s="10">
        <f t="shared" si="14"/>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s="6">
        <f t="shared" si="13"/>
        <v>32.75</v>
      </c>
      <c r="Q199" s="13" t="s">
        <v>8313</v>
      </c>
      <c r="R199" t="s">
        <v>8317</v>
      </c>
      <c r="S199" s="10">
        <f t="shared" si="15"/>
        <v>42741.640046296299</v>
      </c>
      <c r="T199" s="10">
        <f t="shared" si="14"/>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s="6">
        <f t="shared" si="13"/>
        <v>46.5</v>
      </c>
      <c r="Q200" s="13" t="s">
        <v>8313</v>
      </c>
      <c r="R200" t="s">
        <v>8317</v>
      </c>
      <c r="S200" s="10">
        <f t="shared" si="15"/>
        <v>41887.175023148149</v>
      </c>
      <c r="T200" s="10">
        <f t="shared" si="14"/>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s="6" t="e">
        <f t="shared" si="13"/>
        <v>#DIV/0!</v>
      </c>
      <c r="Q201" s="13" t="s">
        <v>8313</v>
      </c>
      <c r="R201" t="s">
        <v>8317</v>
      </c>
      <c r="S201" s="10">
        <f t="shared" si="15"/>
        <v>42583.915532407402</v>
      </c>
      <c r="T201" s="10">
        <f t="shared" si="14"/>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s="13" t="s">
        <v>8313</v>
      </c>
      <c r="R202" t="s">
        <v>8317</v>
      </c>
      <c r="S202" s="10">
        <f t="shared" si="15"/>
        <v>41866.875034722216</v>
      </c>
      <c r="T202" s="10">
        <f t="shared" si="14"/>
        <v>41896.875034722216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s="13" t="s">
        <v>8313</v>
      </c>
      <c r="R203" t="s">
        <v>8317</v>
      </c>
      <c r="S203" s="10">
        <f t="shared" si="15"/>
        <v>42023.610289351847</v>
      </c>
      <c r="T203" s="10">
        <f t="shared" si="14"/>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s="6" t="e">
        <f t="shared" si="13"/>
        <v>#DIV/0!</v>
      </c>
      <c r="Q204" s="13" t="s">
        <v>8313</v>
      </c>
      <c r="R204" t="s">
        <v>8317</v>
      </c>
      <c r="S204" s="10">
        <f t="shared" si="15"/>
        <v>42255.719490740739</v>
      </c>
      <c r="T204" s="10">
        <f t="shared" si="14"/>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s="6">
        <f t="shared" si="13"/>
        <v>93.25</v>
      </c>
      <c r="Q205" s="13" t="s">
        <v>8313</v>
      </c>
      <c r="R205" t="s">
        <v>8317</v>
      </c>
      <c r="S205" s="10">
        <f t="shared" si="15"/>
        <v>41973.639629629623</v>
      </c>
      <c r="T205" s="10">
        <f t="shared" si="14"/>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s="13" t="s">
        <v>8313</v>
      </c>
      <c r="R206" t="s">
        <v>8317</v>
      </c>
      <c r="S206" s="10">
        <f t="shared" si="15"/>
        <v>42556.375034722216</v>
      </c>
      <c r="T206" s="10">
        <f t="shared" si="14"/>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s="13" t="s">
        <v>8313</v>
      </c>
      <c r="R207" t="s">
        <v>8317</v>
      </c>
      <c r="S207" s="10">
        <f t="shared" si="15"/>
        <v>42248.423865740733</v>
      </c>
      <c r="T207" s="10">
        <f t="shared" si="14"/>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s="6" t="e">
        <f t="shared" si="13"/>
        <v>#DIV/0!</v>
      </c>
      <c r="Q208" s="13" t="s">
        <v>8313</v>
      </c>
      <c r="R208" t="s">
        <v>8317</v>
      </c>
      <c r="S208" s="10">
        <f t="shared" si="15"/>
        <v>42566.79609953703</v>
      </c>
      <c r="T208" s="10">
        <f t="shared" si="14"/>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s="13" t="s">
        <v>8313</v>
      </c>
      <c r="R209" t="s">
        <v>8317</v>
      </c>
      <c r="S209" s="10">
        <f t="shared" si="15"/>
        <v>41977.988865740735</v>
      </c>
      <c r="T209" s="10">
        <f t="shared" si="14"/>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s="6" t="e">
        <f t="shared" si="13"/>
        <v>#DIV/0!</v>
      </c>
      <c r="Q210" s="13" t="s">
        <v>8313</v>
      </c>
      <c r="R210" t="s">
        <v>8317</v>
      </c>
      <c r="S210" s="10">
        <f t="shared" si="15"/>
        <v>41959.16165509259</v>
      </c>
      <c r="T210" s="10">
        <f t="shared" si="14"/>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s="6" t="e">
        <f t="shared" si="13"/>
        <v>#DIV/0!</v>
      </c>
      <c r="Q211" s="13" t="s">
        <v>8313</v>
      </c>
      <c r="R211" t="s">
        <v>8317</v>
      </c>
      <c r="S211" s="10">
        <f t="shared" si="15"/>
        <v>42165.714525462965</v>
      </c>
      <c r="T211" s="10">
        <f t="shared" si="14"/>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s="6">
        <f t="shared" si="13"/>
        <v>91.818181818181813</v>
      </c>
      <c r="Q212" s="13" t="s">
        <v>8313</v>
      </c>
      <c r="R212" t="s">
        <v>8317</v>
      </c>
      <c r="S212" s="10">
        <f t="shared" si="15"/>
        <v>42248.856388888882</v>
      </c>
      <c r="T212" s="10">
        <f t="shared" si="14"/>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s="13" t="s">
        <v>8313</v>
      </c>
      <c r="R213" t="s">
        <v>8317</v>
      </c>
      <c r="S213" s="10">
        <f t="shared" si="15"/>
        <v>42235.951585648145</v>
      </c>
      <c r="T213" s="10">
        <f t="shared" si="14"/>
        <v>42265.951585648145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s="6">
        <f t="shared" si="13"/>
        <v>1</v>
      </c>
      <c r="Q214" s="13" t="s">
        <v>8313</v>
      </c>
      <c r="R214" t="s">
        <v>8317</v>
      </c>
      <c r="S214" s="10">
        <f t="shared" si="15"/>
        <v>42416.672685185178</v>
      </c>
      <c r="T214" s="10">
        <f t="shared" si="14"/>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s="6">
        <f t="shared" si="13"/>
        <v>20</v>
      </c>
      <c r="Q215" s="13" t="s">
        <v>8313</v>
      </c>
      <c r="R215" t="s">
        <v>8317</v>
      </c>
      <c r="S215" s="10">
        <f t="shared" si="15"/>
        <v>42202.385960648149</v>
      </c>
      <c r="T215" s="10">
        <f t="shared" si="14"/>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s="6">
        <f t="shared" si="13"/>
        <v>1</v>
      </c>
      <c r="Q216" s="13" t="s">
        <v>8313</v>
      </c>
      <c r="R216" t="s">
        <v>8317</v>
      </c>
      <c r="S216" s="10">
        <f t="shared" si="15"/>
        <v>42009.432280092595</v>
      </c>
      <c r="T216" s="10">
        <f t="shared" si="14"/>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s="6">
        <f t="shared" si="13"/>
        <v>10</v>
      </c>
      <c r="Q217" s="13" t="s">
        <v>8313</v>
      </c>
      <c r="R217" t="s">
        <v>8317</v>
      </c>
      <c r="S217" s="10">
        <f t="shared" si="15"/>
        <v>42375.021782407406</v>
      </c>
      <c r="T217" s="10">
        <f t="shared" si="14"/>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s="13" t="s">
        <v>8313</v>
      </c>
      <c r="R218" t="s">
        <v>8317</v>
      </c>
      <c r="S218" s="10">
        <f t="shared" si="15"/>
        <v>42066.750428240739</v>
      </c>
      <c r="T218" s="10">
        <f t="shared" si="14"/>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s="13" t="s">
        <v>8313</v>
      </c>
      <c r="R219" t="s">
        <v>8317</v>
      </c>
      <c r="S219" s="10">
        <f t="shared" si="15"/>
        <v>41970.432280092595</v>
      </c>
      <c r="T219" s="10">
        <f t="shared" si="14"/>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s="6">
        <f t="shared" si="13"/>
        <v>100</v>
      </c>
      <c r="Q220" s="13" t="s">
        <v>8313</v>
      </c>
      <c r="R220" t="s">
        <v>8317</v>
      </c>
      <c r="S220" s="10">
        <f t="shared" si="15"/>
        <v>42079.420011574075</v>
      </c>
      <c r="T220" s="10">
        <f t="shared" si="14"/>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s="13" t="s">
        <v>8313</v>
      </c>
      <c r="R221" t="s">
        <v>8317</v>
      </c>
      <c r="S221" s="10">
        <f t="shared" si="15"/>
        <v>42429.118344907409</v>
      </c>
      <c r="T221" s="10">
        <f t="shared" si="14"/>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s="6">
        <f t="shared" si="13"/>
        <v>120</v>
      </c>
      <c r="Q222" s="13" t="s">
        <v>8313</v>
      </c>
      <c r="R222" t="s">
        <v>8317</v>
      </c>
      <c r="S222" s="10">
        <f t="shared" si="15"/>
        <v>42195.435532407406</v>
      </c>
      <c r="T222" s="10">
        <f t="shared" si="14"/>
        <v>42236.629166666666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s="6" t="e">
        <f t="shared" si="13"/>
        <v>#DIV/0!</v>
      </c>
      <c r="Q223" s="13" t="s">
        <v>8313</v>
      </c>
      <c r="R223" t="s">
        <v>8317</v>
      </c>
      <c r="S223" s="10">
        <f t="shared" si="15"/>
        <v>42031.629212962966</v>
      </c>
      <c r="T223" s="10">
        <f t="shared" si="14"/>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s="6">
        <f t="shared" si="13"/>
        <v>65</v>
      </c>
      <c r="Q224" s="13" t="s">
        <v>8313</v>
      </c>
      <c r="R224" t="s">
        <v>8317</v>
      </c>
      <c r="S224" s="10">
        <f t="shared" si="15"/>
        <v>42031.561550925922</v>
      </c>
      <c r="T224" s="10">
        <f t="shared" si="14"/>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s="6" t="e">
        <f t="shared" si="13"/>
        <v>#DIV/0!</v>
      </c>
      <c r="Q225" s="13" t="s">
        <v>8313</v>
      </c>
      <c r="R225" t="s">
        <v>8317</v>
      </c>
      <c r="S225" s="10">
        <f t="shared" si="15"/>
        <v>42481.839699074073</v>
      </c>
      <c r="T225" s="10">
        <f t="shared" si="14"/>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s="6" t="e">
        <f t="shared" si="13"/>
        <v>#DIV/0!</v>
      </c>
      <c r="Q226" s="13" t="s">
        <v>8313</v>
      </c>
      <c r="R226" t="s">
        <v>8317</v>
      </c>
      <c r="S226" s="10">
        <f t="shared" si="15"/>
        <v>42135.026921296296</v>
      </c>
      <c r="T226" s="10">
        <f t="shared" si="14"/>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s="6" t="e">
        <f t="shared" si="13"/>
        <v>#DIV/0!</v>
      </c>
      <c r="Q227" s="13" t="s">
        <v>8313</v>
      </c>
      <c r="R227" t="s">
        <v>8317</v>
      </c>
      <c r="S227" s="10">
        <f t="shared" si="15"/>
        <v>42438.752939814811</v>
      </c>
      <c r="T227" s="10">
        <f t="shared" si="14"/>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s="6">
        <f t="shared" si="13"/>
        <v>125</v>
      </c>
      <c r="Q228" s="13" t="s">
        <v>8313</v>
      </c>
      <c r="R228" t="s">
        <v>8317</v>
      </c>
      <c r="S228" s="10">
        <f t="shared" si="15"/>
        <v>42106.457685185182</v>
      </c>
      <c r="T228" s="10">
        <f t="shared" si="14"/>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s="6" t="e">
        <f t="shared" si="13"/>
        <v>#DIV/0!</v>
      </c>
      <c r="Q229" s="13" t="s">
        <v>8313</v>
      </c>
      <c r="R229" t="s">
        <v>8317</v>
      </c>
      <c r="S229" s="10">
        <f t="shared" si="15"/>
        <v>42164.685659722221</v>
      </c>
      <c r="T229" s="10">
        <f t="shared" si="14"/>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s="6" t="e">
        <f t="shared" si="13"/>
        <v>#DIV/0!</v>
      </c>
      <c r="Q230" s="13" t="s">
        <v>8313</v>
      </c>
      <c r="R230" t="s">
        <v>8317</v>
      </c>
      <c r="S230" s="10">
        <f t="shared" si="15"/>
        <v>42096.478067129625</v>
      </c>
      <c r="T230" s="10">
        <f t="shared" si="14"/>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s="6" t="e">
        <f t="shared" si="13"/>
        <v>#DIV/0!</v>
      </c>
      <c r="Q231" s="13" t="s">
        <v>8313</v>
      </c>
      <c r="R231" t="s">
        <v>8317</v>
      </c>
      <c r="S231" s="10">
        <f t="shared" si="15"/>
        <v>42383.725659722222</v>
      </c>
      <c r="T231" s="10">
        <f t="shared" si="14"/>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s="6">
        <f t="shared" si="13"/>
        <v>30</v>
      </c>
      <c r="Q232" s="13" t="s">
        <v>8313</v>
      </c>
      <c r="R232" t="s">
        <v>8317</v>
      </c>
      <c r="S232" s="10">
        <f t="shared" si="15"/>
        <v>42129.568877314814</v>
      </c>
      <c r="T232" s="10">
        <f t="shared" si="14"/>
        <v>42159.568877314814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s="6" t="e">
        <f t="shared" si="13"/>
        <v>#DIV/0!</v>
      </c>
      <c r="Q233" s="13" t="s">
        <v>8313</v>
      </c>
      <c r="R233" t="s">
        <v>8317</v>
      </c>
      <c r="S233" s="10">
        <f t="shared" si="15"/>
        <v>42341.75059027777</v>
      </c>
      <c r="T233" s="10">
        <f t="shared" si="14"/>
        <v>42371.75059027777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s="6">
        <f t="shared" si="13"/>
        <v>15.714285714285714</v>
      </c>
      <c r="Q234" s="13" t="s">
        <v>8313</v>
      </c>
      <c r="R234" t="s">
        <v>8317</v>
      </c>
      <c r="S234" s="10">
        <f t="shared" si="15"/>
        <v>42032.617430555554</v>
      </c>
      <c r="T234" s="10">
        <f t="shared" si="14"/>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s="6" t="e">
        <f t="shared" si="13"/>
        <v>#DIV/0!</v>
      </c>
      <c r="Q235" s="13" t="s">
        <v>8313</v>
      </c>
      <c r="R235" t="s">
        <v>8317</v>
      </c>
      <c r="S235" s="10">
        <f t="shared" si="15"/>
        <v>42612.703379629624</v>
      </c>
      <c r="T235" s="10">
        <f t="shared" si="14"/>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s="6">
        <f t="shared" si="13"/>
        <v>80.2</v>
      </c>
      <c r="Q236" s="13" t="s">
        <v>8313</v>
      </c>
      <c r="R236" t="s">
        <v>8317</v>
      </c>
      <c r="S236" s="10">
        <f t="shared" si="15"/>
        <v>42135.82707175926</v>
      </c>
      <c r="T236" s="10">
        <f t="shared" si="14"/>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s="6" t="e">
        <f t="shared" si="13"/>
        <v>#DIV/0!</v>
      </c>
      <c r="Q237" s="13" t="s">
        <v>8313</v>
      </c>
      <c r="R237" t="s">
        <v>8317</v>
      </c>
      <c r="S237" s="10">
        <f t="shared" si="15"/>
        <v>42164.700196759259</v>
      </c>
      <c r="T237" s="10">
        <f t="shared" si="14"/>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s="6" t="e">
        <f t="shared" si="13"/>
        <v>#DIV/0!</v>
      </c>
      <c r="Q238" s="13" t="s">
        <v>8313</v>
      </c>
      <c r="R238" t="s">
        <v>8317</v>
      </c>
      <c r="S238" s="10">
        <f t="shared" si="15"/>
        <v>42320.876145833332</v>
      </c>
      <c r="T238" s="10">
        <f t="shared" si="14"/>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s="6">
        <f t="shared" si="13"/>
        <v>50</v>
      </c>
      <c r="Q239" s="13" t="s">
        <v>8313</v>
      </c>
      <c r="R239" t="s">
        <v>8317</v>
      </c>
      <c r="S239" s="10">
        <f t="shared" si="15"/>
        <v>42377.368854166663</v>
      </c>
      <c r="T239" s="10">
        <f t="shared" si="14"/>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s="6" t="e">
        <f t="shared" si="13"/>
        <v>#DIV/0!</v>
      </c>
      <c r="Q240" s="13" t="s">
        <v>8313</v>
      </c>
      <c r="R240" t="s">
        <v>8317</v>
      </c>
      <c r="S240" s="10">
        <f t="shared" si="15"/>
        <v>42713.754166666666</v>
      </c>
      <c r="T240" s="10">
        <f t="shared" si="14"/>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s="6">
        <f t="shared" si="13"/>
        <v>50</v>
      </c>
      <c r="Q241" s="13" t="s">
        <v>8313</v>
      </c>
      <c r="R241" t="s">
        <v>8317</v>
      </c>
      <c r="S241" s="10">
        <f t="shared" si="15"/>
        <v>42296.901967592588</v>
      </c>
      <c r="T241" s="10">
        <f t="shared" si="14"/>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s="13" t="s">
        <v>8313</v>
      </c>
      <c r="R242" t="s">
        <v>8318</v>
      </c>
      <c r="S242" s="10">
        <f t="shared" si="15"/>
        <v>41354.500127314815</v>
      </c>
      <c r="T242" s="10">
        <f t="shared" si="14"/>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s="13" t="s">
        <v>8313</v>
      </c>
      <c r="R243" t="s">
        <v>8318</v>
      </c>
      <c r="S243" s="10">
        <f t="shared" si="15"/>
        <v>41949.489629629628</v>
      </c>
      <c r="T243" s="10">
        <f t="shared" si="14"/>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s="13" t="s">
        <v>8313</v>
      </c>
      <c r="R244" t="s">
        <v>8318</v>
      </c>
      <c r="S244" s="10">
        <f t="shared" si="15"/>
        <v>40862.28460648148</v>
      </c>
      <c r="T244" s="10">
        <f t="shared" si="14"/>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s="13" t="s">
        <v>8313</v>
      </c>
      <c r="R245" t="s">
        <v>8318</v>
      </c>
      <c r="S245" s="10">
        <f t="shared" si="15"/>
        <v>41661.839166666665</v>
      </c>
      <c r="T245" s="10">
        <f t="shared" si="14"/>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s="13" t="s">
        <v>8313</v>
      </c>
      <c r="R246" t="s">
        <v>8318</v>
      </c>
      <c r="S246" s="10">
        <f t="shared" si="15"/>
        <v>40213.115266203698</v>
      </c>
      <c r="T246" s="10">
        <f t="shared" si="14"/>
        <v>40253.087500000001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s="13" t="s">
        <v>8313</v>
      </c>
      <c r="R247" t="s">
        <v>8318</v>
      </c>
      <c r="S247" s="10">
        <f t="shared" si="15"/>
        <v>41106.844733796293</v>
      </c>
      <c r="T247" s="10">
        <f t="shared" si="14"/>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s="13" t="s">
        <v>8313</v>
      </c>
      <c r="R248" t="s">
        <v>8318</v>
      </c>
      <c r="S248" s="10">
        <f t="shared" si="15"/>
        <v>40480.155150462961</v>
      </c>
      <c r="T248" s="10">
        <f t="shared" si="14"/>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s="6">
        <f t="shared" si="13"/>
        <v>108.14516129032258</v>
      </c>
      <c r="Q249" s="13" t="s">
        <v>8313</v>
      </c>
      <c r="R249" t="s">
        <v>8318</v>
      </c>
      <c r="S249" s="10">
        <f t="shared" si="15"/>
        <v>40430.395995370367</v>
      </c>
      <c r="T249" s="10">
        <f t="shared" si="14"/>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s="13" t="s">
        <v>8313</v>
      </c>
      <c r="R250" t="s">
        <v>8318</v>
      </c>
      <c r="S250" s="10">
        <f t="shared" si="15"/>
        <v>40870.566076388888</v>
      </c>
      <c r="T250" s="10">
        <f t="shared" si="14"/>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s="6">
        <f t="shared" si="13"/>
        <v>48.051063829787232</v>
      </c>
      <c r="Q251" s="13" t="s">
        <v>8313</v>
      </c>
      <c r="R251" t="s">
        <v>8318</v>
      </c>
      <c r="S251" s="10">
        <f t="shared" si="15"/>
        <v>40332.715509259258</v>
      </c>
      <c r="T251" s="10">
        <f t="shared" si="14"/>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s="13" t="s">
        <v>8313</v>
      </c>
      <c r="R252" t="s">
        <v>8318</v>
      </c>
      <c r="S252" s="10">
        <f t="shared" si="15"/>
        <v>41401.357534722221</v>
      </c>
      <c r="T252" s="10">
        <f t="shared" si="14"/>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s="13" t="s">
        <v>8313</v>
      </c>
      <c r="R253" t="s">
        <v>8318</v>
      </c>
      <c r="S253" s="10">
        <f t="shared" si="15"/>
        <v>41013.579236111109</v>
      </c>
      <c r="T253" s="10">
        <f t="shared" si="14"/>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s="13" t="s">
        <v>8313</v>
      </c>
      <c r="R254" t="s">
        <v>8318</v>
      </c>
      <c r="S254" s="10">
        <f t="shared" si="15"/>
        <v>40266.454374999994</v>
      </c>
      <c r="T254" s="10">
        <f t="shared" si="14"/>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s="13" t="s">
        <v>8313</v>
      </c>
      <c r="R255" t="s">
        <v>8318</v>
      </c>
      <c r="S255" s="10">
        <f t="shared" si="15"/>
        <v>40924.44253472222</v>
      </c>
      <c r="T255" s="10">
        <f t="shared" si="14"/>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s="13" t="s">
        <v>8313</v>
      </c>
      <c r="R256" t="s">
        <v>8318</v>
      </c>
      <c r="S256" s="10">
        <f t="shared" si="15"/>
        <v>42263.744328703702</v>
      </c>
      <c r="T256" s="10">
        <f t="shared" si="14"/>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s="13" t="s">
        <v>8313</v>
      </c>
      <c r="R257" t="s">
        <v>8318</v>
      </c>
      <c r="S257" s="10">
        <f t="shared" si="15"/>
        <v>40588.318078703705</v>
      </c>
      <c r="T257" s="10">
        <f t="shared" si="14"/>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2"/>
        <v>1.391</v>
      </c>
      <c r="P258" s="6">
        <f t="shared" si="13"/>
        <v>65.756363636363631</v>
      </c>
      <c r="Q258" s="13" t="s">
        <v>8313</v>
      </c>
      <c r="R258" t="s">
        <v>8318</v>
      </c>
      <c r="S258" s="10">
        <f t="shared" si="15"/>
        <v>41319.560960648145</v>
      </c>
      <c r="T258" s="10">
        <f t="shared" si="14"/>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16">E259/D259</f>
        <v>1.0672648571428571</v>
      </c>
      <c r="P259" s="6">
        <f t="shared" ref="P259:P322" si="17">E259/L259</f>
        <v>66.70405357142856</v>
      </c>
      <c r="Q259" s="13" t="s">
        <v>8313</v>
      </c>
      <c r="R259" t="s">
        <v>8318</v>
      </c>
      <c r="S259" s="10">
        <f t="shared" si="15"/>
        <v>42479.418541666666</v>
      </c>
      <c r="T259" s="10">
        <f t="shared" ref="T259:T322" si="18">(I259/86400)+25569+(-5/24)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s="6">
        <f t="shared" si="17"/>
        <v>83.345930232558146</v>
      </c>
      <c r="Q260" s="13" t="s">
        <v>8313</v>
      </c>
      <c r="R260" t="s">
        <v>8318</v>
      </c>
      <c r="S260" s="10">
        <f t="shared" ref="S260:S323" si="19">(J260/86400)+25569+(-5/24)</f>
        <v>40681.843356481477</v>
      </c>
      <c r="T260" s="10">
        <f t="shared" si="18"/>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s="13" t="s">
        <v>8313</v>
      </c>
      <c r="R261" t="s">
        <v>8318</v>
      </c>
      <c r="S261" s="10">
        <f t="shared" si="19"/>
        <v>42072.529733796291</v>
      </c>
      <c r="T261" s="10">
        <f t="shared" si="18"/>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s="13" t="s">
        <v>8313</v>
      </c>
      <c r="R262" t="s">
        <v>8318</v>
      </c>
      <c r="S262" s="10">
        <f t="shared" si="19"/>
        <v>40330.547210648147</v>
      </c>
      <c r="T262" s="10">
        <f t="shared" si="18"/>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s="13" t="s">
        <v>8313</v>
      </c>
      <c r="R263" t="s">
        <v>8318</v>
      </c>
      <c r="S263" s="10">
        <f t="shared" si="19"/>
        <v>41017.677129629628</v>
      </c>
      <c r="T263" s="10">
        <f t="shared" si="18"/>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s="6">
        <f t="shared" si="17"/>
        <v>41.379310344827587</v>
      </c>
      <c r="Q264" s="13" t="s">
        <v>8313</v>
      </c>
      <c r="R264" t="s">
        <v>8318</v>
      </c>
      <c r="S264" s="10">
        <f t="shared" si="19"/>
        <v>40555.039675925924</v>
      </c>
      <c r="T264" s="10">
        <f t="shared" si="18"/>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s="13" t="s">
        <v>8313</v>
      </c>
      <c r="R265" t="s">
        <v>8318</v>
      </c>
      <c r="S265" s="10">
        <f t="shared" si="19"/>
        <v>41149.746458333328</v>
      </c>
      <c r="T265" s="10">
        <f t="shared" si="18"/>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s="13" t="s">
        <v>8313</v>
      </c>
      <c r="R266" t="s">
        <v>8318</v>
      </c>
      <c r="S266" s="10">
        <f t="shared" si="19"/>
        <v>41010.411979166667</v>
      </c>
      <c r="T266" s="10">
        <f t="shared" si="18"/>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s="6">
        <f t="shared" si="17"/>
        <v>95.775862068965523</v>
      </c>
      <c r="Q267" s="13" t="s">
        <v>8313</v>
      </c>
      <c r="R267" t="s">
        <v>8318</v>
      </c>
      <c r="S267" s="10">
        <f t="shared" si="19"/>
        <v>40267.03738425926</v>
      </c>
      <c r="T267" s="10">
        <f t="shared" si="18"/>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s="13" t="s">
        <v>8313</v>
      </c>
      <c r="R268" t="s">
        <v>8318</v>
      </c>
      <c r="S268" s="10">
        <f t="shared" si="19"/>
        <v>40204.966516203705</v>
      </c>
      <c r="T268" s="10">
        <f t="shared" si="18"/>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s="13" t="s">
        <v>8313</v>
      </c>
      <c r="R269" t="s">
        <v>8318</v>
      </c>
      <c r="S269" s="10">
        <f t="shared" si="19"/>
        <v>41785.244201388887</v>
      </c>
      <c r="T269" s="10">
        <f t="shared" si="18"/>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s="13" t="s">
        <v>8313</v>
      </c>
      <c r="R270" t="s">
        <v>8318</v>
      </c>
      <c r="S270" s="10">
        <f t="shared" si="19"/>
        <v>40808.944189814814</v>
      </c>
      <c r="T270" s="10">
        <f t="shared" si="18"/>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s="13" t="s">
        <v>8313</v>
      </c>
      <c r="R271" t="s">
        <v>8318</v>
      </c>
      <c r="S271" s="10">
        <f t="shared" si="19"/>
        <v>42757.988680555551</v>
      </c>
      <c r="T271" s="10">
        <f t="shared" si="18"/>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s="13" t="s">
        <v>8313</v>
      </c>
      <c r="R272" t="s">
        <v>8318</v>
      </c>
      <c r="S272" s="10">
        <f t="shared" si="19"/>
        <v>40637.658217592594</v>
      </c>
      <c r="T272" s="10">
        <f t="shared" si="18"/>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s="6">
        <f t="shared" si="17"/>
        <v>109.42160278745645</v>
      </c>
      <c r="Q273" s="13" t="s">
        <v>8313</v>
      </c>
      <c r="R273" t="s">
        <v>8318</v>
      </c>
      <c r="S273" s="10">
        <f t="shared" si="19"/>
        <v>41611.891909722217</v>
      </c>
      <c r="T273" s="10">
        <f t="shared" si="18"/>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s="13" t="s">
        <v>8313</v>
      </c>
      <c r="R274" t="s">
        <v>8318</v>
      </c>
      <c r="S274" s="10">
        <f t="shared" si="19"/>
        <v>40235.692025462959</v>
      </c>
      <c r="T274" s="10">
        <f t="shared" si="18"/>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s="13" t="s">
        <v>8313</v>
      </c>
      <c r="R275" t="s">
        <v>8318</v>
      </c>
      <c r="S275" s="10">
        <f t="shared" si="19"/>
        <v>40697.29011574074</v>
      </c>
      <c r="T275" s="10">
        <f t="shared" si="18"/>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s="6">
        <f t="shared" si="17"/>
        <v>55.221238938053098</v>
      </c>
      <c r="Q276" s="13" t="s">
        <v>8313</v>
      </c>
      <c r="R276" t="s">
        <v>8318</v>
      </c>
      <c r="S276" s="10">
        <f t="shared" si="19"/>
        <v>40969.704039351847</v>
      </c>
      <c r="T276" s="10">
        <f t="shared" si="18"/>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s="13" t="s">
        <v>8313</v>
      </c>
      <c r="R277" t="s">
        <v>8318</v>
      </c>
      <c r="S277" s="10">
        <f t="shared" si="19"/>
        <v>41192.823680555557</v>
      </c>
      <c r="T277" s="10">
        <f t="shared" si="18"/>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s="6">
        <f t="shared" si="17"/>
        <v>95.225806451612897</v>
      </c>
      <c r="Q278" s="13" t="s">
        <v>8313</v>
      </c>
      <c r="R278" t="s">
        <v>8318</v>
      </c>
      <c r="S278" s="10">
        <f t="shared" si="19"/>
        <v>40966.873541666668</v>
      </c>
      <c r="T278" s="10">
        <f t="shared" si="18"/>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s="13" t="s">
        <v>8313</v>
      </c>
      <c r="R279" t="s">
        <v>8318</v>
      </c>
      <c r="S279" s="10">
        <f t="shared" si="19"/>
        <v>42117.68309027778</v>
      </c>
      <c r="T279" s="10">
        <f t="shared" si="18"/>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s="13" t="s">
        <v>8313</v>
      </c>
      <c r="R280" t="s">
        <v>8318</v>
      </c>
      <c r="S280" s="10">
        <f t="shared" si="19"/>
        <v>41163.832627314812</v>
      </c>
      <c r="T280" s="10">
        <f t="shared" si="18"/>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s="13" t="s">
        <v>8313</v>
      </c>
      <c r="R281" t="s">
        <v>8318</v>
      </c>
      <c r="S281" s="10">
        <f t="shared" si="19"/>
        <v>42759.035833333335</v>
      </c>
      <c r="T281" s="10">
        <f t="shared" si="18"/>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s="13" t="s">
        <v>8313</v>
      </c>
      <c r="R282" t="s">
        <v>8318</v>
      </c>
      <c r="S282" s="10">
        <f t="shared" si="19"/>
        <v>41744.382349537038</v>
      </c>
      <c r="T282" s="10">
        <f t="shared" si="18"/>
        <v>41789.382349537038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s="13" t="s">
        <v>8313</v>
      </c>
      <c r="R283" t="s">
        <v>8318</v>
      </c>
      <c r="S283" s="10">
        <f t="shared" si="19"/>
        <v>39949.955011574071</v>
      </c>
      <c r="T283" s="10">
        <f t="shared" si="18"/>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s="13" t="s">
        <v>8313</v>
      </c>
      <c r="R284" t="s">
        <v>8318</v>
      </c>
      <c r="S284" s="10">
        <f t="shared" si="19"/>
        <v>40194.711712962962</v>
      </c>
      <c r="T284" s="10">
        <f t="shared" si="18"/>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s="13" t="s">
        <v>8313</v>
      </c>
      <c r="R285" t="s">
        <v>8318</v>
      </c>
      <c r="S285" s="10">
        <f t="shared" si="19"/>
        <v>40675.501666666663</v>
      </c>
      <c r="T285" s="10">
        <f t="shared" si="18"/>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s="13" t="s">
        <v>8313</v>
      </c>
      <c r="R286" t="s">
        <v>8318</v>
      </c>
      <c r="S286" s="10">
        <f t="shared" si="19"/>
        <v>40904.529861111107</v>
      </c>
      <c r="T286" s="10">
        <f t="shared" si="18"/>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s="13" t="s">
        <v>8313</v>
      </c>
      <c r="R287" t="s">
        <v>8318</v>
      </c>
      <c r="S287" s="10">
        <f t="shared" si="19"/>
        <v>41506.547777777778</v>
      </c>
      <c r="T287" s="10">
        <f t="shared" si="18"/>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s="13" t="s">
        <v>8313</v>
      </c>
      <c r="R288" t="s">
        <v>8318</v>
      </c>
      <c r="S288" s="10">
        <f t="shared" si="19"/>
        <v>41313.607916666668</v>
      </c>
      <c r="T288" s="10">
        <f t="shared" si="18"/>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s="13" t="s">
        <v>8313</v>
      </c>
      <c r="R289" t="s">
        <v>8318</v>
      </c>
      <c r="S289" s="10">
        <f t="shared" si="19"/>
        <v>41184.069652777776</v>
      </c>
      <c r="T289" s="10">
        <f t="shared" si="18"/>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s="13" t="s">
        <v>8313</v>
      </c>
      <c r="R290" t="s">
        <v>8318</v>
      </c>
      <c r="S290" s="10">
        <f t="shared" si="19"/>
        <v>41050.960567129623</v>
      </c>
      <c r="T290" s="10">
        <f t="shared" si="18"/>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s="6">
        <f t="shared" si="17"/>
        <v>67.771551724137936</v>
      </c>
      <c r="Q291" s="13" t="s">
        <v>8313</v>
      </c>
      <c r="R291" t="s">
        <v>8318</v>
      </c>
      <c r="S291" s="10">
        <f t="shared" si="19"/>
        <v>41550.248078703698</v>
      </c>
      <c r="T291" s="10">
        <f t="shared" si="18"/>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s="13" t="s">
        <v>8313</v>
      </c>
      <c r="R292" t="s">
        <v>8318</v>
      </c>
      <c r="S292" s="10">
        <f t="shared" si="19"/>
        <v>40526.160844907405</v>
      </c>
      <c r="T292" s="10">
        <f t="shared" si="18"/>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s="13" t="s">
        <v>8313</v>
      </c>
      <c r="R293" t="s">
        <v>8318</v>
      </c>
      <c r="S293" s="10">
        <f t="shared" si="19"/>
        <v>41376.560717592591</v>
      </c>
      <c r="T293" s="10">
        <f t="shared" si="18"/>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s="13" t="s">
        <v>8313</v>
      </c>
      <c r="R294" t="s">
        <v>8318</v>
      </c>
      <c r="S294" s="10">
        <f t="shared" si="19"/>
        <v>40812.594895833332</v>
      </c>
      <c r="T294" s="10">
        <f t="shared" si="18"/>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s="13" t="s">
        <v>8313</v>
      </c>
      <c r="R295" t="s">
        <v>8318</v>
      </c>
      <c r="S295" s="10">
        <f t="shared" si="19"/>
        <v>41719.459652777776</v>
      </c>
      <c r="T295" s="10">
        <f t="shared" si="18"/>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s="6">
        <f t="shared" si="17"/>
        <v>100</v>
      </c>
      <c r="Q296" s="13" t="s">
        <v>8313</v>
      </c>
      <c r="R296" t="s">
        <v>8318</v>
      </c>
      <c r="S296" s="10">
        <f t="shared" si="19"/>
        <v>40342.876087962963</v>
      </c>
      <c r="T296" s="10">
        <f t="shared" si="18"/>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s="13" t="s">
        <v>8313</v>
      </c>
      <c r="R297" t="s">
        <v>8318</v>
      </c>
      <c r="S297" s="10">
        <f t="shared" si="19"/>
        <v>41518.796400462961</v>
      </c>
      <c r="T297" s="10">
        <f t="shared" si="18"/>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s="13" t="s">
        <v>8313</v>
      </c>
      <c r="R298" t="s">
        <v>8318</v>
      </c>
      <c r="S298" s="10">
        <f t="shared" si="19"/>
        <v>41134.267164351848</v>
      </c>
      <c r="T298" s="10">
        <f t="shared" si="18"/>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s="6">
        <f t="shared" si="17"/>
        <v>141.74647887323943</v>
      </c>
      <c r="Q299" s="13" t="s">
        <v>8313</v>
      </c>
      <c r="R299" t="s">
        <v>8318</v>
      </c>
      <c r="S299" s="10">
        <f t="shared" si="19"/>
        <v>42089.519687499997</v>
      </c>
      <c r="T299" s="10">
        <f t="shared" si="18"/>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s="13" t="s">
        <v>8313</v>
      </c>
      <c r="R300" t="s">
        <v>8318</v>
      </c>
      <c r="S300" s="10">
        <f t="shared" si="19"/>
        <v>41709.255185185182</v>
      </c>
      <c r="T300" s="10">
        <f t="shared" si="18"/>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s="13" t="s">
        <v>8313</v>
      </c>
      <c r="R301" t="s">
        <v>8318</v>
      </c>
      <c r="S301" s="10">
        <f t="shared" si="19"/>
        <v>40469.016898148147</v>
      </c>
      <c r="T301" s="10">
        <f t="shared" si="18"/>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s="13" t="s">
        <v>8313</v>
      </c>
      <c r="R302" t="s">
        <v>8318</v>
      </c>
      <c r="S302" s="10">
        <f t="shared" si="19"/>
        <v>40626.751597222217</v>
      </c>
      <c r="T302" s="10">
        <f t="shared" si="18"/>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s="13" t="s">
        <v>8313</v>
      </c>
      <c r="R303" t="s">
        <v>8318</v>
      </c>
      <c r="S303" s="10">
        <f t="shared" si="19"/>
        <v>41312.529340277775</v>
      </c>
      <c r="T303" s="10">
        <f t="shared" si="18"/>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s="13" t="s">
        <v>8313</v>
      </c>
      <c r="R304" t="s">
        <v>8318</v>
      </c>
      <c r="S304" s="10">
        <f t="shared" si="19"/>
        <v>40933.648587962962</v>
      </c>
      <c r="T304" s="10">
        <f t="shared" si="18"/>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s="13" t="s">
        <v>8313</v>
      </c>
      <c r="R305" t="s">
        <v>8318</v>
      </c>
      <c r="S305" s="10">
        <f t="shared" si="19"/>
        <v>41031.862800925919</v>
      </c>
      <c r="T305" s="10">
        <f t="shared" si="18"/>
        <v>41061.862800925919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s="13" t="s">
        <v>8313</v>
      </c>
      <c r="R306" t="s">
        <v>8318</v>
      </c>
      <c r="S306" s="10">
        <f t="shared" si="19"/>
        <v>41113.88653935185</v>
      </c>
      <c r="T306" s="10">
        <f t="shared" si="18"/>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s="13" t="s">
        <v>8313</v>
      </c>
      <c r="R307" t="s">
        <v>8318</v>
      </c>
      <c r="S307" s="10">
        <f t="shared" si="19"/>
        <v>40948.421863425923</v>
      </c>
      <c r="T307" s="10">
        <f t="shared" si="18"/>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s="13" t="s">
        <v>8313</v>
      </c>
      <c r="R308" t="s">
        <v>8318</v>
      </c>
      <c r="S308" s="10">
        <f t="shared" si="19"/>
        <v>41333.628854166665</v>
      </c>
      <c r="T308" s="10">
        <f t="shared" si="18"/>
        <v>41353.587187499994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s="13" t="s">
        <v>8313</v>
      </c>
      <c r="R309" t="s">
        <v>8318</v>
      </c>
      <c r="S309" s="10">
        <f t="shared" si="19"/>
        <v>41282.736122685186</v>
      </c>
      <c r="T309" s="10">
        <f t="shared" si="18"/>
        <v>41312.736122685186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s="13" t="s">
        <v>8313</v>
      </c>
      <c r="R310" t="s">
        <v>8318</v>
      </c>
      <c r="S310" s="10">
        <f t="shared" si="19"/>
        <v>40567.486226851848</v>
      </c>
      <c r="T310" s="10">
        <f t="shared" si="18"/>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s="13" t="s">
        <v>8313</v>
      </c>
      <c r="R311" t="s">
        <v>8318</v>
      </c>
      <c r="S311" s="10">
        <f t="shared" si="19"/>
        <v>41134.543217592589</v>
      </c>
      <c r="T311" s="10">
        <f t="shared" si="18"/>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s="13" t="s">
        <v>8313</v>
      </c>
      <c r="R312" t="s">
        <v>8318</v>
      </c>
      <c r="S312" s="10">
        <f t="shared" si="19"/>
        <v>40820.974803240737</v>
      </c>
      <c r="T312" s="10">
        <f t="shared" si="18"/>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s="13" t="s">
        <v>8313</v>
      </c>
      <c r="R313" t="s">
        <v>8318</v>
      </c>
      <c r="S313" s="10">
        <f t="shared" si="19"/>
        <v>40868.011481481481</v>
      </c>
      <c r="T313" s="10">
        <f t="shared" si="18"/>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s="13" t="s">
        <v>8313</v>
      </c>
      <c r="R314" t="s">
        <v>8318</v>
      </c>
      <c r="S314" s="10">
        <f t="shared" si="19"/>
        <v>41348.669351851851</v>
      </c>
      <c r="T314" s="10">
        <f t="shared" si="18"/>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s="13" t="s">
        <v>8313</v>
      </c>
      <c r="R315" t="s">
        <v>8318</v>
      </c>
      <c r="S315" s="10">
        <f t="shared" si="19"/>
        <v>40357.019606481481</v>
      </c>
      <c r="T315" s="10">
        <f t="shared" si="18"/>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s="13" t="s">
        <v>8313</v>
      </c>
      <c r="R316" t="s">
        <v>8318</v>
      </c>
      <c r="S316" s="10">
        <f t="shared" si="19"/>
        <v>41304.624861111108</v>
      </c>
      <c r="T316" s="10">
        <f t="shared" si="18"/>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s="13" t="s">
        <v>8313</v>
      </c>
      <c r="R317" t="s">
        <v>8318</v>
      </c>
      <c r="S317" s="10">
        <f t="shared" si="19"/>
        <v>41113.564050925925</v>
      </c>
      <c r="T317" s="10">
        <f t="shared" si="18"/>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s="13" t="s">
        <v>8313</v>
      </c>
      <c r="R318" t="s">
        <v>8318</v>
      </c>
      <c r="S318" s="10">
        <f t="shared" si="19"/>
        <v>41950.715243055551</v>
      </c>
      <c r="T318" s="10">
        <f t="shared" si="18"/>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s="13" t="s">
        <v>8313</v>
      </c>
      <c r="R319" t="s">
        <v>8318</v>
      </c>
      <c r="S319" s="10">
        <f t="shared" si="19"/>
        <v>41589.468553240738</v>
      </c>
      <c r="T319" s="10">
        <f t="shared" si="18"/>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s="13" t="s">
        <v>8313</v>
      </c>
      <c r="R320" t="s">
        <v>8318</v>
      </c>
      <c r="S320" s="10">
        <f t="shared" si="19"/>
        <v>41329.830451388887</v>
      </c>
      <c r="T320" s="10">
        <f t="shared" si="18"/>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s="6">
        <f t="shared" si="17"/>
        <v>110.47058823529412</v>
      </c>
      <c r="Q321" s="13" t="s">
        <v>8313</v>
      </c>
      <c r="R321" t="s">
        <v>8318</v>
      </c>
      <c r="S321" s="10">
        <f t="shared" si="19"/>
        <v>40123.629965277774</v>
      </c>
      <c r="T321" s="10">
        <f t="shared" si="18"/>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s="13" t="s">
        <v>8313</v>
      </c>
      <c r="R322" t="s">
        <v>8318</v>
      </c>
      <c r="S322" s="10">
        <f t="shared" si="19"/>
        <v>42331.34297453703</v>
      </c>
      <c r="T322" s="10">
        <f t="shared" si="18"/>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20">E323/D323</f>
        <v>1.0266285714285714</v>
      </c>
      <c r="P323" s="6">
        <f t="shared" ref="P323:P386" si="21">E323/L323</f>
        <v>106.62314540059347</v>
      </c>
      <c r="Q323" s="13" t="s">
        <v>8313</v>
      </c>
      <c r="R323" t="s">
        <v>8318</v>
      </c>
      <c r="S323" s="10">
        <f t="shared" si="19"/>
        <v>42647.238263888888</v>
      </c>
      <c r="T323" s="10">
        <f t="shared" ref="T323:T386" si="22">(I323/86400)+25569+(-5/24)</f>
        <v>42682.279930555553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s="13" t="s">
        <v>8313</v>
      </c>
      <c r="R324" t="s">
        <v>8318</v>
      </c>
      <c r="S324" s="10">
        <f t="shared" ref="S324:S387" si="23">(J324/86400)+25569+(-5/24)</f>
        <v>42473.361666666664</v>
      </c>
      <c r="T324" s="10">
        <f t="shared" si="22"/>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s="13" t="s">
        <v>8313</v>
      </c>
      <c r="R325" t="s">
        <v>8318</v>
      </c>
      <c r="S325" s="10">
        <f t="shared" si="23"/>
        <v>42697.113032407404</v>
      </c>
      <c r="T325" s="10">
        <f t="shared" si="22"/>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s="6">
        <f t="shared" si="21"/>
        <v>105.3170731707317</v>
      </c>
      <c r="Q326" s="13" t="s">
        <v>8313</v>
      </c>
      <c r="R326" t="s">
        <v>8318</v>
      </c>
      <c r="S326" s="10">
        <f t="shared" si="23"/>
        <v>42184.417916666665</v>
      </c>
      <c r="T326" s="10">
        <f t="shared" si="22"/>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s="13" t="s">
        <v>8313</v>
      </c>
      <c r="R327" t="s">
        <v>8318</v>
      </c>
      <c r="S327" s="10">
        <f t="shared" si="23"/>
        <v>42688.979548611103</v>
      </c>
      <c r="T327" s="10">
        <f t="shared" si="22"/>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s="13" t="s">
        <v>8313</v>
      </c>
      <c r="R328" t="s">
        <v>8318</v>
      </c>
      <c r="S328" s="10">
        <f t="shared" si="23"/>
        <v>42775.106550925928</v>
      </c>
      <c r="T328" s="10">
        <f t="shared" si="22"/>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s="13" t="s">
        <v>8313</v>
      </c>
      <c r="R329" t="s">
        <v>8318</v>
      </c>
      <c r="S329" s="10">
        <f t="shared" si="23"/>
        <v>42058.026956018519</v>
      </c>
      <c r="T329" s="10">
        <f t="shared" si="22"/>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s="13" t="s">
        <v>8313</v>
      </c>
      <c r="R330" t="s">
        <v>8318</v>
      </c>
      <c r="S330" s="10">
        <f t="shared" si="23"/>
        <v>42278.738287037035</v>
      </c>
      <c r="T330" s="10">
        <f t="shared" si="22"/>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s="13" t="s">
        <v>8313</v>
      </c>
      <c r="R331" t="s">
        <v>8318</v>
      </c>
      <c r="S331" s="10">
        <f t="shared" si="23"/>
        <v>42291.258414351854</v>
      </c>
      <c r="T331" s="10">
        <f t="shared" si="22"/>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s="13" t="s">
        <v>8313</v>
      </c>
      <c r="R332" t="s">
        <v>8318</v>
      </c>
      <c r="S332" s="10">
        <f t="shared" si="23"/>
        <v>41379.307442129626</v>
      </c>
      <c r="T332" s="10">
        <f t="shared" si="22"/>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s="13" t="s">
        <v>8313</v>
      </c>
      <c r="R333" t="s">
        <v>8318</v>
      </c>
      <c r="S333" s="10">
        <f t="shared" si="23"/>
        <v>42507.373078703698</v>
      </c>
      <c r="T333" s="10">
        <f t="shared" si="22"/>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s="13" t="s">
        <v>8313</v>
      </c>
      <c r="R334" t="s">
        <v>8318</v>
      </c>
      <c r="S334" s="10">
        <f t="shared" si="23"/>
        <v>42263.471956018511</v>
      </c>
      <c r="T334" s="10">
        <f t="shared" si="22"/>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s="13" t="s">
        <v>8313</v>
      </c>
      <c r="R335" t="s">
        <v>8318</v>
      </c>
      <c r="S335" s="10">
        <f t="shared" si="23"/>
        <v>42437.428136574068</v>
      </c>
      <c r="T335" s="10">
        <f t="shared" si="22"/>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s="6">
        <f t="shared" si="21"/>
        <v>146.65217391304347</v>
      </c>
      <c r="Q336" s="13" t="s">
        <v>8313</v>
      </c>
      <c r="R336" t="s">
        <v>8318</v>
      </c>
      <c r="S336" s="10">
        <f t="shared" si="23"/>
        <v>42101.474039351851</v>
      </c>
      <c r="T336" s="10">
        <f t="shared" si="22"/>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s="6">
        <f t="shared" si="21"/>
        <v>109.1875</v>
      </c>
      <c r="Q337" s="13" t="s">
        <v>8313</v>
      </c>
      <c r="R337" t="s">
        <v>8318</v>
      </c>
      <c r="S337" s="10">
        <f t="shared" si="23"/>
        <v>42101.529108796291</v>
      </c>
      <c r="T337" s="10">
        <f t="shared" si="22"/>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s="13" t="s">
        <v>8313</v>
      </c>
      <c r="R338" t="s">
        <v>8318</v>
      </c>
      <c r="S338" s="10">
        <f t="shared" si="23"/>
        <v>42291.387939814813</v>
      </c>
      <c r="T338" s="10">
        <f t="shared" si="22"/>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s="13" t="s">
        <v>8313</v>
      </c>
      <c r="R339" t="s">
        <v>8318</v>
      </c>
      <c r="S339" s="10">
        <f t="shared" si="23"/>
        <v>42046.920231481483</v>
      </c>
      <c r="T339" s="10">
        <f t="shared" si="22"/>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s="13" t="s">
        <v>8313</v>
      </c>
      <c r="R340" t="s">
        <v>8318</v>
      </c>
      <c r="S340" s="10">
        <f t="shared" si="23"/>
        <v>42559.547337962962</v>
      </c>
      <c r="T340" s="10">
        <f t="shared" si="22"/>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s="13" t="s">
        <v>8313</v>
      </c>
      <c r="R341" t="s">
        <v>8318</v>
      </c>
      <c r="S341" s="10">
        <f t="shared" si="23"/>
        <v>42093.551712962959</v>
      </c>
      <c r="T341" s="10">
        <f t="shared" si="22"/>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s="13" t="s">
        <v>8313</v>
      </c>
      <c r="R342" t="s">
        <v>8318</v>
      </c>
      <c r="S342" s="10">
        <f t="shared" si="23"/>
        <v>42772.460729166669</v>
      </c>
      <c r="T342" s="10">
        <f t="shared" si="22"/>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s="13" t="s">
        <v>8313</v>
      </c>
      <c r="R343" t="s">
        <v>8318</v>
      </c>
      <c r="S343" s="10">
        <f t="shared" si="23"/>
        <v>41894.671273148146</v>
      </c>
      <c r="T343" s="10">
        <f t="shared" si="22"/>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s="13" t="s">
        <v>8313</v>
      </c>
      <c r="R344" t="s">
        <v>8318</v>
      </c>
      <c r="S344" s="10">
        <f t="shared" si="23"/>
        <v>42459.572511574072</v>
      </c>
      <c r="T344" s="10">
        <f t="shared" si="22"/>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s="13" t="s">
        <v>8313</v>
      </c>
      <c r="R345" t="s">
        <v>8318</v>
      </c>
      <c r="S345" s="10">
        <f t="shared" si="23"/>
        <v>41926.529456018514</v>
      </c>
      <c r="T345" s="10">
        <f t="shared" si="22"/>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s="13" t="s">
        <v>8313</v>
      </c>
      <c r="R346" t="s">
        <v>8318</v>
      </c>
      <c r="S346" s="10">
        <f t="shared" si="23"/>
        <v>42111.762662037036</v>
      </c>
      <c r="T346" s="10">
        <f t="shared" si="22"/>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s="13" t="s">
        <v>8313</v>
      </c>
      <c r="R347" t="s">
        <v>8318</v>
      </c>
      <c r="S347" s="10">
        <f t="shared" si="23"/>
        <v>42114.735995370364</v>
      </c>
      <c r="T347" s="10">
        <f t="shared" si="22"/>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s="13" t="s">
        <v>8313</v>
      </c>
      <c r="R348" t="s">
        <v>8318</v>
      </c>
      <c r="S348" s="10">
        <f t="shared" si="23"/>
        <v>42261.291909722218</v>
      </c>
      <c r="T348" s="10">
        <f t="shared" si="22"/>
        <v>42291.291909722218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s="13" t="s">
        <v>8313</v>
      </c>
      <c r="R349" t="s">
        <v>8318</v>
      </c>
      <c r="S349" s="10">
        <f t="shared" si="23"/>
        <v>42292.287141203698</v>
      </c>
      <c r="T349" s="10">
        <f t="shared" si="22"/>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s="6">
        <f t="shared" si="21"/>
        <v>86.554621848739501</v>
      </c>
      <c r="Q350" s="13" t="s">
        <v>8313</v>
      </c>
      <c r="R350" t="s">
        <v>8318</v>
      </c>
      <c r="S350" s="10">
        <f t="shared" si="23"/>
        <v>42207.378657407404</v>
      </c>
      <c r="T350" s="10">
        <f t="shared" si="22"/>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s="13" t="s">
        <v>8313</v>
      </c>
      <c r="R351" t="s">
        <v>8318</v>
      </c>
      <c r="S351" s="10">
        <f t="shared" si="23"/>
        <v>42760.290601851848</v>
      </c>
      <c r="T351" s="10">
        <f t="shared" si="22"/>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s="6">
        <f t="shared" si="21"/>
        <v>129.81900452488688</v>
      </c>
      <c r="Q352" s="13" t="s">
        <v>8313</v>
      </c>
      <c r="R352" t="s">
        <v>8318</v>
      </c>
      <c r="S352" s="10">
        <f t="shared" si="23"/>
        <v>42585.857743055552</v>
      </c>
      <c r="T352" s="10">
        <f t="shared" si="22"/>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s="13" t="s">
        <v>8313</v>
      </c>
      <c r="R353" t="s">
        <v>8318</v>
      </c>
      <c r="S353" s="10">
        <f t="shared" si="23"/>
        <v>42427.75641203703</v>
      </c>
      <c r="T353" s="10">
        <f t="shared" si="22"/>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s="6">
        <f t="shared" si="21"/>
        <v>40.755244755244753</v>
      </c>
      <c r="Q354" s="13" t="s">
        <v>8313</v>
      </c>
      <c r="R354" t="s">
        <v>8318</v>
      </c>
      <c r="S354" s="10">
        <f t="shared" si="23"/>
        <v>41889.959120370368</v>
      </c>
      <c r="T354" s="10">
        <f t="shared" si="22"/>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s="13" t="s">
        <v>8313</v>
      </c>
      <c r="R355" t="s">
        <v>8318</v>
      </c>
      <c r="S355" s="10">
        <f t="shared" si="23"/>
        <v>42297.583553240744</v>
      </c>
      <c r="T355" s="10">
        <f t="shared" si="22"/>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s="13" t="s">
        <v>8313</v>
      </c>
      <c r="R356" t="s">
        <v>8318</v>
      </c>
      <c r="S356" s="10">
        <f t="shared" si="23"/>
        <v>42438.619456018518</v>
      </c>
      <c r="T356" s="10">
        <f t="shared" si="22"/>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s="13" t="s">
        <v>8313</v>
      </c>
      <c r="R357" t="s">
        <v>8318</v>
      </c>
      <c r="S357" s="10">
        <f t="shared" si="23"/>
        <v>41943.0855787037</v>
      </c>
      <c r="T357" s="10">
        <f t="shared" si="22"/>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s="13" t="s">
        <v>8313</v>
      </c>
      <c r="R358" t="s">
        <v>8318</v>
      </c>
      <c r="S358" s="10">
        <f t="shared" si="23"/>
        <v>42415.594826388886</v>
      </c>
      <c r="T358" s="10">
        <f t="shared" si="22"/>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s="6">
        <f t="shared" si="21"/>
        <v>86.138613861386133</v>
      </c>
      <c r="Q359" s="13" t="s">
        <v>8313</v>
      </c>
      <c r="R359" t="s">
        <v>8318</v>
      </c>
      <c r="S359" s="10">
        <f t="shared" si="23"/>
        <v>42078.01385416666</v>
      </c>
      <c r="T359" s="10">
        <f t="shared" si="22"/>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s="13" t="s">
        <v>8313</v>
      </c>
      <c r="R360" t="s">
        <v>8318</v>
      </c>
      <c r="S360" s="10">
        <f t="shared" si="23"/>
        <v>42507.651863425919</v>
      </c>
      <c r="T360" s="10">
        <f t="shared" si="22"/>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s="13" t="s">
        <v>8313</v>
      </c>
      <c r="R361" t="s">
        <v>8318</v>
      </c>
      <c r="S361" s="10">
        <f t="shared" si="23"/>
        <v>41934.86215277778</v>
      </c>
      <c r="T361" s="10">
        <f t="shared" si="22"/>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s="13" t="s">
        <v>8313</v>
      </c>
      <c r="R362" t="s">
        <v>8318</v>
      </c>
      <c r="S362" s="10">
        <f t="shared" si="23"/>
        <v>42163.689583333333</v>
      </c>
      <c r="T362" s="10">
        <f t="shared" si="22"/>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s="13" t="s">
        <v>8313</v>
      </c>
      <c r="R363" t="s">
        <v>8318</v>
      </c>
      <c r="S363" s="10">
        <f t="shared" si="23"/>
        <v>41935.792893518512</v>
      </c>
      <c r="T363" s="10">
        <f t="shared" si="22"/>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s="13" t="s">
        <v>8313</v>
      </c>
      <c r="R364" t="s">
        <v>8318</v>
      </c>
      <c r="S364" s="10">
        <f t="shared" si="23"/>
        <v>41837.002210648148</v>
      </c>
      <c r="T364" s="10">
        <f t="shared" si="22"/>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s="13" t="s">
        <v>8313</v>
      </c>
      <c r="R365" t="s">
        <v>8318</v>
      </c>
      <c r="S365" s="10">
        <f t="shared" si="23"/>
        <v>40255.53629629629</v>
      </c>
      <c r="T365" s="10">
        <f t="shared" si="22"/>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s="13" t="s">
        <v>8313</v>
      </c>
      <c r="R366" t="s">
        <v>8318</v>
      </c>
      <c r="S366" s="10">
        <f t="shared" si="23"/>
        <v>41780.651296296295</v>
      </c>
      <c r="T366" s="10">
        <f t="shared" si="22"/>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s="13" t="s">
        <v>8313</v>
      </c>
      <c r="R367" t="s">
        <v>8318</v>
      </c>
      <c r="S367" s="10">
        <f t="shared" si="23"/>
        <v>41668.398136574069</v>
      </c>
      <c r="T367" s="10">
        <f t="shared" si="22"/>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s="13" t="s">
        <v>8313</v>
      </c>
      <c r="R368" t="s">
        <v>8318</v>
      </c>
      <c r="S368" s="10">
        <f t="shared" si="23"/>
        <v>41019.584699074076</v>
      </c>
      <c r="T368" s="10">
        <f t="shared" si="22"/>
        <v>41049.584699074076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s="13" t="s">
        <v>8313</v>
      </c>
      <c r="R369" t="s">
        <v>8318</v>
      </c>
      <c r="S369" s="10">
        <f t="shared" si="23"/>
        <v>41355.368958333333</v>
      </c>
      <c r="T369" s="10">
        <f t="shared" si="22"/>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s="6">
        <f t="shared" si="21"/>
        <v>81.84905660377359</v>
      </c>
      <c r="Q370" s="13" t="s">
        <v>8313</v>
      </c>
      <c r="R370" t="s">
        <v>8318</v>
      </c>
      <c r="S370" s="10">
        <f t="shared" si="23"/>
        <v>42043.397245370368</v>
      </c>
      <c r="T370" s="10">
        <f t="shared" si="22"/>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s="13" t="s">
        <v>8313</v>
      </c>
      <c r="R371" t="s">
        <v>8318</v>
      </c>
      <c r="S371" s="10">
        <f t="shared" si="23"/>
        <v>40893.3433912037</v>
      </c>
      <c r="T371" s="10">
        <f t="shared" si="22"/>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s="6">
        <f t="shared" si="21"/>
        <v>709.41860465116281</v>
      </c>
      <c r="Q372" s="13" t="s">
        <v>8313</v>
      </c>
      <c r="R372" t="s">
        <v>8318</v>
      </c>
      <c r="S372" s="10">
        <f t="shared" si="23"/>
        <v>42711.586805555555</v>
      </c>
      <c r="T372" s="10">
        <f t="shared" si="22"/>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s="13" t="s">
        <v>8313</v>
      </c>
      <c r="R373" t="s">
        <v>8318</v>
      </c>
      <c r="S373" s="10">
        <f t="shared" si="23"/>
        <v>41261.559479166666</v>
      </c>
      <c r="T373" s="10">
        <f t="shared" si="22"/>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s="13" t="s">
        <v>8313</v>
      </c>
      <c r="R374" t="s">
        <v>8318</v>
      </c>
      <c r="S374" s="10">
        <f t="shared" si="23"/>
        <v>42425.368564814817</v>
      </c>
      <c r="T374" s="10">
        <f t="shared" si="22"/>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s="13" t="s">
        <v>8313</v>
      </c>
      <c r="R375" t="s">
        <v>8318</v>
      </c>
      <c r="S375" s="10">
        <f t="shared" si="23"/>
        <v>41078.703680555554</v>
      </c>
      <c r="T375" s="10">
        <f t="shared" si="22"/>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s="6">
        <f t="shared" si="21"/>
        <v>45.051724137931032</v>
      </c>
      <c r="Q376" s="13" t="s">
        <v>8313</v>
      </c>
      <c r="R376" t="s">
        <v>8318</v>
      </c>
      <c r="S376" s="10">
        <f t="shared" si="23"/>
        <v>40757.680914351848</v>
      </c>
      <c r="T376" s="10">
        <f t="shared" si="22"/>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s="6">
        <f t="shared" si="21"/>
        <v>42.857142857142854</v>
      </c>
      <c r="Q377" s="13" t="s">
        <v>8313</v>
      </c>
      <c r="R377" t="s">
        <v>8318</v>
      </c>
      <c r="S377" s="10">
        <f t="shared" si="23"/>
        <v>41657.77674768518</v>
      </c>
      <c r="T377" s="10">
        <f t="shared" si="22"/>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s="13" t="s">
        <v>8313</v>
      </c>
      <c r="R378" t="s">
        <v>8318</v>
      </c>
      <c r="S378" s="10">
        <f t="shared" si="23"/>
        <v>42576.244398148141</v>
      </c>
      <c r="T378" s="10">
        <f t="shared" si="22"/>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s="13" t="s">
        <v>8313</v>
      </c>
      <c r="R379" t="s">
        <v>8318</v>
      </c>
      <c r="S379" s="10">
        <f t="shared" si="23"/>
        <v>42292.042453703696</v>
      </c>
      <c r="T379" s="10">
        <f t="shared" si="22"/>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s="13" t="s">
        <v>8313</v>
      </c>
      <c r="R380" t="s">
        <v>8318</v>
      </c>
      <c r="S380" s="10">
        <f t="shared" si="23"/>
        <v>42370.363518518519</v>
      </c>
      <c r="T380" s="10">
        <f t="shared" si="22"/>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s="13" t="s">
        <v>8313</v>
      </c>
      <c r="R381" t="s">
        <v>8318</v>
      </c>
      <c r="S381" s="10">
        <f t="shared" si="23"/>
        <v>40987.479999999996</v>
      </c>
      <c r="T381" s="10">
        <f t="shared" si="22"/>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s="6">
        <f t="shared" si="21"/>
        <v>115.51020408163265</v>
      </c>
      <c r="Q382" s="13" t="s">
        <v>8313</v>
      </c>
      <c r="R382" t="s">
        <v>8318</v>
      </c>
      <c r="S382" s="10">
        <f t="shared" si="23"/>
        <v>42367.511481481481</v>
      </c>
      <c r="T382" s="10">
        <f t="shared" si="22"/>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s="13" t="s">
        <v>8313</v>
      </c>
      <c r="R383" t="s">
        <v>8318</v>
      </c>
      <c r="S383" s="10">
        <f t="shared" si="23"/>
        <v>41085.48978009259</v>
      </c>
      <c r="T383" s="10">
        <f t="shared" si="22"/>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s="13" t="s">
        <v>8313</v>
      </c>
      <c r="R384" t="s">
        <v>8318</v>
      </c>
      <c r="S384" s="10">
        <f t="shared" si="23"/>
        <v>41144.501157407409</v>
      </c>
      <c r="T384" s="10">
        <f t="shared" si="22"/>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s="13" t="s">
        <v>8313</v>
      </c>
      <c r="R385" t="s">
        <v>8318</v>
      </c>
      <c r="S385" s="10">
        <f t="shared" si="23"/>
        <v>41754.90924768518</v>
      </c>
      <c r="T385" s="10">
        <f t="shared" si="22"/>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s="13" t="s">
        <v>8313</v>
      </c>
      <c r="R386" t="s">
        <v>8318</v>
      </c>
      <c r="S386" s="10">
        <f t="shared" si="23"/>
        <v>41980.573460648149</v>
      </c>
      <c r="T386" s="10">
        <f t="shared" si="22"/>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24">E387/D387</f>
        <v>1.05982</v>
      </c>
      <c r="P387" s="6">
        <f t="shared" ref="P387:P450" si="25">E387/L387</f>
        <v>111.79535864978902</v>
      </c>
      <c r="Q387" s="13" t="s">
        <v>8313</v>
      </c>
      <c r="R387" t="s">
        <v>8318</v>
      </c>
      <c r="S387" s="10">
        <f t="shared" si="23"/>
        <v>41934.376168981478</v>
      </c>
      <c r="T387" s="10">
        <f t="shared" ref="T387:T450" si="26">(I387/86400)+25569+(-5/24)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s="13" t="s">
        <v>8313</v>
      </c>
      <c r="R388" t="s">
        <v>8318</v>
      </c>
      <c r="S388" s="10">
        <f t="shared" ref="S388:S451" si="27">(J388/86400)+25569+(-5/24)</f>
        <v>42211.742951388886</v>
      </c>
      <c r="T388" s="10">
        <f t="shared" si="26"/>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s="13" t="s">
        <v>8313</v>
      </c>
      <c r="R389" t="s">
        <v>8318</v>
      </c>
      <c r="S389" s="10">
        <f t="shared" si="27"/>
        <v>42200.468263888884</v>
      </c>
      <c r="T389" s="10">
        <f t="shared" si="26"/>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s="13" t="s">
        <v>8313</v>
      </c>
      <c r="R390" t="s">
        <v>8318</v>
      </c>
      <c r="S390" s="10">
        <f t="shared" si="27"/>
        <v>42548.86782407407</v>
      </c>
      <c r="T390" s="10">
        <f t="shared" si="26"/>
        <v>42578.86782407407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s="13" t="s">
        <v>8313</v>
      </c>
      <c r="R391" t="s">
        <v>8318</v>
      </c>
      <c r="S391" s="10">
        <f t="shared" si="27"/>
        <v>41673.854745370372</v>
      </c>
      <c r="T391" s="10">
        <f t="shared" si="26"/>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s="6">
        <f t="shared" si="25"/>
        <v>71.428571428571431</v>
      </c>
      <c r="Q392" s="13" t="s">
        <v>8313</v>
      </c>
      <c r="R392" t="s">
        <v>8318</v>
      </c>
      <c r="S392" s="10">
        <f t="shared" si="27"/>
        <v>42111.828379629624</v>
      </c>
      <c r="T392" s="10">
        <f t="shared" si="26"/>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s="6">
        <f t="shared" si="25"/>
        <v>104.25906735751295</v>
      </c>
      <c r="Q393" s="13" t="s">
        <v>8313</v>
      </c>
      <c r="R393" t="s">
        <v>8318</v>
      </c>
      <c r="S393" s="10">
        <f t="shared" si="27"/>
        <v>40864.833923611106</v>
      </c>
      <c r="T393" s="10">
        <f t="shared" si="26"/>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s="13" t="s">
        <v>8313</v>
      </c>
      <c r="R394" t="s">
        <v>8318</v>
      </c>
      <c r="S394" s="10">
        <f t="shared" si="27"/>
        <v>40763.508923611109</v>
      </c>
      <c r="T394" s="10">
        <f t="shared" si="26"/>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s="13" t="s">
        <v>8313</v>
      </c>
      <c r="R395" t="s">
        <v>8318</v>
      </c>
      <c r="S395" s="10">
        <f t="shared" si="27"/>
        <v>41526.500601851847</v>
      </c>
      <c r="T395" s="10">
        <f t="shared" si="26"/>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s="6">
        <f t="shared" si="25"/>
        <v>105.18</v>
      </c>
      <c r="Q396" s="13" t="s">
        <v>8313</v>
      </c>
      <c r="R396" t="s">
        <v>8318</v>
      </c>
      <c r="S396" s="10">
        <f t="shared" si="27"/>
        <v>42417.60974537037</v>
      </c>
      <c r="T396" s="10">
        <f t="shared" si="26"/>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s="13" t="s">
        <v>8313</v>
      </c>
      <c r="R397" t="s">
        <v>8318</v>
      </c>
      <c r="S397" s="10">
        <f t="shared" si="27"/>
        <v>40990.700925925921</v>
      </c>
      <c r="T397" s="10">
        <f t="shared" si="26"/>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s="13" t="s">
        <v>8313</v>
      </c>
      <c r="R398" t="s">
        <v>8318</v>
      </c>
      <c r="S398" s="10">
        <f t="shared" si="27"/>
        <v>41082.356550925928</v>
      </c>
      <c r="T398" s="10">
        <f t="shared" si="26"/>
        <v>41097.356550925928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s="13" t="s">
        <v>8313</v>
      </c>
      <c r="R399" t="s">
        <v>8318</v>
      </c>
      <c r="S399" s="10">
        <f t="shared" si="27"/>
        <v>40379.568101851852</v>
      </c>
      <c r="T399" s="10">
        <f t="shared" si="26"/>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s="6">
        <f t="shared" si="25"/>
        <v>140.1044776119403</v>
      </c>
      <c r="Q400" s="13" t="s">
        <v>8313</v>
      </c>
      <c r="R400" t="s">
        <v>8318</v>
      </c>
      <c r="S400" s="10">
        <f t="shared" si="27"/>
        <v>42078.584791666661</v>
      </c>
      <c r="T400" s="10">
        <f t="shared" si="26"/>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s="13" t="s">
        <v>8313</v>
      </c>
      <c r="R401" t="s">
        <v>8318</v>
      </c>
      <c r="S401" s="10">
        <f t="shared" si="27"/>
        <v>42687.667442129627</v>
      </c>
      <c r="T401" s="10">
        <f t="shared" si="26"/>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s="13" t="s">
        <v>8313</v>
      </c>
      <c r="R402" t="s">
        <v>8318</v>
      </c>
      <c r="S402" s="10">
        <f t="shared" si="27"/>
        <v>41745.427627314813</v>
      </c>
      <c r="T402" s="10">
        <f t="shared" si="26"/>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s="13" t="s">
        <v>8313</v>
      </c>
      <c r="R403" t="s">
        <v>8318</v>
      </c>
      <c r="S403" s="10">
        <f t="shared" si="27"/>
        <v>40732.633912037032</v>
      </c>
      <c r="T403" s="10">
        <f t="shared" si="26"/>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s="13" t="s">
        <v>8313</v>
      </c>
      <c r="R404" t="s">
        <v>8318</v>
      </c>
      <c r="S404" s="10">
        <f t="shared" si="27"/>
        <v>42292.331215277773</v>
      </c>
      <c r="T404" s="10">
        <f t="shared" si="26"/>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s="6">
        <f t="shared" si="25"/>
        <v>75.185714285714283</v>
      </c>
      <c r="Q405" s="13" t="s">
        <v>8313</v>
      </c>
      <c r="R405" t="s">
        <v>8318</v>
      </c>
      <c r="S405" s="10">
        <f t="shared" si="27"/>
        <v>40718.102326388886</v>
      </c>
      <c r="T405" s="10">
        <f t="shared" si="26"/>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s="13" t="s">
        <v>8313</v>
      </c>
      <c r="R406" t="s">
        <v>8318</v>
      </c>
      <c r="S406" s="10">
        <f t="shared" si="27"/>
        <v>41646.419699074067</v>
      </c>
      <c r="T406" s="10">
        <f t="shared" si="26"/>
        <v>41675.75277777778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s="6">
        <f t="shared" si="25"/>
        <v>55.2</v>
      </c>
      <c r="Q407" s="13" t="s">
        <v>8313</v>
      </c>
      <c r="R407" t="s">
        <v>8318</v>
      </c>
      <c r="S407" s="10">
        <f t="shared" si="27"/>
        <v>41673.876608796294</v>
      </c>
      <c r="T407" s="10">
        <f t="shared" si="26"/>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s="13" t="s">
        <v>8313</v>
      </c>
      <c r="R408" t="s">
        <v>8318</v>
      </c>
      <c r="S408" s="10">
        <f t="shared" si="27"/>
        <v>40637.95413194444</v>
      </c>
      <c r="T408" s="10">
        <f t="shared" si="26"/>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s="13" t="s">
        <v>8313</v>
      </c>
      <c r="R409" t="s">
        <v>8318</v>
      </c>
      <c r="S409" s="10">
        <f t="shared" si="27"/>
        <v>40806.662615740737</v>
      </c>
      <c r="T409" s="10">
        <f t="shared" si="26"/>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s="13" t="s">
        <v>8313</v>
      </c>
      <c r="R410" t="s">
        <v>8318</v>
      </c>
      <c r="S410" s="10">
        <f t="shared" si="27"/>
        <v>41543.527662037035</v>
      </c>
      <c r="T410" s="10">
        <f t="shared" si="26"/>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s="6">
        <f t="shared" si="25"/>
        <v>45.6</v>
      </c>
      <c r="Q411" s="13" t="s">
        <v>8313</v>
      </c>
      <c r="R411" t="s">
        <v>8318</v>
      </c>
      <c r="S411" s="10">
        <f t="shared" si="27"/>
        <v>42543.654444444437</v>
      </c>
      <c r="T411" s="10">
        <f t="shared" si="26"/>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s="13" t="s">
        <v>8313</v>
      </c>
      <c r="R412" t="s">
        <v>8318</v>
      </c>
      <c r="S412" s="10">
        <f t="shared" si="27"/>
        <v>42113.773113425923</v>
      </c>
      <c r="T412" s="10">
        <f t="shared" si="26"/>
        <v>42173.773113425923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s="6">
        <f t="shared" si="25"/>
        <v>125.78838174273859</v>
      </c>
      <c r="Q413" s="13" t="s">
        <v>8313</v>
      </c>
      <c r="R413" t="s">
        <v>8318</v>
      </c>
      <c r="S413" s="10">
        <f t="shared" si="27"/>
        <v>41597.967638888884</v>
      </c>
      <c r="T413" s="10">
        <f t="shared" si="26"/>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s="6">
        <f t="shared" si="25"/>
        <v>57.654545454545456</v>
      </c>
      <c r="Q414" s="13" t="s">
        <v>8313</v>
      </c>
      <c r="R414" t="s">
        <v>8318</v>
      </c>
      <c r="S414" s="10">
        <f t="shared" si="27"/>
        <v>41099.534467592588</v>
      </c>
      <c r="T414" s="10">
        <f t="shared" si="26"/>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s="13" t="s">
        <v>8313</v>
      </c>
      <c r="R415" t="s">
        <v>8318</v>
      </c>
      <c r="S415" s="10">
        <f t="shared" si="27"/>
        <v>41079.66910879629</v>
      </c>
      <c r="T415" s="10">
        <f t="shared" si="26"/>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s="13" t="s">
        <v>8313</v>
      </c>
      <c r="R416" t="s">
        <v>8318</v>
      </c>
      <c r="S416" s="10">
        <f t="shared" si="27"/>
        <v>41528.85491898148</v>
      </c>
      <c r="T416" s="10">
        <f t="shared" si="26"/>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s="13" t="s">
        <v>8313</v>
      </c>
      <c r="R417" t="s">
        <v>8318</v>
      </c>
      <c r="S417" s="10">
        <f t="shared" si="27"/>
        <v>41904.643541666665</v>
      </c>
      <c r="T417" s="10">
        <f t="shared" si="26"/>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s="13" t="s">
        <v>8313</v>
      </c>
      <c r="R418" t="s">
        <v>8318</v>
      </c>
      <c r="S418" s="10">
        <f t="shared" si="27"/>
        <v>41648.187858796293</v>
      </c>
      <c r="T418" s="10">
        <f t="shared" si="26"/>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s="13" t="s">
        <v>8313</v>
      </c>
      <c r="R419" t="s">
        <v>8318</v>
      </c>
      <c r="S419" s="10">
        <f t="shared" si="27"/>
        <v>41360.762268518512</v>
      </c>
      <c r="T419" s="10">
        <f t="shared" si="26"/>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s="6">
        <f t="shared" si="25"/>
        <v>216.75</v>
      </c>
      <c r="Q420" s="13" t="s">
        <v>8313</v>
      </c>
      <c r="R420" t="s">
        <v>8318</v>
      </c>
      <c r="S420" s="10">
        <f t="shared" si="27"/>
        <v>42178.07403935185</v>
      </c>
      <c r="T420" s="10">
        <f t="shared" si="26"/>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s="6">
        <f t="shared" si="25"/>
        <v>110.06849315068493</v>
      </c>
      <c r="Q421" s="13" t="s">
        <v>8313</v>
      </c>
      <c r="R421" t="s">
        <v>8318</v>
      </c>
      <c r="S421" s="10">
        <f t="shared" si="27"/>
        <v>41394.634108796294</v>
      </c>
      <c r="T421" s="10">
        <f t="shared" si="26"/>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s="13" t="s">
        <v>8313</v>
      </c>
      <c r="R422" t="s">
        <v>8319</v>
      </c>
      <c r="S422" s="10">
        <f t="shared" si="27"/>
        <v>41682.028136574074</v>
      </c>
      <c r="T422" s="10">
        <f t="shared" si="26"/>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s="13" t="s">
        <v>8313</v>
      </c>
      <c r="R423" t="s">
        <v>8319</v>
      </c>
      <c r="S423" s="10">
        <f t="shared" si="27"/>
        <v>42177.283055555548</v>
      </c>
      <c r="T423" s="10">
        <f t="shared" si="26"/>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s="13" t="s">
        <v>8313</v>
      </c>
      <c r="R424" t="s">
        <v>8319</v>
      </c>
      <c r="S424" s="10">
        <f t="shared" si="27"/>
        <v>41863.052048611113</v>
      </c>
      <c r="T424" s="10">
        <f t="shared" si="26"/>
        <v>41893.052048611113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s="13" t="s">
        <v>8313</v>
      </c>
      <c r="R425" t="s">
        <v>8319</v>
      </c>
      <c r="S425" s="10">
        <f t="shared" si="27"/>
        <v>41400.717939814815</v>
      </c>
      <c r="T425" s="10">
        <f t="shared" si="26"/>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40.78</v>
      </c>
      <c r="Q426" s="13" t="s">
        <v>8313</v>
      </c>
      <c r="R426" t="s">
        <v>8319</v>
      </c>
      <c r="S426" s="10">
        <f t="shared" si="27"/>
        <v>40934.167812499996</v>
      </c>
      <c r="T426" s="10">
        <f t="shared" si="26"/>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v>
      </c>
      <c r="Q427" s="13" t="s">
        <v>8313</v>
      </c>
      <c r="R427" t="s">
        <v>8319</v>
      </c>
      <c r="S427" s="10">
        <f t="shared" si="27"/>
        <v>42275.652824074066</v>
      </c>
      <c r="T427" s="10">
        <f t="shared" si="26"/>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16.625</v>
      </c>
      <c r="Q428" s="13" t="s">
        <v>8313</v>
      </c>
      <c r="R428" t="s">
        <v>8319</v>
      </c>
      <c r="S428" s="10">
        <f t="shared" si="27"/>
        <v>42400.503634259258</v>
      </c>
      <c r="T428" s="10">
        <f t="shared" si="26"/>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t="e">
        <f t="shared" si="25"/>
        <v>#DIV/0!</v>
      </c>
      <c r="Q429" s="13" t="s">
        <v>8313</v>
      </c>
      <c r="R429" t="s">
        <v>8319</v>
      </c>
      <c r="S429" s="10">
        <f t="shared" si="27"/>
        <v>42285.700694444444</v>
      </c>
      <c r="T429" s="10">
        <f t="shared" si="26"/>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52</v>
      </c>
      <c r="Q430" s="13" t="s">
        <v>8313</v>
      </c>
      <c r="R430" t="s">
        <v>8319</v>
      </c>
      <c r="S430" s="10">
        <f t="shared" si="27"/>
        <v>41778.558391203704</v>
      </c>
      <c r="T430" s="10">
        <f t="shared" si="26"/>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t="e">
        <f t="shared" si="25"/>
        <v>#DIV/0!</v>
      </c>
      <c r="Q431" s="13" t="s">
        <v>8313</v>
      </c>
      <c r="R431" t="s">
        <v>8319</v>
      </c>
      <c r="S431" s="10">
        <f t="shared" si="27"/>
        <v>40070.693078703705</v>
      </c>
      <c r="T431" s="10">
        <f t="shared" si="26"/>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4.8</v>
      </c>
      <c r="Q432" s="13" t="s">
        <v>8313</v>
      </c>
      <c r="R432" t="s">
        <v>8319</v>
      </c>
      <c r="S432" s="10">
        <f t="shared" si="27"/>
        <v>41512.898923611108</v>
      </c>
      <c r="T432" s="10">
        <f t="shared" si="26"/>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51.875</v>
      </c>
      <c r="Q433" s="13" t="s">
        <v>8313</v>
      </c>
      <c r="R433" t="s">
        <v>8319</v>
      </c>
      <c r="S433" s="10">
        <f t="shared" si="27"/>
        <v>42526.662997685184</v>
      </c>
      <c r="T433" s="10">
        <f t="shared" si="26"/>
        <v>42556.662997685184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71.25</v>
      </c>
      <c r="Q434" s="13" t="s">
        <v>8313</v>
      </c>
      <c r="R434" t="s">
        <v>8319</v>
      </c>
      <c r="S434" s="10">
        <f t="shared" si="27"/>
        <v>42238.51829861111</v>
      </c>
      <c r="T434" s="10">
        <f t="shared" si="26"/>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t="e">
        <f t="shared" si="25"/>
        <v>#DIV/0!</v>
      </c>
      <c r="Q435" s="13" t="s">
        <v>8313</v>
      </c>
      <c r="R435" t="s">
        <v>8319</v>
      </c>
      <c r="S435" s="10">
        <f t="shared" si="27"/>
        <v>42228.421550925923</v>
      </c>
      <c r="T435" s="10">
        <f t="shared" si="26"/>
        <v>42288.421550925923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62.5</v>
      </c>
      <c r="Q436" s="13" t="s">
        <v>8313</v>
      </c>
      <c r="R436" t="s">
        <v>8319</v>
      </c>
      <c r="S436" s="10">
        <f t="shared" si="27"/>
        <v>41576.626180555555</v>
      </c>
      <c r="T436" s="10">
        <f t="shared" si="26"/>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v>
      </c>
      <c r="Q437" s="13" t="s">
        <v>8313</v>
      </c>
      <c r="R437" t="s">
        <v>8319</v>
      </c>
      <c r="S437" s="10">
        <f t="shared" si="27"/>
        <v>41500.539120370369</v>
      </c>
      <c r="T437" s="10">
        <f t="shared" si="26"/>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t="e">
        <f t="shared" si="25"/>
        <v>#DIV/0!</v>
      </c>
      <c r="Q438" s="13" t="s">
        <v>8313</v>
      </c>
      <c r="R438" t="s">
        <v>8319</v>
      </c>
      <c r="S438" s="10">
        <f t="shared" si="27"/>
        <v>41456.154085648144</v>
      </c>
      <c r="T438" s="10">
        <f t="shared" si="26"/>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t="e">
        <f t="shared" si="25"/>
        <v>#DIV/0!</v>
      </c>
      <c r="Q439" s="13" t="s">
        <v>8313</v>
      </c>
      <c r="R439" t="s">
        <v>8319</v>
      </c>
      <c r="S439" s="10">
        <f t="shared" si="27"/>
        <v>42591.110254629624</v>
      </c>
      <c r="T439" s="10">
        <f t="shared" si="26"/>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s="13" t="s">
        <v>8313</v>
      </c>
      <c r="R440" t="s">
        <v>8319</v>
      </c>
      <c r="S440" s="10">
        <f t="shared" si="27"/>
        <v>42296.052754629629</v>
      </c>
      <c r="T440" s="10">
        <f t="shared" si="26"/>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t="e">
        <f t="shared" si="25"/>
        <v>#DIV/0!</v>
      </c>
      <c r="Q441" s="13" t="s">
        <v>8313</v>
      </c>
      <c r="R441" t="s">
        <v>8319</v>
      </c>
      <c r="S441" s="10">
        <f t="shared" si="27"/>
        <v>41919.553449074076</v>
      </c>
      <c r="T441" s="10">
        <f t="shared" si="26"/>
        <v>41929.553449074076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5</v>
      </c>
      <c r="Q442" s="13" t="s">
        <v>8313</v>
      </c>
      <c r="R442" t="s">
        <v>8319</v>
      </c>
      <c r="S442" s="10">
        <f t="shared" si="27"/>
        <v>42423.777233796289</v>
      </c>
      <c r="T442" s="10">
        <f t="shared" si="26"/>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t="e">
        <f t="shared" si="25"/>
        <v>#DIV/0!</v>
      </c>
      <c r="Q443" s="13" t="s">
        <v>8313</v>
      </c>
      <c r="R443" t="s">
        <v>8319</v>
      </c>
      <c r="S443" s="10">
        <f t="shared" si="27"/>
        <v>41550.585601851846</v>
      </c>
      <c r="T443" s="10">
        <f t="shared" si="26"/>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s="13" t="s">
        <v>8313</v>
      </c>
      <c r="R444" t="s">
        <v>8319</v>
      </c>
      <c r="S444" s="10">
        <f t="shared" si="27"/>
        <v>42024.680358796293</v>
      </c>
      <c r="T444" s="10">
        <f t="shared" si="26"/>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v>
      </c>
      <c r="Q445" s="13" t="s">
        <v>8313</v>
      </c>
      <c r="R445" t="s">
        <v>8319</v>
      </c>
      <c r="S445" s="10">
        <f t="shared" si="27"/>
        <v>41649.806724537033</v>
      </c>
      <c r="T445" s="10">
        <f t="shared" si="26"/>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50</v>
      </c>
      <c r="Q446" s="13" t="s">
        <v>8313</v>
      </c>
      <c r="R446" t="s">
        <v>8319</v>
      </c>
      <c r="S446" s="10">
        <f t="shared" si="27"/>
        <v>40894.69862268518</v>
      </c>
      <c r="T446" s="10">
        <f t="shared" si="26"/>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v>
      </c>
      <c r="Q447" s="13" t="s">
        <v>8313</v>
      </c>
      <c r="R447" t="s">
        <v>8319</v>
      </c>
      <c r="S447" s="10">
        <f t="shared" si="27"/>
        <v>42130.127025462956</v>
      </c>
      <c r="T447" s="10">
        <f t="shared" si="26"/>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47.875</v>
      </c>
      <c r="Q448" s="13" t="s">
        <v>8313</v>
      </c>
      <c r="R448" t="s">
        <v>8319</v>
      </c>
      <c r="S448" s="10">
        <f t="shared" si="27"/>
        <v>42036.875231481477</v>
      </c>
      <c r="T448" s="10">
        <f t="shared" si="26"/>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5</v>
      </c>
      <c r="Q449" s="13" t="s">
        <v>8313</v>
      </c>
      <c r="R449" t="s">
        <v>8319</v>
      </c>
      <c r="S449" s="10">
        <f t="shared" si="27"/>
        <v>41331.34679398148</v>
      </c>
      <c r="T449" s="10">
        <f t="shared" si="26"/>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24"/>
        <v>3.2804E-2</v>
      </c>
      <c r="P450" s="6">
        <f t="shared" si="25"/>
        <v>20.502500000000001</v>
      </c>
      <c r="Q450" s="13" t="s">
        <v>8313</v>
      </c>
      <c r="R450" t="s">
        <v>8319</v>
      </c>
      <c r="S450" s="10">
        <f t="shared" si="27"/>
        <v>41753.549710648142</v>
      </c>
      <c r="T450" s="10">
        <f t="shared" si="26"/>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28">E451/D451</f>
        <v>2.2499999999999999E-2</v>
      </c>
      <c r="P451" s="6">
        <f t="shared" ref="P451:P514" si="29">E451/L451</f>
        <v>9</v>
      </c>
      <c r="Q451" s="13" t="s">
        <v>8313</v>
      </c>
      <c r="R451" t="s">
        <v>8319</v>
      </c>
      <c r="S451" s="10">
        <f t="shared" si="27"/>
        <v>41534.359780092593</v>
      </c>
      <c r="T451" s="10">
        <f t="shared" ref="T451:T514" si="30">(I451/86400)+25569+(-5/24)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56.571428571428569</v>
      </c>
      <c r="Q452" s="13" t="s">
        <v>8313</v>
      </c>
      <c r="R452" t="s">
        <v>8319</v>
      </c>
      <c r="S452" s="10">
        <f t="shared" ref="S452:S515" si="31">(J452/86400)+25569+(-5/24)</f>
        <v>41654.73842592592</v>
      </c>
      <c r="T452" s="10">
        <f t="shared" si="30"/>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t="e">
        <f t="shared" si="29"/>
        <v>#DIV/0!</v>
      </c>
      <c r="Q453" s="13" t="s">
        <v>8313</v>
      </c>
      <c r="R453" t="s">
        <v>8319</v>
      </c>
      <c r="S453" s="10">
        <f t="shared" si="31"/>
        <v>41634.506840277776</v>
      </c>
      <c r="T453" s="10">
        <f t="shared" si="30"/>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40</v>
      </c>
      <c r="Q454" s="13" t="s">
        <v>8313</v>
      </c>
      <c r="R454" t="s">
        <v>8319</v>
      </c>
      <c r="S454" s="10">
        <f t="shared" si="31"/>
        <v>42107.49554398148</v>
      </c>
      <c r="T454" s="10">
        <f t="shared" si="30"/>
        <v>42137.49554398148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13</v>
      </c>
      <c r="Q455" s="13" t="s">
        <v>8313</v>
      </c>
      <c r="R455" t="s">
        <v>8319</v>
      </c>
      <c r="S455" s="10">
        <f t="shared" si="31"/>
        <v>42038.616655092592</v>
      </c>
      <c r="T455" s="10">
        <f t="shared" si="30"/>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s="13" t="s">
        <v>8313</v>
      </c>
      <c r="R456" t="s">
        <v>8319</v>
      </c>
      <c r="S456" s="10">
        <f t="shared" si="31"/>
        <v>41938.508923611109</v>
      </c>
      <c r="T456" s="10">
        <f t="shared" si="30"/>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22.5</v>
      </c>
      <c r="Q457" s="13" t="s">
        <v>8313</v>
      </c>
      <c r="R457" t="s">
        <v>8319</v>
      </c>
      <c r="S457" s="10">
        <f t="shared" si="31"/>
        <v>40970.794236111113</v>
      </c>
      <c r="T457" s="10">
        <f t="shared" si="30"/>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s="13" t="s">
        <v>8313</v>
      </c>
      <c r="R458" t="s">
        <v>8319</v>
      </c>
      <c r="S458" s="10">
        <f t="shared" si="31"/>
        <v>41547.486122685186</v>
      </c>
      <c r="T458" s="10">
        <f t="shared" si="30"/>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t="e">
        <f t="shared" si="29"/>
        <v>#DIV/0!</v>
      </c>
      <c r="Q459" s="13" t="s">
        <v>8313</v>
      </c>
      <c r="R459" t="s">
        <v>8319</v>
      </c>
      <c r="S459" s="10">
        <f t="shared" si="31"/>
        <v>41837.559166666666</v>
      </c>
      <c r="T459" s="10">
        <f t="shared" si="30"/>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s="13" t="s">
        <v>8313</v>
      </c>
      <c r="R460" t="s">
        <v>8319</v>
      </c>
      <c r="S460" s="10">
        <f t="shared" si="31"/>
        <v>41378.491435185184</v>
      </c>
      <c r="T460" s="10">
        <f t="shared" si="30"/>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25</v>
      </c>
      <c r="Q461" s="13" t="s">
        <v>8313</v>
      </c>
      <c r="R461" t="s">
        <v>8319</v>
      </c>
      <c r="S461" s="10">
        <f t="shared" si="31"/>
        <v>40800.432025462964</v>
      </c>
      <c r="T461" s="10">
        <f t="shared" si="30"/>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12.5</v>
      </c>
      <c r="Q462" s="13" t="s">
        <v>8313</v>
      </c>
      <c r="R462" t="s">
        <v>8319</v>
      </c>
      <c r="S462" s="10">
        <f t="shared" si="31"/>
        <v>41759.334201388883</v>
      </c>
      <c r="T462" s="10">
        <f t="shared" si="30"/>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t="e">
        <f t="shared" si="29"/>
        <v>#DIV/0!</v>
      </c>
      <c r="Q463" s="13" t="s">
        <v>8313</v>
      </c>
      <c r="R463" t="s">
        <v>8319</v>
      </c>
      <c r="S463" s="10">
        <f t="shared" si="31"/>
        <v>41407.638506944444</v>
      </c>
      <c r="T463" s="10">
        <f t="shared" si="30"/>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t="e">
        <f t="shared" si="29"/>
        <v>#DIV/0!</v>
      </c>
      <c r="Q464" s="13" t="s">
        <v>8313</v>
      </c>
      <c r="R464" t="s">
        <v>8319</v>
      </c>
      <c r="S464" s="10">
        <f t="shared" si="31"/>
        <v>40704.918298611105</v>
      </c>
      <c r="T464" s="10">
        <f t="shared" si="30"/>
        <v>40764.918298611105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s="13" t="s">
        <v>8313</v>
      </c>
      <c r="R465" t="s">
        <v>8319</v>
      </c>
      <c r="S465" s="10">
        <f t="shared" si="31"/>
        <v>40750.501770833333</v>
      </c>
      <c r="T465" s="10">
        <f t="shared" si="30"/>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1</v>
      </c>
      <c r="Q466" s="13" t="s">
        <v>8313</v>
      </c>
      <c r="R466" t="s">
        <v>8319</v>
      </c>
      <c r="S466" s="10">
        <f t="shared" si="31"/>
        <v>42488.640451388885</v>
      </c>
      <c r="T466" s="10">
        <f t="shared" si="30"/>
        <v>42508.640451388885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17.25</v>
      </c>
      <c r="Q467" s="13" t="s">
        <v>8313</v>
      </c>
      <c r="R467" t="s">
        <v>8319</v>
      </c>
      <c r="S467" s="10">
        <f t="shared" si="31"/>
        <v>41800.911736111106</v>
      </c>
      <c r="T467" s="10">
        <f t="shared" si="30"/>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15.2</v>
      </c>
      <c r="Q468" s="13" t="s">
        <v>8313</v>
      </c>
      <c r="R468" t="s">
        <v>8319</v>
      </c>
      <c r="S468" s="10">
        <f t="shared" si="31"/>
        <v>41129.734537037039</v>
      </c>
      <c r="T468" s="10">
        <f t="shared" si="30"/>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110.64102564102564</v>
      </c>
      <c r="Q469" s="13" t="s">
        <v>8313</v>
      </c>
      <c r="R469" t="s">
        <v>8319</v>
      </c>
      <c r="S469" s="10">
        <f t="shared" si="31"/>
        <v>41135.471458333333</v>
      </c>
      <c r="T469" s="10">
        <f t="shared" si="30"/>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t="e">
        <f t="shared" si="29"/>
        <v>#DIV/0!</v>
      </c>
      <c r="Q470" s="13" t="s">
        <v>8313</v>
      </c>
      <c r="R470" t="s">
        <v>8319</v>
      </c>
      <c r="S470" s="10">
        <f t="shared" si="31"/>
        <v>41040.959293981483</v>
      </c>
      <c r="T470" s="10">
        <f t="shared" si="30"/>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t="e">
        <f t="shared" si="29"/>
        <v>#DIV/0!</v>
      </c>
      <c r="Q471" s="13" t="s">
        <v>8313</v>
      </c>
      <c r="R471" t="s">
        <v>8319</v>
      </c>
      <c r="S471" s="10">
        <f t="shared" si="31"/>
        <v>41827.781527777777</v>
      </c>
      <c r="T471" s="10">
        <f t="shared" si="30"/>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25.5</v>
      </c>
      <c r="Q472" s="13" t="s">
        <v>8313</v>
      </c>
      <c r="R472" t="s">
        <v>8319</v>
      </c>
      <c r="S472" s="10">
        <f t="shared" si="31"/>
        <v>41604.959363425922</v>
      </c>
      <c r="T472" s="10">
        <f t="shared" si="30"/>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s="13" t="s">
        <v>8313</v>
      </c>
      <c r="R473" t="s">
        <v>8319</v>
      </c>
      <c r="S473" s="10">
        <f t="shared" si="31"/>
        <v>41703.513645833329</v>
      </c>
      <c r="T473" s="10">
        <f t="shared" si="30"/>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28.2</v>
      </c>
      <c r="Q474" s="13" t="s">
        <v>8313</v>
      </c>
      <c r="R474" t="s">
        <v>8319</v>
      </c>
      <c r="S474" s="10">
        <f t="shared" si="31"/>
        <v>41844.714328703703</v>
      </c>
      <c r="T474" s="10">
        <f t="shared" si="30"/>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61.5</v>
      </c>
      <c r="Q475" s="13" t="s">
        <v>8313</v>
      </c>
      <c r="R475" t="s">
        <v>8319</v>
      </c>
      <c r="S475" s="10">
        <f t="shared" si="31"/>
        <v>41869.489803240736</v>
      </c>
      <c r="T475" s="10">
        <f t="shared" si="30"/>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1</v>
      </c>
      <c r="Q476" s="13" t="s">
        <v>8313</v>
      </c>
      <c r="R476" t="s">
        <v>8319</v>
      </c>
      <c r="S476" s="10">
        <f t="shared" si="31"/>
        <v>42753.120706018519</v>
      </c>
      <c r="T476" s="10">
        <f t="shared" si="30"/>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t="e">
        <f t="shared" si="29"/>
        <v>#DIV/0!</v>
      </c>
      <c r="Q477" s="13" t="s">
        <v>8313</v>
      </c>
      <c r="R477" t="s">
        <v>8319</v>
      </c>
      <c r="S477" s="10">
        <f t="shared" si="31"/>
        <v>42099.877812500003</v>
      </c>
      <c r="T477" s="10">
        <f t="shared" si="30"/>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s="13" t="s">
        <v>8313</v>
      </c>
      <c r="R478" t="s">
        <v>8319</v>
      </c>
      <c r="S478" s="10">
        <f t="shared" si="31"/>
        <v>41757.76667824074</v>
      </c>
      <c r="T478" s="10">
        <f t="shared" si="30"/>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t="e">
        <f t="shared" si="29"/>
        <v>#DIV/0!</v>
      </c>
      <c r="Q479" s="13" t="s">
        <v>8313</v>
      </c>
      <c r="R479" t="s">
        <v>8319</v>
      </c>
      <c r="S479" s="10">
        <f t="shared" si="31"/>
        <v>40987.626550925925</v>
      </c>
      <c r="T479" s="10">
        <f t="shared" si="30"/>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t="e">
        <f t="shared" si="29"/>
        <v>#DIV/0!</v>
      </c>
      <c r="Q480" s="13" t="s">
        <v>8313</v>
      </c>
      <c r="R480" t="s">
        <v>8319</v>
      </c>
      <c r="S480" s="10">
        <f t="shared" si="31"/>
        <v>42065.702650462961</v>
      </c>
      <c r="T480" s="10">
        <f t="shared" si="30"/>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88.8</v>
      </c>
      <c r="Q481" s="13" t="s">
        <v>8313</v>
      </c>
      <c r="R481" t="s">
        <v>8319</v>
      </c>
      <c r="S481" s="10">
        <f t="shared" si="31"/>
        <v>41904.199479166666</v>
      </c>
      <c r="T481" s="10">
        <f t="shared" si="30"/>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s="13" t="s">
        <v>8313</v>
      </c>
      <c r="R482" t="s">
        <v>8319</v>
      </c>
      <c r="S482" s="10">
        <f t="shared" si="31"/>
        <v>41465.29184027778</v>
      </c>
      <c r="T482" s="10">
        <f t="shared" si="30"/>
        <v>41495.29184027778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s="13" t="s">
        <v>8313</v>
      </c>
      <c r="R483" t="s">
        <v>8319</v>
      </c>
      <c r="S483" s="10">
        <f t="shared" si="31"/>
        <v>41162.46399305555</v>
      </c>
      <c r="T483" s="10">
        <f t="shared" si="30"/>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10</v>
      </c>
      <c r="Q484" s="13" t="s">
        <v>8313</v>
      </c>
      <c r="R484" t="s">
        <v>8319</v>
      </c>
      <c r="S484" s="10">
        <f t="shared" si="31"/>
        <v>42447.688541666663</v>
      </c>
      <c r="T484" s="10">
        <f t="shared" si="30"/>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51.224489795918366</v>
      </c>
      <c r="Q485" s="13" t="s">
        <v>8313</v>
      </c>
      <c r="R485" t="s">
        <v>8319</v>
      </c>
      <c r="S485" s="10">
        <f t="shared" si="31"/>
        <v>41242.989259259259</v>
      </c>
      <c r="T485" s="10">
        <f t="shared" si="30"/>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13.545454545454545</v>
      </c>
      <c r="Q486" s="13" t="s">
        <v>8313</v>
      </c>
      <c r="R486" t="s">
        <v>8319</v>
      </c>
      <c r="S486" s="10">
        <f t="shared" si="31"/>
        <v>42272.731157407405</v>
      </c>
      <c r="T486" s="10">
        <f t="shared" si="30"/>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s="13" t="s">
        <v>8313</v>
      </c>
      <c r="R487" t="s">
        <v>8319</v>
      </c>
      <c r="S487" s="10">
        <f t="shared" si="31"/>
        <v>41381.297442129631</v>
      </c>
      <c r="T487" s="10">
        <f t="shared" si="30"/>
        <v>41411.297442129631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50</v>
      </c>
      <c r="Q488" s="13" t="s">
        <v>8313</v>
      </c>
      <c r="R488" t="s">
        <v>8319</v>
      </c>
      <c r="S488" s="10">
        <f t="shared" si="31"/>
        <v>41761.734247685185</v>
      </c>
      <c r="T488" s="10">
        <f t="shared" si="30"/>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t="e">
        <f t="shared" si="29"/>
        <v>#DIV/0!</v>
      </c>
      <c r="Q489" s="13" t="s">
        <v>8313</v>
      </c>
      <c r="R489" t="s">
        <v>8319</v>
      </c>
      <c r="S489" s="10">
        <f t="shared" si="31"/>
        <v>42669.386504629627</v>
      </c>
      <c r="T489" s="10">
        <f t="shared" si="30"/>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t="e">
        <f t="shared" si="29"/>
        <v>#DIV/0!</v>
      </c>
      <c r="Q490" s="13" t="s">
        <v>8313</v>
      </c>
      <c r="R490" t="s">
        <v>8319</v>
      </c>
      <c r="S490" s="10">
        <f t="shared" si="31"/>
        <v>42713.84606481481</v>
      </c>
      <c r="T490" s="10">
        <f t="shared" si="30"/>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s="13" t="s">
        <v>8313</v>
      </c>
      <c r="R491" t="s">
        <v>8319</v>
      </c>
      <c r="S491" s="10">
        <f t="shared" si="31"/>
        <v>40882.273333333331</v>
      </c>
      <c r="T491" s="10">
        <f t="shared" si="30"/>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t="e">
        <f t="shared" si="29"/>
        <v>#DIV/0!</v>
      </c>
      <c r="Q492" s="13" t="s">
        <v>8313</v>
      </c>
      <c r="R492" t="s">
        <v>8319</v>
      </c>
      <c r="S492" s="10">
        <f t="shared" si="31"/>
        <v>41113.760243055549</v>
      </c>
      <c r="T492" s="10">
        <f t="shared" si="30"/>
        <v>41143.760243055549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t="e">
        <f t="shared" si="29"/>
        <v>#DIV/0!</v>
      </c>
      <c r="Q493" s="13" t="s">
        <v>8313</v>
      </c>
      <c r="R493" t="s">
        <v>8319</v>
      </c>
      <c r="S493" s="10">
        <f t="shared" si="31"/>
        <v>42366.774293981478</v>
      </c>
      <c r="T493" s="10">
        <f t="shared" si="30"/>
        <v>42396.774293981478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t="e">
        <f t="shared" si="29"/>
        <v>#DIV/0!</v>
      </c>
      <c r="Q494" s="13" t="s">
        <v>8313</v>
      </c>
      <c r="R494" t="s">
        <v>8319</v>
      </c>
      <c r="S494" s="10">
        <f t="shared" si="31"/>
        <v>42595.826736111114</v>
      </c>
      <c r="T494" s="10">
        <f t="shared" si="30"/>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t="e">
        <f t="shared" si="29"/>
        <v>#DIV/0!</v>
      </c>
      <c r="Q495" s="13" t="s">
        <v>8313</v>
      </c>
      <c r="R495" t="s">
        <v>8319</v>
      </c>
      <c r="S495" s="10">
        <f t="shared" si="31"/>
        <v>42114.517800925925</v>
      </c>
      <c r="T495" s="10">
        <f t="shared" si="30"/>
        <v>42144.517800925925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s="13" t="s">
        <v>8313</v>
      </c>
      <c r="R496" t="s">
        <v>8319</v>
      </c>
      <c r="S496" s="10">
        <f t="shared" si="31"/>
        <v>41799.62228009259</v>
      </c>
      <c r="T496" s="10">
        <f t="shared" si="30"/>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t="e">
        <f t="shared" si="29"/>
        <v>#DIV/0!</v>
      </c>
      <c r="Q497" s="13" t="s">
        <v>8313</v>
      </c>
      <c r="R497" t="s">
        <v>8319</v>
      </c>
      <c r="S497" s="10">
        <f t="shared" si="31"/>
        <v>42171.619270833333</v>
      </c>
      <c r="T497" s="10">
        <f t="shared" si="30"/>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1</v>
      </c>
      <c r="Q498" s="13" t="s">
        <v>8313</v>
      </c>
      <c r="R498" t="s">
        <v>8319</v>
      </c>
      <c r="S498" s="10">
        <f t="shared" si="31"/>
        <v>41620.723078703704</v>
      </c>
      <c r="T498" s="10">
        <f t="shared" si="30"/>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10</v>
      </c>
      <c r="Q499" s="13" t="s">
        <v>8313</v>
      </c>
      <c r="R499" t="s">
        <v>8319</v>
      </c>
      <c r="S499" s="10">
        <f t="shared" si="31"/>
        <v>41944.829456018517</v>
      </c>
      <c r="T499" s="10">
        <f t="shared" si="30"/>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s="13" t="s">
        <v>8313</v>
      </c>
      <c r="R500" t="s">
        <v>8319</v>
      </c>
      <c r="S500" s="10">
        <f t="shared" si="31"/>
        <v>40858.553807870368</v>
      </c>
      <c r="T500" s="10">
        <f t="shared" si="30"/>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s="13" t="s">
        <v>8313</v>
      </c>
      <c r="R501" t="s">
        <v>8319</v>
      </c>
      <c r="S501" s="10">
        <f t="shared" si="31"/>
        <v>40043.687129629623</v>
      </c>
      <c r="T501" s="10">
        <f t="shared" si="30"/>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53.75</v>
      </c>
      <c r="Q502" s="13" t="s">
        <v>8313</v>
      </c>
      <c r="R502" t="s">
        <v>8319</v>
      </c>
      <c r="S502" s="10">
        <f t="shared" si="31"/>
        <v>40247.677673611106</v>
      </c>
      <c r="T502" s="10">
        <f t="shared" si="30"/>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t="e">
        <f t="shared" si="29"/>
        <v>#DIV/0!</v>
      </c>
      <c r="Q503" s="13" t="s">
        <v>8313</v>
      </c>
      <c r="R503" t="s">
        <v>8319</v>
      </c>
      <c r="S503" s="10">
        <f t="shared" si="31"/>
        <v>40703.026053240741</v>
      </c>
      <c r="T503" s="10">
        <f t="shared" si="30"/>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57.5</v>
      </c>
      <c r="Q504" s="13" t="s">
        <v>8313</v>
      </c>
      <c r="R504" t="s">
        <v>8319</v>
      </c>
      <c r="S504" s="10">
        <f t="shared" si="31"/>
        <v>40956.345196759255</v>
      </c>
      <c r="T504" s="10">
        <f t="shared" si="30"/>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s="13" t="s">
        <v>8313</v>
      </c>
      <c r="R505" t="s">
        <v>8319</v>
      </c>
      <c r="S505" s="10">
        <f t="shared" si="31"/>
        <v>41991.318321759252</v>
      </c>
      <c r="T505" s="10">
        <f t="shared" si="30"/>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67</v>
      </c>
      <c r="Q506" s="13" t="s">
        <v>8313</v>
      </c>
      <c r="R506" t="s">
        <v>8319</v>
      </c>
      <c r="S506" s="10">
        <f t="shared" si="31"/>
        <v>40949.775312499994</v>
      </c>
      <c r="T506" s="10">
        <f t="shared" si="30"/>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s="13" t="s">
        <v>8313</v>
      </c>
      <c r="R507" t="s">
        <v>8319</v>
      </c>
      <c r="S507" s="10">
        <f t="shared" si="31"/>
        <v>42317.889884259253</v>
      </c>
      <c r="T507" s="10">
        <f t="shared" si="30"/>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250</v>
      </c>
      <c r="Q508" s="13" t="s">
        <v>8313</v>
      </c>
      <c r="R508" t="s">
        <v>8319</v>
      </c>
      <c r="S508" s="10">
        <f t="shared" si="31"/>
        <v>41466.343981481477</v>
      </c>
      <c r="T508" s="10">
        <f t="shared" si="30"/>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64</v>
      </c>
      <c r="Q509" s="13" t="s">
        <v>8313</v>
      </c>
      <c r="R509" t="s">
        <v>8319</v>
      </c>
      <c r="S509" s="10">
        <f t="shared" si="31"/>
        <v>41156.750659722216</v>
      </c>
      <c r="T509" s="10">
        <f t="shared" si="30"/>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s="13" t="s">
        <v>8313</v>
      </c>
      <c r="R510" t="s">
        <v>8319</v>
      </c>
      <c r="S510" s="10">
        <f t="shared" si="31"/>
        <v>40994.815983796296</v>
      </c>
      <c r="T510" s="10">
        <f t="shared" si="30"/>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10</v>
      </c>
      <c r="Q511" s="13" t="s">
        <v>8313</v>
      </c>
      <c r="R511" t="s">
        <v>8319</v>
      </c>
      <c r="S511" s="10">
        <f t="shared" si="31"/>
        <v>42153.423263888886</v>
      </c>
      <c r="T511" s="10">
        <f t="shared" si="30"/>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t="e">
        <f t="shared" si="29"/>
        <v>#DIV/0!</v>
      </c>
      <c r="Q512" s="13" t="s">
        <v>8313</v>
      </c>
      <c r="R512" t="s">
        <v>8319</v>
      </c>
      <c r="S512" s="10">
        <f t="shared" si="31"/>
        <v>42399.968043981477</v>
      </c>
      <c r="T512" s="10">
        <f t="shared" si="30"/>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30</v>
      </c>
      <c r="Q513" s="13" t="s">
        <v>8313</v>
      </c>
      <c r="R513" t="s">
        <v>8319</v>
      </c>
      <c r="S513" s="10">
        <f t="shared" si="31"/>
        <v>41340.09469907407</v>
      </c>
      <c r="T513" s="10">
        <f t="shared" si="30"/>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28"/>
        <v>1.3749999999999999E-3</v>
      </c>
      <c r="P514" s="6">
        <f t="shared" si="29"/>
        <v>5.5</v>
      </c>
      <c r="Q514" s="13" t="s">
        <v>8313</v>
      </c>
      <c r="R514" t="s">
        <v>8319</v>
      </c>
      <c r="S514" s="10">
        <f t="shared" si="31"/>
        <v>42649.533877314818</v>
      </c>
      <c r="T514" s="10">
        <f t="shared" si="30"/>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32">E515/D515</f>
        <v>0.13924</v>
      </c>
      <c r="P515" s="6">
        <f t="shared" ref="P515:P578" si="33">E515/L515</f>
        <v>102.38235294117646</v>
      </c>
      <c r="Q515" s="13" t="s">
        <v>8313</v>
      </c>
      <c r="R515" t="s">
        <v>8319</v>
      </c>
      <c r="S515" s="10">
        <f t="shared" si="31"/>
        <v>42552.445659722223</v>
      </c>
      <c r="T515" s="10">
        <f t="shared" ref="T515:T578" si="34">(I515/86400)+25569+(-5/24)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s="13" t="s">
        <v>8313</v>
      </c>
      <c r="R516" t="s">
        <v>8319</v>
      </c>
      <c r="S516" s="10">
        <f t="shared" ref="S516:S579" si="35">(J516/86400)+25569+(-5/24)</f>
        <v>41830.405636574069</v>
      </c>
      <c r="T516" s="10">
        <f t="shared" si="34"/>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s="13" t="s">
        <v>8313</v>
      </c>
      <c r="R517" t="s">
        <v>8319</v>
      </c>
      <c r="S517" s="10">
        <f t="shared" si="35"/>
        <v>42327.282418981478</v>
      </c>
      <c r="T517" s="10">
        <f t="shared" si="34"/>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t="e">
        <f t="shared" si="33"/>
        <v>#DIV/0!</v>
      </c>
      <c r="Q518" s="13" t="s">
        <v>8313</v>
      </c>
      <c r="R518" t="s">
        <v>8319</v>
      </c>
      <c r="S518" s="10">
        <f t="shared" si="35"/>
        <v>42091.570370370369</v>
      </c>
      <c r="T518" s="10">
        <f t="shared" si="34"/>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s="13" t="s">
        <v>8313</v>
      </c>
      <c r="R519" t="s">
        <v>8319</v>
      </c>
      <c r="S519" s="10">
        <f t="shared" si="35"/>
        <v>42738.406956018516</v>
      </c>
      <c r="T519" s="10">
        <f t="shared" si="34"/>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t="e">
        <f t="shared" si="33"/>
        <v>#DIV/0!</v>
      </c>
      <c r="Q520" s="13" t="s">
        <v>8313</v>
      </c>
      <c r="R520" t="s">
        <v>8319</v>
      </c>
      <c r="S520" s="10">
        <f t="shared" si="35"/>
        <v>42223.407685185179</v>
      </c>
      <c r="T520" s="10">
        <f t="shared" si="34"/>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s="13" t="s">
        <v>8313</v>
      </c>
      <c r="R521" t="s">
        <v>8319</v>
      </c>
      <c r="S521" s="10">
        <f t="shared" si="35"/>
        <v>41218.183113425919</v>
      </c>
      <c r="T521" s="10">
        <f t="shared" si="34"/>
        <v>41248.183113425919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s="13" t="s">
        <v>8320</v>
      </c>
      <c r="R522" t="s">
        <v>8321</v>
      </c>
      <c r="S522" s="10">
        <f t="shared" si="35"/>
        <v>42318.493761574071</v>
      </c>
      <c r="T522" s="10">
        <f t="shared" si="34"/>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s="6">
        <f t="shared" si="33"/>
        <v>93.428571428571431</v>
      </c>
      <c r="Q523" s="13" t="s">
        <v>8320</v>
      </c>
      <c r="R523" t="s">
        <v>8321</v>
      </c>
      <c r="S523" s="10">
        <f t="shared" si="35"/>
        <v>42645.884479166663</v>
      </c>
      <c r="T523" s="10">
        <f t="shared" si="34"/>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s="13" t="s">
        <v>8320</v>
      </c>
      <c r="R524" t="s">
        <v>8321</v>
      </c>
      <c r="S524" s="10">
        <f t="shared" si="35"/>
        <v>42429.832465277774</v>
      </c>
      <c r="T524" s="10">
        <f t="shared" si="34"/>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s="6">
        <f t="shared" si="33"/>
        <v>71.785714285714292</v>
      </c>
      <c r="Q525" s="13" t="s">
        <v>8320</v>
      </c>
      <c r="R525" t="s">
        <v>8321</v>
      </c>
      <c r="S525" s="10">
        <f t="shared" si="35"/>
        <v>42237.924490740734</v>
      </c>
      <c r="T525" s="10">
        <f t="shared" si="34"/>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s="13" t="s">
        <v>8320</v>
      </c>
      <c r="R526" t="s">
        <v>8321</v>
      </c>
      <c r="S526" s="10">
        <f t="shared" si="35"/>
        <v>42492.508900462963</v>
      </c>
      <c r="T526" s="10">
        <f t="shared" si="34"/>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s="6">
        <f t="shared" si="33"/>
        <v>1000</v>
      </c>
      <c r="Q527" s="13" t="s">
        <v>8320</v>
      </c>
      <c r="R527" t="s">
        <v>8321</v>
      </c>
      <c r="S527" s="10">
        <f t="shared" si="35"/>
        <v>41850.192604166667</v>
      </c>
      <c r="T527" s="10">
        <f t="shared" si="34"/>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s="13" t="s">
        <v>8320</v>
      </c>
      <c r="R528" t="s">
        <v>8321</v>
      </c>
      <c r="S528" s="10">
        <f t="shared" si="35"/>
        <v>42192.383611111109</v>
      </c>
      <c r="T528" s="10">
        <f t="shared" si="34"/>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s="6">
        <f t="shared" si="33"/>
        <v>63.829113924050631</v>
      </c>
      <c r="Q529" s="13" t="s">
        <v>8320</v>
      </c>
      <c r="R529" t="s">
        <v>8321</v>
      </c>
      <c r="S529" s="10">
        <f t="shared" si="35"/>
        <v>42752.997291666667</v>
      </c>
      <c r="T529" s="10">
        <f t="shared" si="34"/>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s="13" t="s">
        <v>8320</v>
      </c>
      <c r="R530" t="s">
        <v>8321</v>
      </c>
      <c r="S530" s="10">
        <f t="shared" si="35"/>
        <v>42155.71188657407</v>
      </c>
      <c r="T530" s="10">
        <f t="shared" si="34"/>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s="13" t="s">
        <v>8320</v>
      </c>
      <c r="R531" t="s">
        <v>8321</v>
      </c>
      <c r="S531" s="10">
        <f t="shared" si="35"/>
        <v>42724.822847222218</v>
      </c>
      <c r="T531" s="10">
        <f t="shared" si="34"/>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s="13" t="s">
        <v>8320</v>
      </c>
      <c r="R532" t="s">
        <v>8321</v>
      </c>
      <c r="S532" s="10">
        <f t="shared" si="35"/>
        <v>42157.382731481477</v>
      </c>
      <c r="T532" s="10">
        <f t="shared" si="34"/>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s="6">
        <f t="shared" si="33"/>
        <v>129.03225806451613</v>
      </c>
      <c r="Q533" s="13" t="s">
        <v>8320</v>
      </c>
      <c r="R533" t="s">
        <v>8321</v>
      </c>
      <c r="S533" s="10">
        <f t="shared" si="35"/>
        <v>42675.856817129628</v>
      </c>
      <c r="T533" s="10">
        <f t="shared" si="34"/>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s="13" t="s">
        <v>8320</v>
      </c>
      <c r="R534" t="s">
        <v>8321</v>
      </c>
      <c r="S534" s="10">
        <f t="shared" si="35"/>
        <v>42472.798703703702</v>
      </c>
      <c r="T534" s="10">
        <f t="shared" si="34"/>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s="6">
        <f t="shared" si="33"/>
        <v>117.88235294117646</v>
      </c>
      <c r="Q535" s="13" t="s">
        <v>8320</v>
      </c>
      <c r="R535" t="s">
        <v>8321</v>
      </c>
      <c r="S535" s="10">
        <f t="shared" si="35"/>
        <v>42482.226446759254</v>
      </c>
      <c r="T535" s="10">
        <f t="shared" si="34"/>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s="13" t="s">
        <v>8320</v>
      </c>
      <c r="R536" t="s">
        <v>8321</v>
      </c>
      <c r="S536" s="10">
        <f t="shared" si="35"/>
        <v>42270.602662037032</v>
      </c>
      <c r="T536" s="10">
        <f t="shared" si="34"/>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s="13" t="s">
        <v>8320</v>
      </c>
      <c r="R537" t="s">
        <v>8321</v>
      </c>
      <c r="S537" s="10">
        <f t="shared" si="35"/>
        <v>42711.336863425924</v>
      </c>
      <c r="T537" s="10">
        <f t="shared" si="34"/>
        <v>42741.336863425924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s="13" t="s">
        <v>8320</v>
      </c>
      <c r="R538" t="s">
        <v>8321</v>
      </c>
      <c r="S538" s="10">
        <f t="shared" si="35"/>
        <v>42179.136655092589</v>
      </c>
      <c r="T538" s="10">
        <f t="shared" si="34"/>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s="13" t="s">
        <v>8320</v>
      </c>
      <c r="R539" t="s">
        <v>8321</v>
      </c>
      <c r="S539" s="10">
        <f t="shared" si="35"/>
        <v>42282.560081018521</v>
      </c>
      <c r="T539" s="10">
        <f t="shared" si="34"/>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s="6">
        <f t="shared" si="33"/>
        <v>252.01666666666668</v>
      </c>
      <c r="Q540" s="13" t="s">
        <v>8320</v>
      </c>
      <c r="R540" t="s">
        <v>8321</v>
      </c>
      <c r="S540" s="10">
        <f t="shared" si="35"/>
        <v>42473.586377314808</v>
      </c>
      <c r="T540" s="10">
        <f t="shared" si="34"/>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s="6">
        <f t="shared" si="33"/>
        <v>25.161000000000001</v>
      </c>
      <c r="Q541" s="13" t="s">
        <v>8320</v>
      </c>
      <c r="R541" t="s">
        <v>8321</v>
      </c>
      <c r="S541" s="10">
        <f t="shared" si="35"/>
        <v>42534.841516203705</v>
      </c>
      <c r="T541" s="10">
        <f t="shared" si="34"/>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1</v>
      </c>
      <c r="Q542" s="13" t="s">
        <v>8322</v>
      </c>
      <c r="R542" t="s">
        <v>8323</v>
      </c>
      <c r="S542" s="10">
        <f t="shared" si="35"/>
        <v>42009.608865740738</v>
      </c>
      <c r="T542" s="10">
        <f t="shared" si="34"/>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25</v>
      </c>
      <c r="Q543" s="13" t="s">
        <v>8322</v>
      </c>
      <c r="R543" t="s">
        <v>8323</v>
      </c>
      <c r="S543" s="10">
        <f t="shared" si="35"/>
        <v>42275.838356481479</v>
      </c>
      <c r="T543" s="10">
        <f t="shared" si="34"/>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1</v>
      </c>
      <c r="Q544" s="13" t="s">
        <v>8322</v>
      </c>
      <c r="R544" t="s">
        <v>8323</v>
      </c>
      <c r="S544" s="10">
        <f t="shared" si="35"/>
        <v>42433.529120370367</v>
      </c>
      <c r="T544" s="10">
        <f t="shared" si="34"/>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35</v>
      </c>
      <c r="Q545" s="13" t="s">
        <v>8322</v>
      </c>
      <c r="R545" t="s">
        <v>8323</v>
      </c>
      <c r="S545" s="10">
        <f t="shared" si="35"/>
        <v>41913.88381944444</v>
      </c>
      <c r="T545" s="10">
        <f t="shared" si="34"/>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v>
      </c>
      <c r="Q546" s="13" t="s">
        <v>8322</v>
      </c>
      <c r="R546" t="s">
        <v>8323</v>
      </c>
      <c r="S546" s="10">
        <f t="shared" si="35"/>
        <v>42525.448611111111</v>
      </c>
      <c r="T546" s="10">
        <f t="shared" si="34"/>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s="13" t="s">
        <v>8322</v>
      </c>
      <c r="R547" t="s">
        <v>8323</v>
      </c>
      <c r="S547" s="10">
        <f t="shared" si="35"/>
        <v>42283.38413194444</v>
      </c>
      <c r="T547" s="10">
        <f t="shared" si="34"/>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26</v>
      </c>
      <c r="Q548" s="13" t="s">
        <v>8322</v>
      </c>
      <c r="R548" t="s">
        <v>8323</v>
      </c>
      <c r="S548" s="10">
        <f t="shared" si="35"/>
        <v>42249.459664351853</v>
      </c>
      <c r="T548" s="10">
        <f t="shared" si="34"/>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t="e">
        <f t="shared" si="33"/>
        <v>#DIV/0!</v>
      </c>
      <c r="Q549" s="13" t="s">
        <v>8322</v>
      </c>
      <c r="R549" t="s">
        <v>8323</v>
      </c>
      <c r="S549" s="10">
        <f t="shared" si="35"/>
        <v>42380.488009259258</v>
      </c>
      <c r="T549" s="10">
        <f t="shared" si="34"/>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9</v>
      </c>
      <c r="Q550" s="13" t="s">
        <v>8322</v>
      </c>
      <c r="R550" t="s">
        <v>8323</v>
      </c>
      <c r="S550" s="10">
        <f t="shared" si="35"/>
        <v>42276.695</v>
      </c>
      <c r="T550" s="10">
        <f t="shared" si="34"/>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8.5</v>
      </c>
      <c r="Q551" s="13" t="s">
        <v>8322</v>
      </c>
      <c r="R551" t="s">
        <v>8323</v>
      </c>
      <c r="S551" s="10">
        <f t="shared" si="35"/>
        <v>42163.428495370368</v>
      </c>
      <c r="T551" s="10">
        <f t="shared" si="34"/>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8.75</v>
      </c>
      <c r="Q552" s="13" t="s">
        <v>8322</v>
      </c>
      <c r="R552" t="s">
        <v>8323</v>
      </c>
      <c r="S552" s="10">
        <f t="shared" si="35"/>
        <v>42753.47042824074</v>
      </c>
      <c r="T552" s="10">
        <f t="shared" si="34"/>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s="13" t="s">
        <v>8322</v>
      </c>
      <c r="R553" t="s">
        <v>8323</v>
      </c>
      <c r="S553" s="10">
        <f t="shared" si="35"/>
        <v>42173.067407407405</v>
      </c>
      <c r="T553" s="10">
        <f t="shared" si="34"/>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t="e">
        <f t="shared" si="33"/>
        <v>#DIV/0!</v>
      </c>
      <c r="Q554" s="13" t="s">
        <v>8322</v>
      </c>
      <c r="R554" t="s">
        <v>8323</v>
      </c>
      <c r="S554" s="10">
        <f t="shared" si="35"/>
        <v>42318.408518518518</v>
      </c>
      <c r="T554" s="10">
        <f t="shared" si="34"/>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20.5</v>
      </c>
      <c r="Q555" s="13" t="s">
        <v>8322</v>
      </c>
      <c r="R555" t="s">
        <v>8323</v>
      </c>
      <c r="S555" s="10">
        <f t="shared" si="35"/>
        <v>41927.511469907404</v>
      </c>
      <c r="T555" s="10">
        <f t="shared" si="34"/>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s="13" t="s">
        <v>8322</v>
      </c>
      <c r="R556" t="s">
        <v>8323</v>
      </c>
      <c r="S556" s="10">
        <f t="shared" si="35"/>
        <v>41901.476527777777</v>
      </c>
      <c r="T556" s="10">
        <f t="shared" si="34"/>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t="e">
        <f t="shared" si="33"/>
        <v>#DIV/0!</v>
      </c>
      <c r="Q557" s="13" t="s">
        <v>8322</v>
      </c>
      <c r="R557" t="s">
        <v>8323</v>
      </c>
      <c r="S557" s="10">
        <f t="shared" si="35"/>
        <v>42503.145173611112</v>
      </c>
      <c r="T557" s="10">
        <f t="shared" si="34"/>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200</v>
      </c>
      <c r="Q558" s="13" t="s">
        <v>8322</v>
      </c>
      <c r="R558" t="s">
        <v>8323</v>
      </c>
      <c r="S558" s="10">
        <f t="shared" si="35"/>
        <v>42345.651817129627</v>
      </c>
      <c r="T558" s="10">
        <f t="shared" si="34"/>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68.3</v>
      </c>
      <c r="Q559" s="13" t="s">
        <v>8322</v>
      </c>
      <c r="R559" t="s">
        <v>8323</v>
      </c>
      <c r="S559" s="10">
        <f t="shared" si="35"/>
        <v>42676.733831018515</v>
      </c>
      <c r="T559" s="10">
        <f t="shared" si="34"/>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t="e">
        <f t="shared" si="33"/>
        <v>#DIV/0!</v>
      </c>
      <c r="Q560" s="13" t="s">
        <v>8322</v>
      </c>
      <c r="R560" t="s">
        <v>8323</v>
      </c>
      <c r="S560" s="10">
        <f t="shared" si="35"/>
        <v>42057.674826388888</v>
      </c>
      <c r="T560" s="10">
        <f t="shared" si="34"/>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50</v>
      </c>
      <c r="Q561" s="13" t="s">
        <v>8322</v>
      </c>
      <c r="R561" t="s">
        <v>8323</v>
      </c>
      <c r="S561" s="10">
        <f t="shared" si="35"/>
        <v>42321.074768518512</v>
      </c>
      <c r="T561" s="10">
        <f t="shared" si="34"/>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4</v>
      </c>
      <c r="Q562" s="13" t="s">
        <v>8322</v>
      </c>
      <c r="R562" t="s">
        <v>8323</v>
      </c>
      <c r="S562" s="10">
        <f t="shared" si="35"/>
        <v>41960.563020833331</v>
      </c>
      <c r="T562" s="10">
        <f t="shared" si="34"/>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27.5</v>
      </c>
      <c r="Q563" s="13" t="s">
        <v>8322</v>
      </c>
      <c r="R563" t="s">
        <v>8323</v>
      </c>
      <c r="S563" s="10">
        <f t="shared" si="35"/>
        <v>42268.450381944444</v>
      </c>
      <c r="T563" s="10">
        <f t="shared" si="34"/>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t="e">
        <f t="shared" si="33"/>
        <v>#DIV/0!</v>
      </c>
      <c r="Q564" s="13" t="s">
        <v>8322</v>
      </c>
      <c r="R564" t="s">
        <v>8323</v>
      </c>
      <c r="S564" s="10">
        <f t="shared" si="35"/>
        <v>42692.180729166663</v>
      </c>
      <c r="T564" s="10">
        <f t="shared" si="34"/>
        <v>42722.180729166663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34</v>
      </c>
      <c r="Q565" s="13" t="s">
        <v>8322</v>
      </c>
      <c r="R565" t="s">
        <v>8323</v>
      </c>
      <c r="S565" s="10">
        <f t="shared" si="35"/>
        <v>42021.861655092587</v>
      </c>
      <c r="T565" s="10">
        <f t="shared" si="34"/>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1</v>
      </c>
      <c r="Q566" s="13" t="s">
        <v>8322</v>
      </c>
      <c r="R566" t="s">
        <v>8323</v>
      </c>
      <c r="S566" s="10">
        <f t="shared" si="35"/>
        <v>42411.734664351847</v>
      </c>
      <c r="T566" s="10">
        <f t="shared" si="34"/>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t="e">
        <f t="shared" si="33"/>
        <v>#DIV/0!</v>
      </c>
      <c r="Q567" s="13" t="s">
        <v>8322</v>
      </c>
      <c r="R567" t="s">
        <v>8323</v>
      </c>
      <c r="S567" s="10">
        <f t="shared" si="35"/>
        <v>42165.576956018514</v>
      </c>
      <c r="T567" s="10">
        <f t="shared" si="34"/>
        <v>42195.576956018514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1</v>
      </c>
      <c r="Q568" s="13" t="s">
        <v>8322</v>
      </c>
      <c r="R568" t="s">
        <v>8323</v>
      </c>
      <c r="S568" s="10">
        <f t="shared" si="35"/>
        <v>42535.476076388884</v>
      </c>
      <c r="T568" s="10">
        <f t="shared" si="34"/>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t="e">
        <f t="shared" si="33"/>
        <v>#DIV/0!</v>
      </c>
      <c r="Q569" s="13" t="s">
        <v>8322</v>
      </c>
      <c r="R569" t="s">
        <v>8323</v>
      </c>
      <c r="S569" s="10">
        <f t="shared" si="35"/>
        <v>41975.634189814817</v>
      </c>
      <c r="T569" s="10">
        <f t="shared" si="34"/>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49</v>
      </c>
      <c r="Q570" s="13" t="s">
        <v>8322</v>
      </c>
      <c r="R570" t="s">
        <v>8323</v>
      </c>
      <c r="S570" s="10">
        <f t="shared" si="35"/>
        <v>42348.713229166664</v>
      </c>
      <c r="T570" s="10">
        <f t="shared" si="34"/>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20</v>
      </c>
      <c r="Q571" s="13" t="s">
        <v>8322</v>
      </c>
      <c r="R571" t="s">
        <v>8323</v>
      </c>
      <c r="S571" s="10">
        <f t="shared" si="35"/>
        <v>42340.639027777775</v>
      </c>
      <c r="T571" s="10">
        <f t="shared" si="34"/>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142</v>
      </c>
      <c r="Q572" s="13" t="s">
        <v>8322</v>
      </c>
      <c r="R572" t="s">
        <v>8323</v>
      </c>
      <c r="S572" s="10">
        <f t="shared" si="35"/>
        <v>42388.589918981474</v>
      </c>
      <c r="T572" s="10">
        <f t="shared" si="34"/>
        <v>42418.589918981474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53</v>
      </c>
      <c r="Q573" s="13" t="s">
        <v>8322</v>
      </c>
      <c r="R573" t="s">
        <v>8323</v>
      </c>
      <c r="S573" s="10">
        <f t="shared" si="35"/>
        <v>42192.607905092591</v>
      </c>
      <c r="T573" s="10">
        <f t="shared" si="34"/>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t="e">
        <f t="shared" si="33"/>
        <v>#DIV/0!</v>
      </c>
      <c r="Q574" s="13" t="s">
        <v>8322</v>
      </c>
      <c r="R574" t="s">
        <v>8323</v>
      </c>
      <c r="S574" s="10">
        <f t="shared" si="35"/>
        <v>42282.507962962962</v>
      </c>
      <c r="T574" s="10">
        <f t="shared" si="34"/>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s="13" t="s">
        <v>8322</v>
      </c>
      <c r="R575" t="s">
        <v>8323</v>
      </c>
      <c r="S575" s="10">
        <f t="shared" si="35"/>
        <v>41962.841793981475</v>
      </c>
      <c r="T575" s="10">
        <f t="shared" si="34"/>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20</v>
      </c>
      <c r="Q576" s="13" t="s">
        <v>8322</v>
      </c>
      <c r="R576" t="s">
        <v>8323</v>
      </c>
      <c r="S576" s="10">
        <f t="shared" si="35"/>
        <v>42632.235034722216</v>
      </c>
      <c r="T576" s="10">
        <f t="shared" si="34"/>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64.75</v>
      </c>
      <c r="Q577" s="13" t="s">
        <v>8322</v>
      </c>
      <c r="R577" t="s">
        <v>8323</v>
      </c>
      <c r="S577" s="10">
        <f t="shared" si="35"/>
        <v>42138.484293981477</v>
      </c>
      <c r="T577" s="10">
        <f t="shared" si="34"/>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32"/>
        <v>1.2500000000000001E-5</v>
      </c>
      <c r="P578" s="6">
        <f t="shared" si="33"/>
        <v>1</v>
      </c>
      <c r="Q578" s="13" t="s">
        <v>8322</v>
      </c>
      <c r="R578" t="s">
        <v>8323</v>
      </c>
      <c r="S578" s="10">
        <f t="shared" si="35"/>
        <v>42031.263333333329</v>
      </c>
      <c r="T578" s="10">
        <f t="shared" si="34"/>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36">E579/D579</f>
        <v>2E-3</v>
      </c>
      <c r="P579" s="6">
        <f t="shared" ref="P579:P642" si="37">E579/L579</f>
        <v>10</v>
      </c>
      <c r="Q579" s="13" t="s">
        <v>8322</v>
      </c>
      <c r="R579" t="s">
        <v>8323</v>
      </c>
      <c r="S579" s="10">
        <f t="shared" si="35"/>
        <v>42450.380810185183</v>
      </c>
      <c r="T579" s="10">
        <f t="shared" ref="T579:T642" si="38">(I579/86400)+25569+(-5/24)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2</v>
      </c>
      <c r="Q580" s="13" t="s">
        <v>8322</v>
      </c>
      <c r="R580" t="s">
        <v>8323</v>
      </c>
      <c r="S580" s="10">
        <f t="shared" ref="S580:S643" si="39">(J580/86400)+25569+(-5/24)</f>
        <v>42230.370289351849</v>
      </c>
      <c r="T580" s="10">
        <f t="shared" si="38"/>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35</v>
      </c>
      <c r="Q581" s="13" t="s">
        <v>8322</v>
      </c>
      <c r="R581" t="s">
        <v>8323</v>
      </c>
      <c r="S581" s="10">
        <f t="shared" si="39"/>
        <v>41968.643784722219</v>
      </c>
      <c r="T581" s="10">
        <f t="shared" si="38"/>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1</v>
      </c>
      <c r="Q582" s="13" t="s">
        <v>8322</v>
      </c>
      <c r="R582" t="s">
        <v>8323</v>
      </c>
      <c r="S582" s="10">
        <f t="shared" si="39"/>
        <v>42605.699849537035</v>
      </c>
      <c r="T582" s="10">
        <f t="shared" si="38"/>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t="e">
        <f t="shared" si="37"/>
        <v>#DIV/0!</v>
      </c>
      <c r="Q583" s="13" t="s">
        <v>8322</v>
      </c>
      <c r="R583" t="s">
        <v>8323</v>
      </c>
      <c r="S583" s="10">
        <f t="shared" si="39"/>
        <v>42187.804444444446</v>
      </c>
      <c r="T583" s="10">
        <f t="shared" si="38"/>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t="e">
        <f t="shared" si="37"/>
        <v>#DIV/0!</v>
      </c>
      <c r="Q584" s="13" t="s">
        <v>8322</v>
      </c>
      <c r="R584" t="s">
        <v>8323</v>
      </c>
      <c r="S584" s="10">
        <f t="shared" si="39"/>
        <v>42055.531469907401</v>
      </c>
      <c r="T584" s="10">
        <f t="shared" si="38"/>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1</v>
      </c>
      <c r="Q585" s="13" t="s">
        <v>8322</v>
      </c>
      <c r="R585" t="s">
        <v>8323</v>
      </c>
      <c r="S585" s="10">
        <f t="shared" si="39"/>
        <v>42052.730173611104</v>
      </c>
      <c r="T585" s="10">
        <f t="shared" si="38"/>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v>
      </c>
      <c r="Q586" s="13" t="s">
        <v>8322</v>
      </c>
      <c r="R586" t="s">
        <v>8323</v>
      </c>
      <c r="S586" s="10">
        <f t="shared" si="39"/>
        <v>42049.508287037032</v>
      </c>
      <c r="T586" s="10">
        <f t="shared" si="38"/>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t="e">
        <f t="shared" si="37"/>
        <v>#DIV/0!</v>
      </c>
      <c r="Q587" s="13" t="s">
        <v>8322</v>
      </c>
      <c r="R587" t="s">
        <v>8323</v>
      </c>
      <c r="S587" s="10">
        <f t="shared" si="39"/>
        <v>42283.182604166665</v>
      </c>
      <c r="T587" s="10">
        <f t="shared" si="38"/>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14</v>
      </c>
      <c r="Q588" s="13" t="s">
        <v>8322</v>
      </c>
      <c r="R588" t="s">
        <v>8323</v>
      </c>
      <c r="S588" s="10">
        <f t="shared" si="39"/>
        <v>42020.645914351851</v>
      </c>
      <c r="T588" s="10">
        <f t="shared" si="38"/>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s="13" t="s">
        <v>8322</v>
      </c>
      <c r="R589" t="s">
        <v>8323</v>
      </c>
      <c r="S589" s="10">
        <f t="shared" si="39"/>
        <v>42080.548993055556</v>
      </c>
      <c r="T589" s="10">
        <f t="shared" si="38"/>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150.5</v>
      </c>
      <c r="Q590" s="13" t="s">
        <v>8322</v>
      </c>
      <c r="R590" t="s">
        <v>8323</v>
      </c>
      <c r="S590" s="10">
        <f t="shared" si="39"/>
        <v>42631.561180555553</v>
      </c>
      <c r="T590" s="10">
        <f t="shared" si="38"/>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1</v>
      </c>
      <c r="Q591" s="13" t="s">
        <v>8322</v>
      </c>
      <c r="R591" t="s">
        <v>8323</v>
      </c>
      <c r="S591" s="10">
        <f t="shared" si="39"/>
        <v>42178.406238425923</v>
      </c>
      <c r="T591" s="10">
        <f t="shared" si="38"/>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s="13" t="s">
        <v>8322</v>
      </c>
      <c r="R592" t="s">
        <v>8323</v>
      </c>
      <c r="S592" s="10">
        <f t="shared" si="39"/>
        <v>42377.34642361111</v>
      </c>
      <c r="T592" s="10">
        <f t="shared" si="38"/>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30.5</v>
      </c>
      <c r="Q593" s="13" t="s">
        <v>8322</v>
      </c>
      <c r="R593" t="s">
        <v>8323</v>
      </c>
      <c r="S593" s="10">
        <f t="shared" si="39"/>
        <v>42177.334837962961</v>
      </c>
      <c r="T593" s="10">
        <f t="shared" si="38"/>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250</v>
      </c>
      <c r="Q594" s="13" t="s">
        <v>8322</v>
      </c>
      <c r="R594" t="s">
        <v>8323</v>
      </c>
      <c r="S594" s="10">
        <f t="shared" si="39"/>
        <v>41946.023842592593</v>
      </c>
      <c r="T594" s="10">
        <f t="shared" si="38"/>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16.428571428571427</v>
      </c>
      <c r="Q595" s="13" t="s">
        <v>8322</v>
      </c>
      <c r="R595" t="s">
        <v>8323</v>
      </c>
      <c r="S595" s="10">
        <f t="shared" si="39"/>
        <v>42070.469270833331</v>
      </c>
      <c r="T595" s="10">
        <f t="shared" si="38"/>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13</v>
      </c>
      <c r="Q596" s="13" t="s">
        <v>8322</v>
      </c>
      <c r="R596" t="s">
        <v>8323</v>
      </c>
      <c r="S596" s="10">
        <f t="shared" si="39"/>
        <v>42446.571828703702</v>
      </c>
      <c r="T596" s="10">
        <f t="shared" si="38"/>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53.25</v>
      </c>
      <c r="Q597" s="13" t="s">
        <v>8322</v>
      </c>
      <c r="R597" t="s">
        <v>8323</v>
      </c>
      <c r="S597" s="10">
        <f t="shared" si="39"/>
        <v>42082.861550925925</v>
      </c>
      <c r="T597" s="10">
        <f t="shared" si="38"/>
        <v>42127.861550925925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v>
      </c>
      <c r="Q598" s="13" t="s">
        <v>8322</v>
      </c>
      <c r="R598" t="s">
        <v>8323</v>
      </c>
      <c r="S598" s="10">
        <f t="shared" si="39"/>
        <v>42646.688564814809</v>
      </c>
      <c r="T598" s="10">
        <f t="shared" si="38"/>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10</v>
      </c>
      <c r="Q599" s="13" t="s">
        <v>8322</v>
      </c>
      <c r="R599" t="s">
        <v>8323</v>
      </c>
      <c r="S599" s="10">
        <f t="shared" si="39"/>
        <v>42545.496932870366</v>
      </c>
      <c r="T599" s="10">
        <f t="shared" si="38"/>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121.42857142857143</v>
      </c>
      <c r="Q600" s="13" t="s">
        <v>8322</v>
      </c>
      <c r="R600" t="s">
        <v>8323</v>
      </c>
      <c r="S600" s="10">
        <f t="shared" si="39"/>
        <v>41947.793761574074</v>
      </c>
      <c r="T600" s="10">
        <f t="shared" si="38"/>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15.5</v>
      </c>
      <c r="Q601" s="13" t="s">
        <v>8322</v>
      </c>
      <c r="R601" t="s">
        <v>8323</v>
      </c>
      <c r="S601" s="10">
        <f t="shared" si="39"/>
        <v>42047.604189814818</v>
      </c>
      <c r="T601" s="10">
        <f t="shared" si="38"/>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s="6">
        <f t="shared" si="37"/>
        <v>100</v>
      </c>
      <c r="Q602" s="13" t="s">
        <v>8322</v>
      </c>
      <c r="R602" t="s">
        <v>8323</v>
      </c>
      <c r="S602" s="10">
        <f t="shared" si="39"/>
        <v>42073.589837962958</v>
      </c>
      <c r="T602" s="10">
        <f t="shared" si="38"/>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s="6">
        <f t="shared" si="37"/>
        <v>23.333333333333332</v>
      </c>
      <c r="Q603" s="13" t="s">
        <v>8322</v>
      </c>
      <c r="R603" t="s">
        <v>8323</v>
      </c>
      <c r="S603" s="10">
        <f t="shared" si="39"/>
        <v>41969.64975694444</v>
      </c>
      <c r="T603" s="10">
        <f t="shared" si="38"/>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s="6" t="e">
        <f t="shared" si="37"/>
        <v>#DIV/0!</v>
      </c>
      <c r="Q604" s="13" t="s">
        <v>8322</v>
      </c>
      <c r="R604" t="s">
        <v>8323</v>
      </c>
      <c r="S604" s="10">
        <f t="shared" si="39"/>
        <v>42143.585821759254</v>
      </c>
      <c r="T604" s="10">
        <f t="shared" si="38"/>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s="13" t="s">
        <v>8322</v>
      </c>
      <c r="R605" t="s">
        <v>8323</v>
      </c>
      <c r="S605" s="10">
        <f t="shared" si="39"/>
        <v>41835.430821759255</v>
      </c>
      <c r="T605" s="10">
        <f t="shared" si="38"/>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s="6" t="e">
        <f t="shared" si="37"/>
        <v>#DIV/0!</v>
      </c>
      <c r="Q606" s="13" t="s">
        <v>8322</v>
      </c>
      <c r="R606" t="s">
        <v>8323</v>
      </c>
      <c r="S606" s="10">
        <f t="shared" si="39"/>
        <v>41848.827037037037</v>
      </c>
      <c r="T606" s="10">
        <f t="shared" si="38"/>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s="6">
        <f t="shared" si="37"/>
        <v>16.375</v>
      </c>
      <c r="Q607" s="13" t="s">
        <v>8322</v>
      </c>
      <c r="R607" t="s">
        <v>8323</v>
      </c>
      <c r="S607" s="10">
        <f t="shared" si="39"/>
        <v>42194.149398148147</v>
      </c>
      <c r="T607" s="10">
        <f t="shared" si="38"/>
        <v>42239.149398148147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s="6">
        <f t="shared" si="37"/>
        <v>10</v>
      </c>
      <c r="Q608" s="13" t="s">
        <v>8322</v>
      </c>
      <c r="R608" t="s">
        <v>8323</v>
      </c>
      <c r="S608" s="10">
        <f t="shared" si="39"/>
        <v>42102.442233796297</v>
      </c>
      <c r="T608" s="10">
        <f t="shared" si="38"/>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s="6" t="e">
        <f t="shared" si="37"/>
        <v>#DIV/0!</v>
      </c>
      <c r="Q609" s="13" t="s">
        <v>8322</v>
      </c>
      <c r="R609" t="s">
        <v>8323</v>
      </c>
      <c r="S609" s="10">
        <f t="shared" si="39"/>
        <v>42300.617314814815</v>
      </c>
      <c r="T609" s="10">
        <f t="shared" si="38"/>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s="6">
        <f t="shared" si="37"/>
        <v>292.2</v>
      </c>
      <c r="Q610" s="13" t="s">
        <v>8322</v>
      </c>
      <c r="R610" t="s">
        <v>8323</v>
      </c>
      <c r="S610" s="10">
        <f t="shared" si="39"/>
        <v>42140.712731481479</v>
      </c>
      <c r="T610" s="10">
        <f t="shared" si="38"/>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s="6">
        <f t="shared" si="37"/>
        <v>5</v>
      </c>
      <c r="Q611" s="13" t="s">
        <v>8322</v>
      </c>
      <c r="R611" t="s">
        <v>8323</v>
      </c>
      <c r="S611" s="10">
        <f t="shared" si="39"/>
        <v>42306.825740740744</v>
      </c>
      <c r="T611" s="10">
        <f t="shared" si="38"/>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s="6" t="e">
        <f t="shared" si="37"/>
        <v>#DIV/0!</v>
      </c>
      <c r="Q612" s="13" t="s">
        <v>8322</v>
      </c>
      <c r="R612" t="s">
        <v>8323</v>
      </c>
      <c r="S612" s="10">
        <f t="shared" si="39"/>
        <v>42086.622523148144</v>
      </c>
      <c r="T612" s="10">
        <f t="shared" si="38"/>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s="6" t="e">
        <f t="shared" si="37"/>
        <v>#DIV/0!</v>
      </c>
      <c r="Q613" s="13" t="s">
        <v>8322</v>
      </c>
      <c r="R613" t="s">
        <v>8323</v>
      </c>
      <c r="S613" s="10">
        <f t="shared" si="39"/>
        <v>42328.352280092593</v>
      </c>
      <c r="T613" s="10">
        <f t="shared" si="38"/>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s="6" t="e">
        <f t="shared" si="37"/>
        <v>#DIV/0!</v>
      </c>
      <c r="Q614" s="13" t="s">
        <v>8322</v>
      </c>
      <c r="R614" t="s">
        <v>8323</v>
      </c>
      <c r="S614" s="10">
        <f t="shared" si="39"/>
        <v>42584.823449074072</v>
      </c>
      <c r="T614" s="10">
        <f t="shared" si="38"/>
        <v>42614.823449074072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s="13" t="s">
        <v>8322</v>
      </c>
      <c r="R615" t="s">
        <v>8323</v>
      </c>
      <c r="S615" s="10">
        <f t="shared" si="39"/>
        <v>42247.288425925923</v>
      </c>
      <c r="T615" s="10">
        <f t="shared" si="38"/>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s="6" t="e">
        <f t="shared" si="37"/>
        <v>#DIV/0!</v>
      </c>
      <c r="Q616" s="13" t="s">
        <v>8322</v>
      </c>
      <c r="R616" t="s">
        <v>8323</v>
      </c>
      <c r="S616" s="10">
        <f t="shared" si="39"/>
        <v>42514.853472222218</v>
      </c>
      <c r="T616" s="10">
        <f t="shared" si="38"/>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s="6" t="e">
        <f t="shared" si="37"/>
        <v>#DIV/0!</v>
      </c>
      <c r="Q617" s="13" t="s">
        <v>8322</v>
      </c>
      <c r="R617" t="s">
        <v>8323</v>
      </c>
      <c r="S617" s="10">
        <f t="shared" si="39"/>
        <v>42241.913877314808</v>
      </c>
      <c r="T617" s="10">
        <f t="shared" si="38"/>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s="6" t="e">
        <f t="shared" si="37"/>
        <v>#DIV/0!</v>
      </c>
      <c r="Q618" s="13" t="s">
        <v>8322</v>
      </c>
      <c r="R618" t="s">
        <v>8323</v>
      </c>
      <c r="S618" s="10">
        <f t="shared" si="39"/>
        <v>42761.167905092589</v>
      </c>
      <c r="T618" s="10">
        <f t="shared" si="38"/>
        <v>42791.167905092589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s="6">
        <f t="shared" si="37"/>
        <v>20</v>
      </c>
      <c r="Q619" s="13" t="s">
        <v>8322</v>
      </c>
      <c r="R619" t="s">
        <v>8323</v>
      </c>
      <c r="S619" s="10">
        <f t="shared" si="39"/>
        <v>42087.134756944441</v>
      </c>
      <c r="T619" s="10">
        <f t="shared" si="38"/>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s="6" t="e">
        <f t="shared" si="37"/>
        <v>#DIV/0!</v>
      </c>
      <c r="Q620" s="13" t="s">
        <v>8322</v>
      </c>
      <c r="R620" t="s">
        <v>8323</v>
      </c>
      <c r="S620" s="10">
        <f t="shared" si="39"/>
        <v>42317.60188657407</v>
      </c>
      <c r="T620" s="10">
        <f t="shared" si="38"/>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s="6">
        <f t="shared" si="37"/>
        <v>1</v>
      </c>
      <c r="Q621" s="13" t="s">
        <v>8322</v>
      </c>
      <c r="R621" t="s">
        <v>8323</v>
      </c>
      <c r="S621" s="10">
        <f t="shared" si="39"/>
        <v>41908.442013888889</v>
      </c>
      <c r="T621" s="10">
        <f t="shared" si="38"/>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s="6">
        <f t="shared" si="37"/>
        <v>300</v>
      </c>
      <c r="Q622" s="13" t="s">
        <v>8322</v>
      </c>
      <c r="R622" t="s">
        <v>8323</v>
      </c>
      <c r="S622" s="10">
        <f t="shared" si="39"/>
        <v>41831.508541666662</v>
      </c>
      <c r="T622" s="10">
        <f t="shared" si="38"/>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s="6">
        <f t="shared" si="37"/>
        <v>87</v>
      </c>
      <c r="Q623" s="13" t="s">
        <v>8322</v>
      </c>
      <c r="R623" t="s">
        <v>8323</v>
      </c>
      <c r="S623" s="10">
        <f t="shared" si="39"/>
        <v>42528.779363425921</v>
      </c>
      <c r="T623" s="10">
        <f t="shared" si="38"/>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s="13" t="s">
        <v>8322</v>
      </c>
      <c r="R624" t="s">
        <v>8323</v>
      </c>
      <c r="S624" s="10">
        <f t="shared" si="39"/>
        <v>42532.566412037035</v>
      </c>
      <c r="T624" s="10">
        <f t="shared" si="38"/>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s="6" t="e">
        <f t="shared" si="37"/>
        <v>#DIV/0!</v>
      </c>
      <c r="Q625" s="13" t="s">
        <v>8322</v>
      </c>
      <c r="R625" t="s">
        <v>8323</v>
      </c>
      <c r="S625" s="10">
        <f t="shared" si="39"/>
        <v>42121.800891203697</v>
      </c>
      <c r="T625" s="10">
        <f t="shared" si="38"/>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s="6" t="e">
        <f t="shared" si="37"/>
        <v>#DIV/0!</v>
      </c>
      <c r="Q626" s="13" t="s">
        <v>8322</v>
      </c>
      <c r="R626" t="s">
        <v>8323</v>
      </c>
      <c r="S626" s="10">
        <f t="shared" si="39"/>
        <v>42108.78056712963</v>
      </c>
      <c r="T626" s="10">
        <f t="shared" si="38"/>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s="6" t="e">
        <f t="shared" si="37"/>
        <v>#DIV/0!</v>
      </c>
      <c r="Q627" s="13" t="s">
        <v>8322</v>
      </c>
      <c r="R627" t="s">
        <v>8323</v>
      </c>
      <c r="S627" s="10">
        <f t="shared" si="39"/>
        <v>42790.687233796292</v>
      </c>
      <c r="T627" s="10">
        <f t="shared" si="38"/>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s="13" t="s">
        <v>8322</v>
      </c>
      <c r="R628" t="s">
        <v>8323</v>
      </c>
      <c r="S628" s="10">
        <f t="shared" si="39"/>
        <v>42198.351145833331</v>
      </c>
      <c r="T628" s="10">
        <f t="shared" si="38"/>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s="6">
        <f t="shared" si="37"/>
        <v>90</v>
      </c>
      <c r="Q629" s="13" t="s">
        <v>8322</v>
      </c>
      <c r="R629" t="s">
        <v>8323</v>
      </c>
      <c r="S629" s="10">
        <f t="shared" si="39"/>
        <v>42384.098506944443</v>
      </c>
      <c r="T629" s="10">
        <f t="shared" si="38"/>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s="6" t="e">
        <f t="shared" si="37"/>
        <v>#DIV/0!</v>
      </c>
      <c r="Q630" s="13" t="s">
        <v>8322</v>
      </c>
      <c r="R630" t="s">
        <v>8323</v>
      </c>
      <c r="S630" s="10">
        <f t="shared" si="39"/>
        <v>41803.484456018516</v>
      </c>
      <c r="T630" s="10">
        <f t="shared" si="38"/>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s="6">
        <f t="shared" si="37"/>
        <v>116.66666666666667</v>
      </c>
      <c r="Q631" s="13" t="s">
        <v>8322</v>
      </c>
      <c r="R631" t="s">
        <v>8323</v>
      </c>
      <c r="S631" s="10">
        <f t="shared" si="39"/>
        <v>42474.429490740738</v>
      </c>
      <c r="T631" s="10">
        <f t="shared" si="38"/>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s="6">
        <f t="shared" si="37"/>
        <v>10</v>
      </c>
      <c r="Q632" s="13" t="s">
        <v>8322</v>
      </c>
      <c r="R632" t="s">
        <v>8323</v>
      </c>
      <c r="S632" s="10">
        <f t="shared" si="39"/>
        <v>42223.411122685182</v>
      </c>
      <c r="T632" s="10">
        <f t="shared" si="38"/>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s="6">
        <f t="shared" si="37"/>
        <v>76.666666666666671</v>
      </c>
      <c r="Q633" s="13" t="s">
        <v>8322</v>
      </c>
      <c r="R633" t="s">
        <v>8323</v>
      </c>
      <c r="S633" s="10">
        <f t="shared" si="39"/>
        <v>42489.563993055555</v>
      </c>
      <c r="T633" s="10">
        <f t="shared" si="38"/>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s="6" t="e">
        <f t="shared" si="37"/>
        <v>#DIV/0!</v>
      </c>
      <c r="Q634" s="13" t="s">
        <v>8322</v>
      </c>
      <c r="R634" t="s">
        <v>8323</v>
      </c>
      <c r="S634" s="10">
        <f t="shared" si="39"/>
        <v>42303.450983796291</v>
      </c>
      <c r="T634" s="10">
        <f t="shared" si="38"/>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s="6">
        <f t="shared" si="37"/>
        <v>49.8</v>
      </c>
      <c r="Q635" s="13" t="s">
        <v>8322</v>
      </c>
      <c r="R635" t="s">
        <v>8323</v>
      </c>
      <c r="S635" s="10">
        <f t="shared" si="39"/>
        <v>42507.090995370367</v>
      </c>
      <c r="T635" s="10">
        <f t="shared" si="38"/>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s="6">
        <f t="shared" si="37"/>
        <v>1</v>
      </c>
      <c r="Q636" s="13" t="s">
        <v>8322</v>
      </c>
      <c r="R636" t="s">
        <v>8323</v>
      </c>
      <c r="S636" s="10">
        <f t="shared" si="39"/>
        <v>42031.720243055555</v>
      </c>
      <c r="T636" s="10">
        <f t="shared" si="38"/>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s="6">
        <f t="shared" si="37"/>
        <v>2</v>
      </c>
      <c r="Q637" s="13" t="s">
        <v>8322</v>
      </c>
      <c r="R637" t="s">
        <v>8323</v>
      </c>
      <c r="S637" s="10">
        <f t="shared" si="39"/>
        <v>42075.883819444447</v>
      </c>
      <c r="T637" s="10">
        <f t="shared" si="38"/>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s="6">
        <f t="shared" si="37"/>
        <v>4</v>
      </c>
      <c r="Q638" s="13" t="s">
        <v>8322</v>
      </c>
      <c r="R638" t="s">
        <v>8323</v>
      </c>
      <c r="S638" s="10">
        <f t="shared" si="39"/>
        <v>42131.247106481482</v>
      </c>
      <c r="T638" s="10">
        <f t="shared" si="38"/>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s="6" t="e">
        <f t="shared" si="37"/>
        <v>#DIV/0!</v>
      </c>
      <c r="Q639" s="13" t="s">
        <v>8322</v>
      </c>
      <c r="R639" t="s">
        <v>8323</v>
      </c>
      <c r="S639" s="10">
        <f t="shared" si="39"/>
        <v>42762.75368055555</v>
      </c>
      <c r="T639" s="10">
        <f t="shared" si="38"/>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s="6">
        <f t="shared" si="37"/>
        <v>3</v>
      </c>
      <c r="Q640" s="13" t="s">
        <v>8322</v>
      </c>
      <c r="R640" t="s">
        <v>8323</v>
      </c>
      <c r="S640" s="10">
        <f t="shared" si="39"/>
        <v>42759.384976851848</v>
      </c>
      <c r="T640" s="10">
        <f t="shared" si="38"/>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s="6">
        <f t="shared" si="37"/>
        <v>1</v>
      </c>
      <c r="Q641" s="13" t="s">
        <v>8322</v>
      </c>
      <c r="R641" t="s">
        <v>8323</v>
      </c>
      <c r="S641" s="10">
        <f t="shared" si="39"/>
        <v>41865.374942129631</v>
      </c>
      <c r="T641" s="10">
        <f t="shared" si="38"/>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36"/>
        <v>1.4428571428571428</v>
      </c>
      <c r="P642" s="6">
        <f t="shared" si="37"/>
        <v>50.5</v>
      </c>
      <c r="Q642" s="13" t="s">
        <v>8322</v>
      </c>
      <c r="R642" t="s">
        <v>8324</v>
      </c>
      <c r="S642" s="10">
        <f t="shared" si="39"/>
        <v>42683.211979166663</v>
      </c>
      <c r="T642" s="10">
        <f t="shared" si="38"/>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40">E643/D643</f>
        <v>1.1916249999999999</v>
      </c>
      <c r="P643" s="6">
        <f t="shared" ref="P643:P706" si="41">E643/L643</f>
        <v>151.31746031746033</v>
      </c>
      <c r="Q643" s="13" t="s">
        <v>8322</v>
      </c>
      <c r="R643" t="s">
        <v>8324</v>
      </c>
      <c r="S643" s="10">
        <f t="shared" si="39"/>
        <v>42199.361666666664</v>
      </c>
      <c r="T643" s="10">
        <f t="shared" ref="T643:T706" si="42">(I643/86400)+25569+(-5/24)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s="13" t="s">
        <v>8322</v>
      </c>
      <c r="R644" t="s">
        <v>8324</v>
      </c>
      <c r="S644" s="10">
        <f t="shared" ref="S644:S707" si="43">(J644/86400)+25569+(-5/24)</f>
        <v>42199.442986111106</v>
      </c>
      <c r="T644" s="10">
        <f t="shared" si="42"/>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s="13" t="s">
        <v>8322</v>
      </c>
      <c r="R645" t="s">
        <v>8324</v>
      </c>
      <c r="S645" s="10">
        <f t="shared" si="43"/>
        <v>42100.43373842592</v>
      </c>
      <c r="T645" s="10">
        <f t="shared" si="42"/>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s="13" t="s">
        <v>8322</v>
      </c>
      <c r="R646" t="s">
        <v>8324</v>
      </c>
      <c r="S646" s="10">
        <f t="shared" si="43"/>
        <v>41898.457627314812</v>
      </c>
      <c r="T646" s="10">
        <f t="shared" si="42"/>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s="13" t="s">
        <v>8322</v>
      </c>
      <c r="R647" t="s">
        <v>8324</v>
      </c>
      <c r="S647" s="10">
        <f t="shared" si="43"/>
        <v>42563.817986111106</v>
      </c>
      <c r="T647" s="10">
        <f t="shared" si="42"/>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s="13" t="s">
        <v>8322</v>
      </c>
      <c r="R648" t="s">
        <v>8324</v>
      </c>
      <c r="S648" s="10">
        <f t="shared" si="43"/>
        <v>41832.644293981481</v>
      </c>
      <c r="T648" s="10">
        <f t="shared" si="42"/>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s="6">
        <f t="shared" si="41"/>
        <v>125.94117647058823</v>
      </c>
      <c r="Q649" s="13" t="s">
        <v>8322</v>
      </c>
      <c r="R649" t="s">
        <v>8324</v>
      </c>
      <c r="S649" s="10">
        <f t="shared" si="43"/>
        <v>42416.559594907405</v>
      </c>
      <c r="T649" s="10">
        <f t="shared" si="42"/>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s="6">
        <f t="shared" si="41"/>
        <v>1644</v>
      </c>
      <c r="Q650" s="13" t="s">
        <v>8322</v>
      </c>
      <c r="R650" t="s">
        <v>8324</v>
      </c>
      <c r="S650" s="10">
        <f t="shared" si="43"/>
        <v>41891.485046296293</v>
      </c>
      <c r="T650" s="10">
        <f t="shared" si="42"/>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s="6">
        <f t="shared" si="41"/>
        <v>42.670731707317074</v>
      </c>
      <c r="Q651" s="13" t="s">
        <v>8322</v>
      </c>
      <c r="R651" t="s">
        <v>8324</v>
      </c>
      <c r="S651" s="10">
        <f t="shared" si="43"/>
        <v>41877.703854166662</v>
      </c>
      <c r="T651" s="10">
        <f t="shared" si="42"/>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s="6">
        <f t="shared" si="41"/>
        <v>35.125</v>
      </c>
      <c r="Q652" s="13" t="s">
        <v>8322</v>
      </c>
      <c r="R652" t="s">
        <v>8324</v>
      </c>
      <c r="S652" s="10">
        <f t="shared" si="43"/>
        <v>41931.828518518516</v>
      </c>
      <c r="T652" s="10">
        <f t="shared" si="42"/>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s="13" t="s">
        <v>8322</v>
      </c>
      <c r="R653" t="s">
        <v>8324</v>
      </c>
      <c r="S653" s="10">
        <f t="shared" si="43"/>
        <v>41955.809155092589</v>
      </c>
      <c r="T653" s="10">
        <f t="shared" si="42"/>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s="13" t="s">
        <v>8322</v>
      </c>
      <c r="R654" t="s">
        <v>8324</v>
      </c>
      <c r="S654" s="10">
        <f t="shared" si="43"/>
        <v>42675.482060185182</v>
      </c>
      <c r="T654" s="10">
        <f t="shared" si="42"/>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s="13" t="s">
        <v>8322</v>
      </c>
      <c r="R655" t="s">
        <v>8324</v>
      </c>
      <c r="S655" s="10">
        <f t="shared" si="43"/>
        <v>42199.410185185181</v>
      </c>
      <c r="T655" s="10">
        <f t="shared" si="42"/>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s="13" t="s">
        <v>8322</v>
      </c>
      <c r="R656" t="s">
        <v>8324</v>
      </c>
      <c r="S656" s="10">
        <f t="shared" si="43"/>
        <v>42163.748993055553</v>
      </c>
      <c r="T656" s="10">
        <f t="shared" si="42"/>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s="13" t="s">
        <v>8322</v>
      </c>
      <c r="R657" t="s">
        <v>8324</v>
      </c>
      <c r="S657" s="10">
        <f t="shared" si="43"/>
        <v>42045.748981481483</v>
      </c>
      <c r="T657" s="10">
        <f t="shared" si="42"/>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s="13" t="s">
        <v>8322</v>
      </c>
      <c r="R658" t="s">
        <v>8324</v>
      </c>
      <c r="S658" s="10">
        <f t="shared" si="43"/>
        <v>42417.596284722218</v>
      </c>
      <c r="T658" s="10">
        <f t="shared" si="42"/>
        <v>42477.554618055554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s="13" t="s">
        <v>8322</v>
      </c>
      <c r="R659" t="s">
        <v>8324</v>
      </c>
      <c r="S659" s="10">
        <f t="shared" si="43"/>
        <v>42331.637407407405</v>
      </c>
      <c r="T659" s="10">
        <f t="shared" si="42"/>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s="13" t="s">
        <v>8322</v>
      </c>
      <c r="R660" t="s">
        <v>8324</v>
      </c>
      <c r="S660" s="10">
        <f t="shared" si="43"/>
        <v>42178.952418981477</v>
      </c>
      <c r="T660" s="10">
        <f t="shared" si="42"/>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s="13" t="s">
        <v>8322</v>
      </c>
      <c r="R661" t="s">
        <v>8324</v>
      </c>
      <c r="S661" s="10">
        <f t="shared" si="43"/>
        <v>42209.385358796295</v>
      </c>
      <c r="T661" s="10">
        <f t="shared" si="42"/>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84.944444444444443</v>
      </c>
      <c r="Q662" s="13" t="s">
        <v>8322</v>
      </c>
      <c r="R662" t="s">
        <v>8324</v>
      </c>
      <c r="S662" s="10">
        <f t="shared" si="43"/>
        <v>41922.533321759256</v>
      </c>
      <c r="T662" s="10">
        <f t="shared" si="42"/>
        <v>41952.57498842592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s="13" t="s">
        <v>8322</v>
      </c>
      <c r="R663" t="s">
        <v>8324</v>
      </c>
      <c r="S663" s="10">
        <f t="shared" si="43"/>
        <v>42636.437025462961</v>
      </c>
      <c r="T663" s="10">
        <f t="shared" si="42"/>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39</v>
      </c>
      <c r="Q664" s="13" t="s">
        <v>8322</v>
      </c>
      <c r="R664" t="s">
        <v>8324</v>
      </c>
      <c r="S664" s="10">
        <f t="shared" si="43"/>
        <v>41990.229710648149</v>
      </c>
      <c r="T664" s="10">
        <f t="shared" si="42"/>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100</v>
      </c>
      <c r="Q665" s="13" t="s">
        <v>8322</v>
      </c>
      <c r="R665" t="s">
        <v>8324</v>
      </c>
      <c r="S665" s="10">
        <f t="shared" si="43"/>
        <v>42173.634907407402</v>
      </c>
      <c r="T665" s="10">
        <f t="shared" si="42"/>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s="13" t="s">
        <v>8322</v>
      </c>
      <c r="R666" t="s">
        <v>8324</v>
      </c>
      <c r="S666" s="10">
        <f t="shared" si="43"/>
        <v>42077.458043981482</v>
      </c>
      <c r="T666" s="10">
        <f t="shared" si="42"/>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s="13" t="s">
        <v>8322</v>
      </c>
      <c r="R667" t="s">
        <v>8324</v>
      </c>
      <c r="S667" s="10">
        <f t="shared" si="43"/>
        <v>42688.503020833326</v>
      </c>
      <c r="T667" s="10">
        <f t="shared" si="42"/>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2</v>
      </c>
      <c r="Q668" s="13" t="s">
        <v>8322</v>
      </c>
      <c r="R668" t="s">
        <v>8324</v>
      </c>
      <c r="S668" s="10">
        <f t="shared" si="43"/>
        <v>41838.623819444438</v>
      </c>
      <c r="T668" s="10">
        <f t="shared" si="42"/>
        <v>41868.623819444438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178.92857142857142</v>
      </c>
      <c r="Q669" s="13" t="s">
        <v>8322</v>
      </c>
      <c r="R669" t="s">
        <v>8324</v>
      </c>
      <c r="S669" s="10">
        <f t="shared" si="43"/>
        <v>42632.165081018517</v>
      </c>
      <c r="T669" s="10">
        <f t="shared" si="42"/>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27.36</v>
      </c>
      <c r="Q670" s="13" t="s">
        <v>8322</v>
      </c>
      <c r="R670" t="s">
        <v>8324</v>
      </c>
      <c r="S670" s="10">
        <f t="shared" si="43"/>
        <v>42090.622939814813</v>
      </c>
      <c r="T670" s="10">
        <f t="shared" si="42"/>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s="13" t="s">
        <v>8322</v>
      </c>
      <c r="R671" t="s">
        <v>8324</v>
      </c>
      <c r="S671" s="10">
        <f t="shared" si="43"/>
        <v>42527.417337962957</v>
      </c>
      <c r="T671" s="10">
        <f t="shared" si="42"/>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s="13" t="s">
        <v>8322</v>
      </c>
      <c r="R672" t="s">
        <v>8324</v>
      </c>
      <c r="S672" s="10">
        <f t="shared" si="43"/>
        <v>42506.501388888886</v>
      </c>
      <c r="T672" s="10">
        <f t="shared" si="42"/>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s="13" t="s">
        <v>8322</v>
      </c>
      <c r="R673" t="s">
        <v>8324</v>
      </c>
      <c r="S673" s="10">
        <f t="shared" si="43"/>
        <v>41984.484398148146</v>
      </c>
      <c r="T673" s="10">
        <f t="shared" si="42"/>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50.29767441860465</v>
      </c>
      <c r="Q674" s="13" t="s">
        <v>8322</v>
      </c>
      <c r="R674" t="s">
        <v>8324</v>
      </c>
      <c r="S674" s="10">
        <f t="shared" si="43"/>
        <v>41974.011157407404</v>
      </c>
      <c r="T674" s="10">
        <f t="shared" si="42"/>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s="13" t="s">
        <v>8322</v>
      </c>
      <c r="R675" t="s">
        <v>8324</v>
      </c>
      <c r="S675" s="10">
        <f t="shared" si="43"/>
        <v>41838.6321412037</v>
      </c>
      <c r="T675" s="10">
        <f t="shared" si="42"/>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7.5</v>
      </c>
      <c r="Q676" s="13" t="s">
        <v>8322</v>
      </c>
      <c r="R676" t="s">
        <v>8324</v>
      </c>
      <c r="S676" s="10">
        <f t="shared" si="43"/>
        <v>41802.907719907402</v>
      </c>
      <c r="T676" s="10">
        <f t="shared" si="42"/>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s="13" t="s">
        <v>8322</v>
      </c>
      <c r="R677" t="s">
        <v>8324</v>
      </c>
      <c r="S677" s="10">
        <f t="shared" si="43"/>
        <v>41975.722268518519</v>
      </c>
      <c r="T677" s="10">
        <f t="shared" si="42"/>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s="13" t="s">
        <v>8322</v>
      </c>
      <c r="R678" t="s">
        <v>8324</v>
      </c>
      <c r="S678" s="10">
        <f t="shared" si="43"/>
        <v>42012.559965277775</v>
      </c>
      <c r="T678" s="10">
        <f t="shared" si="42"/>
        <v>42042.559965277775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133.25</v>
      </c>
      <c r="Q679" s="13" t="s">
        <v>8322</v>
      </c>
      <c r="R679" t="s">
        <v>8324</v>
      </c>
      <c r="S679" s="10">
        <f t="shared" si="43"/>
        <v>42504.195543981477</v>
      </c>
      <c r="T679" s="10">
        <f t="shared" si="42"/>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s="13" t="s">
        <v>8322</v>
      </c>
      <c r="R680" t="s">
        <v>8324</v>
      </c>
      <c r="S680" s="10">
        <f t="shared" si="43"/>
        <v>42481.168263888881</v>
      </c>
      <c r="T680" s="10">
        <f t="shared" si="42"/>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s="13" t="s">
        <v>8322</v>
      </c>
      <c r="R681" t="s">
        <v>8324</v>
      </c>
      <c r="S681" s="10">
        <f t="shared" si="43"/>
        <v>42556.487372685187</v>
      </c>
      <c r="T681" s="10">
        <f t="shared" si="42"/>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s="13" t="s">
        <v>8322</v>
      </c>
      <c r="R682" t="s">
        <v>8324</v>
      </c>
      <c r="S682" s="10">
        <f t="shared" si="43"/>
        <v>41864.293182870366</v>
      </c>
      <c r="T682" s="10">
        <f t="shared" si="42"/>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1</v>
      </c>
      <c r="Q683" s="13" t="s">
        <v>8322</v>
      </c>
      <c r="R683" t="s">
        <v>8324</v>
      </c>
      <c r="S683" s="10">
        <f t="shared" si="43"/>
        <v>42639.597268518519</v>
      </c>
      <c r="T683" s="10">
        <f t="shared" si="42"/>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13.25</v>
      </c>
      <c r="Q684" s="13" t="s">
        <v>8322</v>
      </c>
      <c r="R684" t="s">
        <v>8324</v>
      </c>
      <c r="S684" s="10">
        <f t="shared" si="43"/>
        <v>42778.556967592587</v>
      </c>
      <c r="T684" s="10">
        <f t="shared" si="42"/>
        <v>42808.515300925923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s="13" t="s">
        <v>8322</v>
      </c>
      <c r="R685" t="s">
        <v>8324</v>
      </c>
      <c r="S685" s="10">
        <f t="shared" si="43"/>
        <v>42634.691712962966</v>
      </c>
      <c r="T685" s="10">
        <f t="shared" si="42"/>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s="13" t="s">
        <v>8322</v>
      </c>
      <c r="R686" t="s">
        <v>8324</v>
      </c>
      <c r="S686" s="10">
        <f t="shared" si="43"/>
        <v>41809.26494212963</v>
      </c>
      <c r="T686" s="10">
        <f t="shared" si="42"/>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55.3</v>
      </c>
      <c r="Q687" s="13" t="s">
        <v>8322</v>
      </c>
      <c r="R687" t="s">
        <v>8324</v>
      </c>
      <c r="S687" s="10">
        <f t="shared" si="43"/>
        <v>41971.658240740733</v>
      </c>
      <c r="T687" s="10">
        <f t="shared" si="42"/>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t="e">
        <f t="shared" si="41"/>
        <v>#DIV/0!</v>
      </c>
      <c r="Q688" s="13" t="s">
        <v>8322</v>
      </c>
      <c r="R688" t="s">
        <v>8324</v>
      </c>
      <c r="S688" s="10">
        <f t="shared" si="43"/>
        <v>42189.464930555558</v>
      </c>
      <c r="T688" s="10">
        <f t="shared" si="42"/>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s="13" t="s">
        <v>8322</v>
      </c>
      <c r="R689" t="s">
        <v>8324</v>
      </c>
      <c r="S689" s="10">
        <f t="shared" si="43"/>
        <v>42711.542280092595</v>
      </c>
      <c r="T689" s="10">
        <f t="shared" si="42"/>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405.5</v>
      </c>
      <c r="Q690" s="13" t="s">
        <v>8322</v>
      </c>
      <c r="R690" t="s">
        <v>8324</v>
      </c>
      <c r="S690" s="10">
        <f t="shared" si="43"/>
        <v>42261.896446759252</v>
      </c>
      <c r="T690" s="10">
        <f t="shared" si="42"/>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s="13" t="s">
        <v>8322</v>
      </c>
      <c r="R691" t="s">
        <v>8324</v>
      </c>
      <c r="S691" s="10">
        <f t="shared" si="43"/>
        <v>42675.459456018514</v>
      </c>
      <c r="T691" s="10">
        <f t="shared" si="42"/>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72.588235294117652</v>
      </c>
      <c r="Q692" s="13" t="s">
        <v>8322</v>
      </c>
      <c r="R692" t="s">
        <v>8324</v>
      </c>
      <c r="S692" s="10">
        <f t="shared" si="43"/>
        <v>42579.426400462959</v>
      </c>
      <c r="T692" s="10">
        <f t="shared" si="42"/>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26</v>
      </c>
      <c r="Q693" s="13" t="s">
        <v>8322</v>
      </c>
      <c r="R693" t="s">
        <v>8324</v>
      </c>
      <c r="S693" s="10">
        <f t="shared" si="43"/>
        <v>42157.819976851846</v>
      </c>
      <c r="T693" s="10">
        <f t="shared" si="42"/>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s="13" t="s">
        <v>8322</v>
      </c>
      <c r="R694" t="s">
        <v>8324</v>
      </c>
      <c r="S694" s="10">
        <f t="shared" si="43"/>
        <v>42696.167395833334</v>
      </c>
      <c r="T694" s="10">
        <f t="shared" si="42"/>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s="13" t="s">
        <v>8322</v>
      </c>
      <c r="R695" t="s">
        <v>8324</v>
      </c>
      <c r="S695" s="10">
        <f t="shared" si="43"/>
        <v>42094.599849537037</v>
      </c>
      <c r="T695" s="10">
        <f t="shared" si="42"/>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s="13" t="s">
        <v>8322</v>
      </c>
      <c r="R696" t="s">
        <v>8324</v>
      </c>
      <c r="S696" s="10">
        <f t="shared" si="43"/>
        <v>42737.455543981479</v>
      </c>
      <c r="T696" s="10">
        <f t="shared" si="42"/>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90.857142857142861</v>
      </c>
      <c r="Q697" s="13" t="s">
        <v>8322</v>
      </c>
      <c r="R697" t="s">
        <v>8324</v>
      </c>
      <c r="S697" s="10">
        <f t="shared" si="43"/>
        <v>41913.312731481477</v>
      </c>
      <c r="T697" s="10">
        <f t="shared" si="42"/>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1</v>
      </c>
      <c r="Q698" s="13" t="s">
        <v>8322</v>
      </c>
      <c r="R698" t="s">
        <v>8324</v>
      </c>
      <c r="S698" s="10">
        <f t="shared" si="43"/>
        <v>41815.718773148146</v>
      </c>
      <c r="T698" s="10">
        <f t="shared" si="42"/>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s="13" t="s">
        <v>8322</v>
      </c>
      <c r="R699" t="s">
        <v>8324</v>
      </c>
      <c r="S699" s="10">
        <f t="shared" si="43"/>
        <v>42388.314687500002</v>
      </c>
      <c r="T699" s="10">
        <f t="shared" si="42"/>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s="13" t="s">
        <v>8322</v>
      </c>
      <c r="R700" t="s">
        <v>8324</v>
      </c>
      <c r="S700" s="10">
        <f t="shared" si="43"/>
        <v>41866.722743055558</v>
      </c>
      <c r="T700" s="10">
        <f t="shared" si="42"/>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s="13" t="s">
        <v>8322</v>
      </c>
      <c r="R701" t="s">
        <v>8324</v>
      </c>
      <c r="S701" s="10">
        <f t="shared" si="43"/>
        <v>41563.277175925927</v>
      </c>
      <c r="T701" s="10">
        <f t="shared" si="42"/>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13</v>
      </c>
      <c r="Q702" s="13" t="s">
        <v>8322</v>
      </c>
      <c r="R702" t="s">
        <v>8324</v>
      </c>
      <c r="S702" s="10">
        <f t="shared" si="43"/>
        <v>42715.480104166665</v>
      </c>
      <c r="T702" s="10">
        <f t="shared" si="42"/>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s="13" t="s">
        <v>8322</v>
      </c>
      <c r="R703" t="s">
        <v>8324</v>
      </c>
      <c r="S703" s="10">
        <f t="shared" si="43"/>
        <v>41813.454629629625</v>
      </c>
      <c r="T703" s="10">
        <f t="shared" si="42"/>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s="13" t="s">
        <v>8322</v>
      </c>
      <c r="R704" t="s">
        <v>8324</v>
      </c>
      <c r="S704" s="10">
        <f t="shared" si="43"/>
        <v>42668.518368055556</v>
      </c>
      <c r="T704" s="10">
        <f t="shared" si="42"/>
        <v>42698.560034722221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s="13" t="s">
        <v>8322</v>
      </c>
      <c r="R705" t="s">
        <v>8324</v>
      </c>
      <c r="S705" s="10">
        <f t="shared" si="43"/>
        <v>42711.742465277777</v>
      </c>
      <c r="T705" s="10">
        <f t="shared" si="42"/>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40"/>
        <v>8.7454545454545458E-3</v>
      </c>
      <c r="P706" s="6">
        <f t="shared" si="41"/>
        <v>120.25</v>
      </c>
      <c r="Q706" s="13" t="s">
        <v>8322</v>
      </c>
      <c r="R706" t="s">
        <v>8324</v>
      </c>
      <c r="S706" s="10">
        <f t="shared" si="43"/>
        <v>42725.984583333331</v>
      </c>
      <c r="T706" s="10">
        <f t="shared" si="42"/>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44">E707/D707</f>
        <v>9.7699999999999992E-3</v>
      </c>
      <c r="P707" s="6">
        <f t="shared" ref="P707:P770" si="45">E707/L707</f>
        <v>195.4</v>
      </c>
      <c r="Q707" s="13" t="s">
        <v>8322</v>
      </c>
      <c r="R707" t="s">
        <v>8324</v>
      </c>
      <c r="S707" s="10">
        <f t="shared" si="43"/>
        <v>42726.283310185179</v>
      </c>
      <c r="T707" s="10">
        <f t="shared" ref="T707:T770" si="46">(I707/86400)+25569+(-5/24)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t="e">
        <f t="shared" si="45"/>
        <v>#DIV/0!</v>
      </c>
      <c r="Q708" s="13" t="s">
        <v>8322</v>
      </c>
      <c r="R708" t="s">
        <v>8324</v>
      </c>
      <c r="S708" s="10">
        <f t="shared" ref="S708:S771" si="47">(J708/86400)+25569+(-5/24)</f>
        <v>42676.786840277775</v>
      </c>
      <c r="T708" s="10">
        <f t="shared" si="46"/>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s="13" t="s">
        <v>8322</v>
      </c>
      <c r="R709" t="s">
        <v>8324</v>
      </c>
      <c r="S709" s="10">
        <f t="shared" si="47"/>
        <v>42696.45517361111</v>
      </c>
      <c r="T709" s="10">
        <f t="shared" si="46"/>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s="13" t="s">
        <v>8322</v>
      </c>
      <c r="R710" t="s">
        <v>8324</v>
      </c>
      <c r="S710" s="10">
        <f t="shared" si="47"/>
        <v>41835.372685185182</v>
      </c>
      <c r="T710" s="10">
        <f t="shared" si="46"/>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30.5</v>
      </c>
      <c r="Q711" s="13" t="s">
        <v>8322</v>
      </c>
      <c r="R711" t="s">
        <v>8324</v>
      </c>
      <c r="S711" s="10">
        <f t="shared" si="47"/>
        <v>41947.832858796297</v>
      </c>
      <c r="T711" s="10">
        <f t="shared" si="46"/>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t="e">
        <f t="shared" si="45"/>
        <v>#DIV/0!</v>
      </c>
      <c r="Q712" s="13" t="s">
        <v>8322</v>
      </c>
      <c r="R712" t="s">
        <v>8324</v>
      </c>
      <c r="S712" s="10">
        <f t="shared" si="47"/>
        <v>41837.776643518519</v>
      </c>
      <c r="T712" s="10">
        <f t="shared" si="46"/>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s="13" t="s">
        <v>8322</v>
      </c>
      <c r="R713" t="s">
        <v>8324</v>
      </c>
      <c r="S713" s="10">
        <f t="shared" si="47"/>
        <v>42678.250787037039</v>
      </c>
      <c r="T713" s="10">
        <f t="shared" si="46"/>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26.25</v>
      </c>
      <c r="Q714" s="13" t="s">
        <v>8322</v>
      </c>
      <c r="R714" t="s">
        <v>8324</v>
      </c>
      <c r="S714" s="10">
        <f t="shared" si="47"/>
        <v>42384.472592592589</v>
      </c>
      <c r="T714" s="10">
        <f t="shared" si="46"/>
        <v>42414.472592592589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199</v>
      </c>
      <c r="Q715" s="13" t="s">
        <v>8322</v>
      </c>
      <c r="R715" t="s">
        <v>8324</v>
      </c>
      <c r="S715" s="10">
        <f t="shared" si="47"/>
        <v>42496.320972222216</v>
      </c>
      <c r="T715" s="10">
        <f t="shared" si="46"/>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s="13" t="s">
        <v>8322</v>
      </c>
      <c r="R716" t="s">
        <v>8324</v>
      </c>
      <c r="S716" s="10">
        <f t="shared" si="47"/>
        <v>42734.579652777778</v>
      </c>
      <c r="T716" s="10">
        <f t="shared" si="46"/>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115.75</v>
      </c>
      <c r="Q717" s="13" t="s">
        <v>8322</v>
      </c>
      <c r="R717" t="s">
        <v>8324</v>
      </c>
      <c r="S717" s="10">
        <f t="shared" si="47"/>
        <v>42272.8824074074</v>
      </c>
      <c r="T717" s="10">
        <f t="shared" si="46"/>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44.6875</v>
      </c>
      <c r="Q718" s="13" t="s">
        <v>8322</v>
      </c>
      <c r="R718" t="s">
        <v>8324</v>
      </c>
      <c r="S718" s="10">
        <f t="shared" si="47"/>
        <v>41940.450312499997</v>
      </c>
      <c r="T718" s="10">
        <f t="shared" si="46"/>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76.25</v>
      </c>
      <c r="Q719" s="13" t="s">
        <v>8322</v>
      </c>
      <c r="R719" t="s">
        <v>8324</v>
      </c>
      <c r="S719" s="10">
        <f t="shared" si="47"/>
        <v>41857.645856481475</v>
      </c>
      <c r="T719" s="10">
        <f t="shared" si="46"/>
        <v>41887.645856481475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22.5</v>
      </c>
      <c r="Q720" s="13" t="s">
        <v>8322</v>
      </c>
      <c r="R720" t="s">
        <v>8324</v>
      </c>
      <c r="S720" s="10">
        <f t="shared" si="47"/>
        <v>42752.637118055551</v>
      </c>
      <c r="T720" s="10">
        <f t="shared" si="46"/>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s="13" t="s">
        <v>8322</v>
      </c>
      <c r="R721" t="s">
        <v>8324</v>
      </c>
      <c r="S721" s="10">
        <f t="shared" si="47"/>
        <v>42408.83189814815</v>
      </c>
      <c r="T721" s="10">
        <f t="shared" si="46"/>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s="13" t="s">
        <v>8325</v>
      </c>
      <c r="R722" t="s">
        <v>8326</v>
      </c>
      <c r="S722" s="10">
        <f t="shared" si="47"/>
        <v>40909.440868055557</v>
      </c>
      <c r="T722" s="10">
        <f t="shared" si="46"/>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s="13" t="s">
        <v>8325</v>
      </c>
      <c r="R723" t="s">
        <v>8326</v>
      </c>
      <c r="S723" s="10">
        <f t="shared" si="47"/>
        <v>41807.363506944443</v>
      </c>
      <c r="T723" s="10">
        <f t="shared" si="46"/>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s="13" t="s">
        <v>8325</v>
      </c>
      <c r="R724" t="s">
        <v>8326</v>
      </c>
      <c r="S724" s="10">
        <f t="shared" si="47"/>
        <v>40977.596967592588</v>
      </c>
      <c r="T724" s="10">
        <f t="shared" si="46"/>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s="6">
        <f t="shared" si="45"/>
        <v>54.69</v>
      </c>
      <c r="Q725" s="13" t="s">
        <v>8325</v>
      </c>
      <c r="R725" t="s">
        <v>8326</v>
      </c>
      <c r="S725" s="10">
        <f t="shared" si="47"/>
        <v>42184.608206018514</v>
      </c>
      <c r="T725" s="10">
        <f t="shared" si="46"/>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s="13" t="s">
        <v>8325</v>
      </c>
      <c r="R726" t="s">
        <v>8326</v>
      </c>
      <c r="S726" s="10">
        <f t="shared" si="47"/>
        <v>40694.430127314808</v>
      </c>
      <c r="T726" s="10">
        <f t="shared" si="46"/>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s="13" t="s">
        <v>8325</v>
      </c>
      <c r="R727" t="s">
        <v>8326</v>
      </c>
      <c r="S727" s="10">
        <f t="shared" si="47"/>
        <v>42321.417962962958</v>
      </c>
      <c r="T727" s="10">
        <f t="shared" si="46"/>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s="6">
        <f t="shared" si="45"/>
        <v>72.428571428571431</v>
      </c>
      <c r="Q728" s="13" t="s">
        <v>8325</v>
      </c>
      <c r="R728" t="s">
        <v>8326</v>
      </c>
      <c r="S728" s="10">
        <f t="shared" si="47"/>
        <v>41345.834340277775</v>
      </c>
      <c r="T728" s="10">
        <f t="shared" si="46"/>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s="13" t="s">
        <v>8325</v>
      </c>
      <c r="R729" t="s">
        <v>8326</v>
      </c>
      <c r="S729" s="10">
        <f t="shared" si="47"/>
        <v>41246.811909722222</v>
      </c>
      <c r="T729" s="10">
        <f t="shared" si="46"/>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s="13" t="s">
        <v>8325</v>
      </c>
      <c r="R730" t="s">
        <v>8326</v>
      </c>
      <c r="S730" s="10">
        <f t="shared" si="47"/>
        <v>40731.629131944443</v>
      </c>
      <c r="T730" s="10">
        <f t="shared" si="46"/>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s="6">
        <f t="shared" si="45"/>
        <v>43.55</v>
      </c>
      <c r="Q731" s="13" t="s">
        <v>8325</v>
      </c>
      <c r="R731" t="s">
        <v>8326</v>
      </c>
      <c r="S731" s="10">
        <f t="shared" si="47"/>
        <v>41110.97755787037</v>
      </c>
      <c r="T731" s="10">
        <f t="shared" si="46"/>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s="13" t="s">
        <v>8325</v>
      </c>
      <c r="R732" t="s">
        <v>8326</v>
      </c>
      <c r="S732" s="10">
        <f t="shared" si="47"/>
        <v>40854.536932870367</v>
      </c>
      <c r="T732" s="10">
        <f t="shared" si="46"/>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s="6">
        <f t="shared" si="45"/>
        <v>88.732394366197184</v>
      </c>
      <c r="Q733" s="13" t="s">
        <v>8325</v>
      </c>
      <c r="R733" t="s">
        <v>8326</v>
      </c>
      <c r="S733" s="10">
        <f t="shared" si="47"/>
        <v>40879.587349537032</v>
      </c>
      <c r="T733" s="10">
        <f t="shared" si="46"/>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s="6">
        <f t="shared" si="45"/>
        <v>4.9230769230769234</v>
      </c>
      <c r="Q734" s="13" t="s">
        <v>8325</v>
      </c>
      <c r="R734" t="s">
        <v>8326</v>
      </c>
      <c r="S734" s="10">
        <f t="shared" si="47"/>
        <v>41486.21598379629</v>
      </c>
      <c r="T734" s="10">
        <f t="shared" si="46"/>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s="13" t="s">
        <v>8325</v>
      </c>
      <c r="R735" t="s">
        <v>8326</v>
      </c>
      <c r="S735" s="10">
        <f t="shared" si="47"/>
        <v>41598.211712962962</v>
      </c>
      <c r="T735" s="10">
        <f t="shared" si="46"/>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s="13" t="s">
        <v>8325</v>
      </c>
      <c r="R736" t="s">
        <v>8326</v>
      </c>
      <c r="S736" s="10">
        <f t="shared" si="47"/>
        <v>42101.956249999996</v>
      </c>
      <c r="T736" s="10">
        <f t="shared" si="46"/>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s="13" t="s">
        <v>8325</v>
      </c>
      <c r="R737" t="s">
        <v>8326</v>
      </c>
      <c r="S737" s="10">
        <f t="shared" si="47"/>
        <v>41945.821134259255</v>
      </c>
      <c r="T737" s="10">
        <f t="shared" si="46"/>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s="13" t="s">
        <v>8325</v>
      </c>
      <c r="R738" t="s">
        <v>8326</v>
      </c>
      <c r="S738" s="10">
        <f t="shared" si="47"/>
        <v>41579.525925925926</v>
      </c>
      <c r="T738" s="10">
        <f t="shared" si="46"/>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s="6">
        <f t="shared" si="45"/>
        <v>56.666666666666664</v>
      </c>
      <c r="Q739" s="13" t="s">
        <v>8325</v>
      </c>
      <c r="R739" t="s">
        <v>8326</v>
      </c>
      <c r="S739" s="10">
        <f t="shared" si="47"/>
        <v>41667.066979166666</v>
      </c>
      <c r="T739" s="10">
        <f t="shared" si="46"/>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s="13" t="s">
        <v>8325</v>
      </c>
      <c r="R740" t="s">
        <v>8326</v>
      </c>
      <c r="S740" s="10">
        <f t="shared" si="47"/>
        <v>41943.39576388889</v>
      </c>
      <c r="T740" s="10">
        <f t="shared" si="46"/>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s="13" t="s">
        <v>8325</v>
      </c>
      <c r="R741" t="s">
        <v>8326</v>
      </c>
      <c r="S741" s="10">
        <f t="shared" si="47"/>
        <v>41829.294317129628</v>
      </c>
      <c r="T741" s="10">
        <f t="shared" si="46"/>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s="13" t="s">
        <v>8325</v>
      </c>
      <c r="R742" t="s">
        <v>8326</v>
      </c>
      <c r="S742" s="10">
        <f t="shared" si="47"/>
        <v>42161.93844907407</v>
      </c>
      <c r="T742" s="10">
        <f t="shared" si="46"/>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s="6">
        <f t="shared" si="45"/>
        <v>141.42340425531913</v>
      </c>
      <c r="Q743" s="13" t="s">
        <v>8325</v>
      </c>
      <c r="R743" t="s">
        <v>8326</v>
      </c>
      <c r="S743" s="10">
        <f t="shared" si="47"/>
        <v>41401.439884259256</v>
      </c>
      <c r="T743" s="10">
        <f t="shared" si="46"/>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s="13" t="s">
        <v>8325</v>
      </c>
      <c r="R744" t="s">
        <v>8326</v>
      </c>
      <c r="S744" s="10">
        <f t="shared" si="47"/>
        <v>41689.709629629629</v>
      </c>
      <c r="T744" s="10">
        <f t="shared" si="46"/>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s="6">
        <f t="shared" si="45"/>
        <v>54.266666666666666</v>
      </c>
      <c r="Q745" s="13" t="s">
        <v>8325</v>
      </c>
      <c r="R745" t="s">
        <v>8326</v>
      </c>
      <c r="S745" s="10">
        <f t="shared" si="47"/>
        <v>40990.500983796293</v>
      </c>
      <c r="T745" s="10">
        <f t="shared" si="46"/>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s="13" t="s">
        <v>8325</v>
      </c>
      <c r="R746" t="s">
        <v>8326</v>
      </c>
      <c r="S746" s="10">
        <f t="shared" si="47"/>
        <v>41226.748877314814</v>
      </c>
      <c r="T746" s="10">
        <f t="shared" si="46"/>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s="13" t="s">
        <v>8325</v>
      </c>
      <c r="R747" t="s">
        <v>8326</v>
      </c>
      <c r="S747" s="10">
        <f t="shared" si="47"/>
        <v>41367.363946759258</v>
      </c>
      <c r="T747" s="10">
        <f t="shared" si="46"/>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s="13" t="s">
        <v>8325</v>
      </c>
      <c r="R748" t="s">
        <v>8326</v>
      </c>
      <c r="S748" s="10">
        <f t="shared" si="47"/>
        <v>41156.834594907406</v>
      </c>
      <c r="T748" s="10">
        <f t="shared" si="46"/>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s="13" t="s">
        <v>8325</v>
      </c>
      <c r="R749" t="s">
        <v>8326</v>
      </c>
      <c r="S749" s="10">
        <f t="shared" si="47"/>
        <v>41988.340497685182</v>
      </c>
      <c r="T749" s="10">
        <f t="shared" si="46"/>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s="13" t="s">
        <v>8325</v>
      </c>
      <c r="R750" t="s">
        <v>8326</v>
      </c>
      <c r="S750" s="10">
        <f t="shared" si="47"/>
        <v>41831.638495370367</v>
      </c>
      <c r="T750" s="10">
        <f t="shared" si="46"/>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s="13" t="s">
        <v>8325</v>
      </c>
      <c r="R751" t="s">
        <v>8326</v>
      </c>
      <c r="S751" s="10">
        <f t="shared" si="47"/>
        <v>42733.732986111114</v>
      </c>
      <c r="T751" s="10">
        <f t="shared" si="46"/>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s="13" t="s">
        <v>8325</v>
      </c>
      <c r="R752" t="s">
        <v>8326</v>
      </c>
      <c r="S752" s="10">
        <f t="shared" si="47"/>
        <v>41299.669814814813</v>
      </c>
      <c r="T752" s="10">
        <f t="shared" si="46"/>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s="13" t="s">
        <v>8325</v>
      </c>
      <c r="R753" t="s">
        <v>8326</v>
      </c>
      <c r="S753" s="10">
        <f t="shared" si="47"/>
        <v>40713.422164351847</v>
      </c>
      <c r="T753" s="10">
        <f t="shared" si="46"/>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s="6">
        <f t="shared" si="45"/>
        <v>53.19047619047619</v>
      </c>
      <c r="Q754" s="13" t="s">
        <v>8325</v>
      </c>
      <c r="R754" t="s">
        <v>8326</v>
      </c>
      <c r="S754" s="10">
        <f t="shared" si="47"/>
        <v>42639.213159722225</v>
      </c>
      <c r="T754" s="10">
        <f t="shared" si="46"/>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s="6">
        <f t="shared" si="45"/>
        <v>492.30769230769232</v>
      </c>
      <c r="Q755" s="13" t="s">
        <v>8325</v>
      </c>
      <c r="R755" t="s">
        <v>8326</v>
      </c>
      <c r="S755" s="10">
        <f t="shared" si="47"/>
        <v>42019.381840277776</v>
      </c>
      <c r="T755" s="10">
        <f t="shared" si="46"/>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s="13" t="s">
        <v>8325</v>
      </c>
      <c r="R756" t="s">
        <v>8326</v>
      </c>
      <c r="S756" s="10">
        <f t="shared" si="47"/>
        <v>41249.54075231481</v>
      </c>
      <c r="T756" s="10">
        <f t="shared" si="46"/>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s="13" t="s">
        <v>8325</v>
      </c>
      <c r="R757" t="s">
        <v>8326</v>
      </c>
      <c r="S757" s="10">
        <f t="shared" si="47"/>
        <v>41383.396724537037</v>
      </c>
      <c r="T757" s="10">
        <f t="shared" si="46"/>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s="13" t="s">
        <v>8325</v>
      </c>
      <c r="R758" t="s">
        <v>8326</v>
      </c>
      <c r="S758" s="10">
        <f t="shared" si="47"/>
        <v>40590.558553240735</v>
      </c>
      <c r="T758" s="10">
        <f t="shared" si="46"/>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s="6">
        <f t="shared" si="45"/>
        <v>33.055555555555557</v>
      </c>
      <c r="Q759" s="13" t="s">
        <v>8325</v>
      </c>
      <c r="R759" t="s">
        <v>8326</v>
      </c>
      <c r="S759" s="10">
        <f t="shared" si="47"/>
        <v>41234.846226851849</v>
      </c>
      <c r="T759" s="10">
        <f t="shared" si="46"/>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s="6">
        <f t="shared" si="45"/>
        <v>134.21052631578948</v>
      </c>
      <c r="Q760" s="13" t="s">
        <v>8325</v>
      </c>
      <c r="R760" t="s">
        <v>8326</v>
      </c>
      <c r="S760" s="10">
        <f t="shared" si="47"/>
        <v>40429.628101851849</v>
      </c>
      <c r="T760" s="10">
        <f t="shared" si="46"/>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s="13" t="s">
        <v>8325</v>
      </c>
      <c r="R761" t="s">
        <v>8326</v>
      </c>
      <c r="S761" s="10">
        <f t="shared" si="47"/>
        <v>41789.121979166666</v>
      </c>
      <c r="T761" s="10">
        <f t="shared" si="46"/>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t="e">
        <f t="shared" si="45"/>
        <v>#DIV/0!</v>
      </c>
      <c r="Q762" s="13" t="s">
        <v>8325</v>
      </c>
      <c r="R762" t="s">
        <v>8327</v>
      </c>
      <c r="S762" s="10">
        <f t="shared" si="47"/>
        <v>42670.555706018517</v>
      </c>
      <c r="T762" s="10">
        <f t="shared" si="46"/>
        <v>42700.597372685188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39.166666666666664</v>
      </c>
      <c r="Q763" s="13" t="s">
        <v>8325</v>
      </c>
      <c r="R763" t="s">
        <v>8327</v>
      </c>
      <c r="S763" s="10">
        <f t="shared" si="47"/>
        <v>41642.543124999997</v>
      </c>
      <c r="T763" s="10">
        <f t="shared" si="46"/>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t="e">
        <f t="shared" si="45"/>
        <v>#DIV/0!</v>
      </c>
      <c r="Q764" s="13" t="s">
        <v>8325</v>
      </c>
      <c r="R764" t="s">
        <v>8327</v>
      </c>
      <c r="S764" s="10">
        <f t="shared" si="47"/>
        <v>42690.65011574074</v>
      </c>
      <c r="T764" s="10">
        <f t="shared" si="46"/>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5</v>
      </c>
      <c r="Q765" s="13" t="s">
        <v>8325</v>
      </c>
      <c r="R765" t="s">
        <v>8327</v>
      </c>
      <c r="S765" s="10">
        <f t="shared" si="47"/>
        <v>41471.238518518519</v>
      </c>
      <c r="T765" s="10">
        <f t="shared" si="46"/>
        <v>41501.238518518519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t="e">
        <f t="shared" si="45"/>
        <v>#DIV/0!</v>
      </c>
      <c r="Q766" s="13" t="s">
        <v>8325</v>
      </c>
      <c r="R766" t="s">
        <v>8327</v>
      </c>
      <c r="S766" s="10">
        <f t="shared" si="47"/>
        <v>42226.964826388888</v>
      </c>
      <c r="T766" s="10">
        <f t="shared" si="46"/>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s="13" t="s">
        <v>8325</v>
      </c>
      <c r="R767" t="s">
        <v>8327</v>
      </c>
      <c r="S767" s="10">
        <f t="shared" si="47"/>
        <v>41901.334305555552</v>
      </c>
      <c r="T767" s="10">
        <f t="shared" si="46"/>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t="e">
        <f t="shared" si="45"/>
        <v>#DIV/0!</v>
      </c>
      <c r="Q768" s="13" t="s">
        <v>8325</v>
      </c>
      <c r="R768" t="s">
        <v>8327</v>
      </c>
      <c r="S768" s="10">
        <f t="shared" si="47"/>
        <v>42021.57503472222</v>
      </c>
      <c r="T768" s="10">
        <f t="shared" si="46"/>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59</v>
      </c>
      <c r="Q769" s="13" t="s">
        <v>8325</v>
      </c>
      <c r="R769" t="s">
        <v>8327</v>
      </c>
      <c r="S769" s="10">
        <f t="shared" si="47"/>
        <v>42114.935300925928</v>
      </c>
      <c r="T769" s="10">
        <f t="shared" si="46"/>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44"/>
        <v>0</v>
      </c>
      <c r="P770" s="6" t="e">
        <f t="shared" si="45"/>
        <v>#DIV/0!</v>
      </c>
      <c r="Q770" s="13" t="s">
        <v>8325</v>
      </c>
      <c r="R770" t="s">
        <v>8327</v>
      </c>
      <c r="S770" s="10">
        <f t="shared" si="47"/>
        <v>41593.998726851853</v>
      </c>
      <c r="T770" s="10">
        <f t="shared" si="46"/>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48">E771/D771</f>
        <v>0.41399999999999998</v>
      </c>
      <c r="P771" s="6">
        <f t="shared" ref="P771:P834" si="49">E771/L771</f>
        <v>31.846153846153847</v>
      </c>
      <c r="Q771" s="13" t="s">
        <v>8325</v>
      </c>
      <c r="R771" t="s">
        <v>8327</v>
      </c>
      <c r="S771" s="10">
        <f t="shared" si="47"/>
        <v>41604.788124999999</v>
      </c>
      <c r="T771" s="10">
        <f t="shared" ref="T771:T834" si="50">(I771/86400)+25569+(-5/24)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t="e">
        <f t="shared" si="49"/>
        <v>#DIV/0!</v>
      </c>
      <c r="Q772" s="13" t="s">
        <v>8325</v>
      </c>
      <c r="R772" t="s">
        <v>8327</v>
      </c>
      <c r="S772" s="10">
        <f t="shared" ref="S772:S835" si="51">(J772/86400)+25569+(-5/24)</f>
        <v>41289.791307870364</v>
      </c>
      <c r="T772" s="10">
        <f t="shared" si="50"/>
        <v>41329.791307870364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10</v>
      </c>
      <c r="Q773" s="13" t="s">
        <v>8325</v>
      </c>
      <c r="R773" t="s">
        <v>8327</v>
      </c>
      <c r="S773" s="10">
        <f t="shared" si="51"/>
        <v>42349.615763888891</v>
      </c>
      <c r="T773" s="10">
        <f t="shared" si="50"/>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50</v>
      </c>
      <c r="Q774" s="13" t="s">
        <v>8325</v>
      </c>
      <c r="R774" t="s">
        <v>8327</v>
      </c>
      <c r="S774" s="10">
        <f t="shared" si="51"/>
        <v>40067.848599537036</v>
      </c>
      <c r="T774" s="10">
        <f t="shared" si="50"/>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16</v>
      </c>
      <c r="Q775" s="13" t="s">
        <v>8325</v>
      </c>
      <c r="R775" t="s">
        <v>8327</v>
      </c>
      <c r="S775" s="10">
        <f t="shared" si="51"/>
        <v>42100.527604166666</v>
      </c>
      <c r="T775" s="10">
        <f t="shared" si="50"/>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39</v>
      </c>
      <c r="Q776" s="13" t="s">
        <v>8325</v>
      </c>
      <c r="R776" t="s">
        <v>8327</v>
      </c>
      <c r="S776" s="10">
        <f t="shared" si="51"/>
        <v>41663.571967592587</v>
      </c>
      <c r="T776" s="10">
        <f t="shared" si="50"/>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34</v>
      </c>
      <c r="Q777" s="13" t="s">
        <v>8325</v>
      </c>
      <c r="R777" t="s">
        <v>8327</v>
      </c>
      <c r="S777" s="10">
        <f t="shared" si="51"/>
        <v>40862.851793981477</v>
      </c>
      <c r="T777" s="10">
        <f t="shared" si="50"/>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s="13" t="s">
        <v>8325</v>
      </c>
      <c r="R778" t="s">
        <v>8327</v>
      </c>
      <c r="S778" s="10">
        <f t="shared" si="51"/>
        <v>42250.477372685178</v>
      </c>
      <c r="T778" s="10">
        <f t="shared" si="50"/>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7</v>
      </c>
      <c r="Q779" s="13" t="s">
        <v>8325</v>
      </c>
      <c r="R779" t="s">
        <v>8327</v>
      </c>
      <c r="S779" s="10">
        <f t="shared" si="51"/>
        <v>41456.772881944438</v>
      </c>
      <c r="T779" s="10">
        <f t="shared" si="50"/>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2</v>
      </c>
      <c r="Q780" s="13" t="s">
        <v>8325</v>
      </c>
      <c r="R780" t="s">
        <v>8327</v>
      </c>
      <c r="S780" s="10">
        <f t="shared" si="51"/>
        <v>41729.493981481479</v>
      </c>
      <c r="T780" s="10">
        <f t="shared" si="50"/>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s="13" t="s">
        <v>8325</v>
      </c>
      <c r="R781" t="s">
        <v>8327</v>
      </c>
      <c r="S781" s="10">
        <f t="shared" si="51"/>
        <v>40436.475752314815</v>
      </c>
      <c r="T781" s="10">
        <f t="shared" si="50"/>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s="6">
        <f t="shared" si="49"/>
        <v>38.518518518518519</v>
      </c>
      <c r="Q782" s="13" t="s">
        <v>8328</v>
      </c>
      <c r="R782" t="s">
        <v>8329</v>
      </c>
      <c r="S782" s="10">
        <f t="shared" si="51"/>
        <v>40636.465567129628</v>
      </c>
      <c r="T782" s="10">
        <f t="shared" si="50"/>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s="13" t="s">
        <v>8328</v>
      </c>
      <c r="R783" t="s">
        <v>8329</v>
      </c>
      <c r="S783" s="10">
        <f t="shared" si="51"/>
        <v>41402.792523148142</v>
      </c>
      <c r="T783" s="10">
        <f t="shared" si="50"/>
        <v>41432.792523148142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s="6">
        <f t="shared" si="49"/>
        <v>50</v>
      </c>
      <c r="Q784" s="13" t="s">
        <v>8328</v>
      </c>
      <c r="R784" t="s">
        <v>8329</v>
      </c>
      <c r="S784" s="10">
        <f t="shared" si="51"/>
        <v>41116.549791666665</v>
      </c>
      <c r="T784" s="10">
        <f t="shared" si="50"/>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s="13" t="s">
        <v>8328</v>
      </c>
      <c r="R785" t="s">
        <v>8329</v>
      </c>
      <c r="S785" s="10">
        <f t="shared" si="51"/>
        <v>40987.565381944441</v>
      </c>
      <c r="T785" s="10">
        <f t="shared" si="50"/>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s="6">
        <f t="shared" si="49"/>
        <v>102.5</v>
      </c>
      <c r="Q786" s="13" t="s">
        <v>8328</v>
      </c>
      <c r="R786" t="s">
        <v>8329</v>
      </c>
      <c r="S786" s="10">
        <f t="shared" si="51"/>
        <v>41674.941192129627</v>
      </c>
      <c r="T786" s="10">
        <f t="shared" si="50"/>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s="13" t="s">
        <v>8328</v>
      </c>
      <c r="R787" t="s">
        <v>8329</v>
      </c>
      <c r="S787" s="10">
        <f t="shared" si="51"/>
        <v>41303.38559027778</v>
      </c>
      <c r="T787" s="10">
        <f t="shared" si="50"/>
        <v>41333.38559027778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s="13" t="s">
        <v>8328</v>
      </c>
      <c r="R788" t="s">
        <v>8329</v>
      </c>
      <c r="S788" s="10">
        <f t="shared" si="51"/>
        <v>40982.847615740735</v>
      </c>
      <c r="T788" s="10">
        <f t="shared" si="50"/>
        <v>41040.449305555558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s="13" t="s">
        <v>8328</v>
      </c>
      <c r="R789" t="s">
        <v>8329</v>
      </c>
      <c r="S789" s="10">
        <f t="shared" si="51"/>
        <v>41549.419282407405</v>
      </c>
      <c r="T789" s="10">
        <f t="shared" si="50"/>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s="6">
        <f t="shared" si="49"/>
        <v>59.85441176470588</v>
      </c>
      <c r="Q790" s="13" t="s">
        <v>8328</v>
      </c>
      <c r="R790" t="s">
        <v>8329</v>
      </c>
      <c r="S790" s="10">
        <f t="shared" si="51"/>
        <v>41058.798472222217</v>
      </c>
      <c r="T790" s="10">
        <f t="shared" si="50"/>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s="13" t="s">
        <v>8328</v>
      </c>
      <c r="R791" t="s">
        <v>8329</v>
      </c>
      <c r="S791" s="10">
        <f t="shared" si="51"/>
        <v>41276.977777777771</v>
      </c>
      <c r="T791" s="10">
        <f t="shared" si="50"/>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s="13" t="s">
        <v>8328</v>
      </c>
      <c r="R792" t="s">
        <v>8329</v>
      </c>
      <c r="S792" s="10">
        <f t="shared" si="51"/>
        <v>41275.839571759258</v>
      </c>
      <c r="T792" s="10">
        <f t="shared" si="50"/>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s="13" t="s">
        <v>8328</v>
      </c>
      <c r="R793" t="s">
        <v>8329</v>
      </c>
      <c r="S793" s="10">
        <f t="shared" si="51"/>
        <v>41557.572291666664</v>
      </c>
      <c r="T793" s="10">
        <f t="shared" si="50"/>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s="13" t="s">
        <v>8328</v>
      </c>
      <c r="R794" t="s">
        <v>8329</v>
      </c>
      <c r="S794" s="10">
        <f t="shared" si="51"/>
        <v>41555.665312499994</v>
      </c>
      <c r="T794" s="10">
        <f t="shared" si="50"/>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s="13" t="s">
        <v>8328</v>
      </c>
      <c r="R795" t="s">
        <v>8329</v>
      </c>
      <c r="S795" s="10">
        <f t="shared" si="51"/>
        <v>41442.532916666663</v>
      </c>
      <c r="T795" s="10">
        <f t="shared" si="50"/>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s="13" t="s">
        <v>8328</v>
      </c>
      <c r="R796" t="s">
        <v>8329</v>
      </c>
      <c r="S796" s="10">
        <f t="shared" si="51"/>
        <v>40735.906678240739</v>
      </c>
      <c r="T796" s="10">
        <f t="shared" si="50"/>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s="13" t="s">
        <v>8328</v>
      </c>
      <c r="R797" t="s">
        <v>8329</v>
      </c>
      <c r="S797" s="10">
        <f t="shared" si="51"/>
        <v>40963.404699074068</v>
      </c>
      <c r="T797" s="10">
        <f t="shared" si="50"/>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s="13" t="s">
        <v>8328</v>
      </c>
      <c r="R798" t="s">
        <v>8329</v>
      </c>
      <c r="S798" s="10">
        <f t="shared" si="51"/>
        <v>41502.674594907403</v>
      </c>
      <c r="T798" s="10">
        <f t="shared" si="50"/>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s="13" t="s">
        <v>8328</v>
      </c>
      <c r="R799" t="s">
        <v>8329</v>
      </c>
      <c r="S799" s="10">
        <f t="shared" si="51"/>
        <v>40996.785740740735</v>
      </c>
      <c r="T799" s="10">
        <f t="shared" si="50"/>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s="13" t="s">
        <v>8328</v>
      </c>
      <c r="R800" t="s">
        <v>8329</v>
      </c>
      <c r="S800" s="10">
        <f t="shared" si="51"/>
        <v>41882.381793981483</v>
      </c>
      <c r="T800" s="10">
        <f t="shared" si="50"/>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s="6">
        <f t="shared" si="49"/>
        <v>178.60714285714286</v>
      </c>
      <c r="Q801" s="13" t="s">
        <v>8328</v>
      </c>
      <c r="R801" t="s">
        <v>8329</v>
      </c>
      <c r="S801" s="10">
        <f t="shared" si="51"/>
        <v>40996.458865740737</v>
      </c>
      <c r="T801" s="10">
        <f t="shared" si="50"/>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s="6">
        <f t="shared" si="49"/>
        <v>40.75</v>
      </c>
      <c r="Q802" s="13" t="s">
        <v>8328</v>
      </c>
      <c r="R802" t="s">
        <v>8329</v>
      </c>
      <c r="S802" s="10">
        <f t="shared" si="51"/>
        <v>41863.225162037037</v>
      </c>
      <c r="T802" s="10">
        <f t="shared" si="50"/>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s="13" t="s">
        <v>8328</v>
      </c>
      <c r="R803" t="s">
        <v>8329</v>
      </c>
      <c r="S803" s="10">
        <f t="shared" si="51"/>
        <v>40695.587037037032</v>
      </c>
      <c r="T803" s="10">
        <f t="shared" si="50"/>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s="13" t="s">
        <v>8328</v>
      </c>
      <c r="R804" t="s">
        <v>8329</v>
      </c>
      <c r="S804" s="10">
        <f t="shared" si="51"/>
        <v>41122.813935185179</v>
      </c>
      <c r="T804" s="10">
        <f t="shared" si="50"/>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s="13" t="s">
        <v>8328</v>
      </c>
      <c r="R805" t="s">
        <v>8329</v>
      </c>
      <c r="S805" s="10">
        <f t="shared" si="51"/>
        <v>40665.741643518515</v>
      </c>
      <c r="T805" s="10">
        <f t="shared" si="50"/>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s="6">
        <f t="shared" si="49"/>
        <v>305.55555555555554</v>
      </c>
      <c r="Q806" s="13" t="s">
        <v>8328</v>
      </c>
      <c r="R806" t="s">
        <v>8329</v>
      </c>
      <c r="S806" s="10">
        <f t="shared" si="51"/>
        <v>40729.897291666661</v>
      </c>
      <c r="T806" s="10">
        <f t="shared" si="50"/>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s="6">
        <f t="shared" si="49"/>
        <v>58.333333333333336</v>
      </c>
      <c r="Q807" s="13" t="s">
        <v>8328</v>
      </c>
      <c r="R807" t="s">
        <v>8329</v>
      </c>
      <c r="S807" s="10">
        <f t="shared" si="51"/>
        <v>40690.614722222221</v>
      </c>
      <c r="T807" s="10">
        <f t="shared" si="50"/>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s="13" t="s">
        <v>8328</v>
      </c>
      <c r="R808" t="s">
        <v>8329</v>
      </c>
      <c r="S808" s="10">
        <f t="shared" si="51"/>
        <v>40763.483090277776</v>
      </c>
      <c r="T808" s="10">
        <f t="shared" si="50"/>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s="6">
        <f t="shared" si="49"/>
        <v>73.771929824561397</v>
      </c>
      <c r="Q809" s="13" t="s">
        <v>8328</v>
      </c>
      <c r="R809" t="s">
        <v>8329</v>
      </c>
      <c r="S809" s="10">
        <f t="shared" si="51"/>
        <v>42759.420266203706</v>
      </c>
      <c r="T809" s="10">
        <f t="shared" si="50"/>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s="6">
        <f t="shared" si="49"/>
        <v>104.65116279069767</v>
      </c>
      <c r="Q810" s="13" t="s">
        <v>8328</v>
      </c>
      <c r="R810" t="s">
        <v>8329</v>
      </c>
      <c r="S810" s="10">
        <f t="shared" si="51"/>
        <v>41961.892199074071</v>
      </c>
      <c r="T810" s="10">
        <f t="shared" si="50"/>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s="6">
        <f t="shared" si="49"/>
        <v>79.82692307692308</v>
      </c>
      <c r="Q811" s="13" t="s">
        <v>8328</v>
      </c>
      <c r="R811" t="s">
        <v>8329</v>
      </c>
      <c r="S811" s="10">
        <f t="shared" si="51"/>
        <v>41628.625347222223</v>
      </c>
      <c r="T811" s="10">
        <f t="shared" si="50"/>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s="6">
        <f t="shared" si="49"/>
        <v>58.333333333333336</v>
      </c>
      <c r="Q812" s="13" t="s">
        <v>8328</v>
      </c>
      <c r="R812" t="s">
        <v>8329</v>
      </c>
      <c r="S812" s="10">
        <f t="shared" si="51"/>
        <v>41122.847939814812</v>
      </c>
      <c r="T812" s="10">
        <f t="shared" si="50"/>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s="6">
        <f t="shared" si="49"/>
        <v>86.666666666666671</v>
      </c>
      <c r="Q813" s="13" t="s">
        <v>8328</v>
      </c>
      <c r="R813" t="s">
        <v>8329</v>
      </c>
      <c r="S813" s="10">
        <f t="shared" si="51"/>
        <v>41443.435208333329</v>
      </c>
      <c r="T813" s="10">
        <f t="shared" si="50"/>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s="13" t="s">
        <v>8328</v>
      </c>
      <c r="R814" t="s">
        <v>8329</v>
      </c>
      <c r="S814" s="10">
        <f t="shared" si="51"/>
        <v>41281.809629629628</v>
      </c>
      <c r="T814" s="10">
        <f t="shared" si="50"/>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s="13" t="s">
        <v>8328</v>
      </c>
      <c r="R815" t="s">
        <v>8329</v>
      </c>
      <c r="S815" s="10">
        <f t="shared" si="51"/>
        <v>41080.751909722218</v>
      </c>
      <c r="T815" s="10">
        <f t="shared" si="50"/>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s="13" t="s">
        <v>8328</v>
      </c>
      <c r="R816" t="s">
        <v>8329</v>
      </c>
      <c r="S816" s="10">
        <f t="shared" si="51"/>
        <v>40679.534733796296</v>
      </c>
      <c r="T816" s="10">
        <f t="shared" si="50"/>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s="6">
        <f t="shared" si="49"/>
        <v>99.534883720930239</v>
      </c>
      <c r="Q817" s="13" t="s">
        <v>8328</v>
      </c>
      <c r="R817" t="s">
        <v>8329</v>
      </c>
      <c r="S817" s="10">
        <f t="shared" si="51"/>
        <v>41914.70952546296</v>
      </c>
      <c r="T817" s="10">
        <f t="shared" si="50"/>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s="6">
        <f t="shared" si="49"/>
        <v>39.31</v>
      </c>
      <c r="Q818" s="13" t="s">
        <v>8328</v>
      </c>
      <c r="R818" t="s">
        <v>8329</v>
      </c>
      <c r="S818" s="10">
        <f t="shared" si="51"/>
        <v>41341.662534722222</v>
      </c>
      <c r="T818" s="10">
        <f t="shared" si="50"/>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s="13" t="s">
        <v>8328</v>
      </c>
      <c r="R819" t="s">
        <v>8329</v>
      </c>
      <c r="S819" s="10">
        <f t="shared" si="51"/>
        <v>40925.391331018516</v>
      </c>
      <c r="T819" s="10">
        <f t="shared" si="50"/>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s="13" t="s">
        <v>8328</v>
      </c>
      <c r="R820" t="s">
        <v>8329</v>
      </c>
      <c r="S820" s="10">
        <f t="shared" si="51"/>
        <v>41120.67454861111</v>
      </c>
      <c r="T820" s="10">
        <f t="shared" si="50"/>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s="13" t="s">
        <v>8328</v>
      </c>
      <c r="R821" t="s">
        <v>8329</v>
      </c>
      <c r="S821" s="10">
        <f t="shared" si="51"/>
        <v>41619.789976851847</v>
      </c>
      <c r="T821" s="10">
        <f t="shared" si="50"/>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s="6">
        <f t="shared" si="49"/>
        <v>70.55263157894737</v>
      </c>
      <c r="Q822" s="13" t="s">
        <v>8328</v>
      </c>
      <c r="R822" t="s">
        <v>8329</v>
      </c>
      <c r="S822" s="10">
        <f t="shared" si="51"/>
        <v>41768.633587962962</v>
      </c>
      <c r="T822" s="10">
        <f t="shared" si="50"/>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s="6">
        <f t="shared" si="49"/>
        <v>224.12820512820514</v>
      </c>
      <c r="Q823" s="13" t="s">
        <v>8328</v>
      </c>
      <c r="R823" t="s">
        <v>8329</v>
      </c>
      <c r="S823" s="10">
        <f t="shared" si="51"/>
        <v>42093.71371527778</v>
      </c>
      <c r="T823" s="10">
        <f t="shared" si="50"/>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s="13" t="s">
        <v>8328</v>
      </c>
      <c r="R824" t="s">
        <v>8329</v>
      </c>
      <c r="S824" s="10">
        <f t="shared" si="51"/>
        <v>41157.739004629628</v>
      </c>
      <c r="T824" s="10">
        <f t="shared" si="50"/>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s="13" t="s">
        <v>8328</v>
      </c>
      <c r="R825" t="s">
        <v>8329</v>
      </c>
      <c r="S825" s="10">
        <f t="shared" si="51"/>
        <v>42055.764490740738</v>
      </c>
      <c r="T825" s="10">
        <f t="shared" si="50"/>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s="13" t="s">
        <v>8328</v>
      </c>
      <c r="R826" t="s">
        <v>8329</v>
      </c>
      <c r="S826" s="10">
        <f t="shared" si="51"/>
        <v>40250.033773148149</v>
      </c>
      <c r="T826" s="10">
        <f t="shared" si="50"/>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s="13" t="s">
        <v>8328</v>
      </c>
      <c r="R827" t="s">
        <v>8329</v>
      </c>
      <c r="S827" s="10">
        <f t="shared" si="51"/>
        <v>41186.098194444443</v>
      </c>
      <c r="T827" s="10">
        <f t="shared" si="50"/>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s="13" t="s">
        <v>8328</v>
      </c>
      <c r="R828" t="s">
        <v>8329</v>
      </c>
      <c r="S828" s="10">
        <f t="shared" si="51"/>
        <v>40972.830208333333</v>
      </c>
      <c r="T828" s="10">
        <f t="shared" si="50"/>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s="13" t="s">
        <v>8328</v>
      </c>
      <c r="R829" t="s">
        <v>8329</v>
      </c>
      <c r="S829" s="10">
        <f t="shared" si="51"/>
        <v>40927.265127314815</v>
      </c>
      <c r="T829" s="10">
        <f t="shared" si="50"/>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s="6">
        <f t="shared" si="49"/>
        <v>36.60526315789474</v>
      </c>
      <c r="Q830" s="13" t="s">
        <v>8328</v>
      </c>
      <c r="R830" t="s">
        <v>8329</v>
      </c>
      <c r="S830" s="10">
        <f t="shared" si="51"/>
        <v>41072.842384259253</v>
      </c>
      <c r="T830" s="10">
        <f t="shared" si="50"/>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s="6">
        <f t="shared" si="49"/>
        <v>32.5</v>
      </c>
      <c r="Q831" s="13" t="s">
        <v>8328</v>
      </c>
      <c r="R831" t="s">
        <v>8329</v>
      </c>
      <c r="S831" s="10">
        <f t="shared" si="51"/>
        <v>42504.593055555553</v>
      </c>
      <c r="T831" s="10">
        <f t="shared" si="50"/>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s="6">
        <f t="shared" si="49"/>
        <v>60.65625</v>
      </c>
      <c r="Q832" s="13" t="s">
        <v>8328</v>
      </c>
      <c r="R832" t="s">
        <v>8329</v>
      </c>
      <c r="S832" s="10">
        <f t="shared" si="51"/>
        <v>41325.317418981482</v>
      </c>
      <c r="T832" s="10">
        <f t="shared" si="50"/>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s="6">
        <f t="shared" si="49"/>
        <v>175</v>
      </c>
      <c r="Q833" s="13" t="s">
        <v>8328</v>
      </c>
      <c r="R833" t="s">
        <v>8329</v>
      </c>
      <c r="S833" s="10">
        <f t="shared" si="51"/>
        <v>40996.438587962963</v>
      </c>
      <c r="T833" s="10">
        <f t="shared" si="50"/>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s="13" t="s">
        <v>8328</v>
      </c>
      <c r="R834" t="s">
        <v>8329</v>
      </c>
      <c r="S834" s="10">
        <f t="shared" si="51"/>
        <v>40869.466840277775</v>
      </c>
      <c r="T834" s="10">
        <f t="shared" si="50"/>
        <v>40929.134027777771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52">E835/D835</f>
        <v>1.0166666666666666</v>
      </c>
      <c r="P835" s="6">
        <f t="shared" ref="P835:P898" si="53">E835/L835</f>
        <v>148.78048780487805</v>
      </c>
      <c r="Q835" s="13" t="s">
        <v>8328</v>
      </c>
      <c r="R835" t="s">
        <v>8329</v>
      </c>
      <c r="S835" s="10">
        <f t="shared" si="51"/>
        <v>41718.669849537036</v>
      </c>
      <c r="T835" s="10">
        <f t="shared" ref="T835:T898" si="54">(I835/86400)+25569+(-5/24)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s="6">
        <f t="shared" si="53"/>
        <v>96.08</v>
      </c>
      <c r="Q836" s="13" t="s">
        <v>8328</v>
      </c>
      <c r="R836" t="s">
        <v>8329</v>
      </c>
      <c r="S836" s="10">
        <f t="shared" ref="S836:S899" si="55">(J836/86400)+25569+(-5/24)</f>
        <v>41422.614490740736</v>
      </c>
      <c r="T836" s="10">
        <f t="shared" si="54"/>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s="6">
        <f t="shared" si="53"/>
        <v>58.625</v>
      </c>
      <c r="Q837" s="13" t="s">
        <v>8328</v>
      </c>
      <c r="R837" t="s">
        <v>8329</v>
      </c>
      <c r="S837" s="10">
        <f t="shared" si="55"/>
        <v>41005.249513888884</v>
      </c>
      <c r="T837" s="10">
        <f t="shared" si="54"/>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s="13" t="s">
        <v>8328</v>
      </c>
      <c r="R838" t="s">
        <v>8329</v>
      </c>
      <c r="S838" s="10">
        <f t="shared" si="55"/>
        <v>41523.848587962959</v>
      </c>
      <c r="T838" s="10">
        <f t="shared" si="54"/>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s="6">
        <f t="shared" si="53"/>
        <v>49.112903225806448</v>
      </c>
      <c r="Q839" s="13" t="s">
        <v>8328</v>
      </c>
      <c r="R839" t="s">
        <v>8329</v>
      </c>
      <c r="S839" s="10">
        <f t="shared" si="55"/>
        <v>41730.79006944444</v>
      </c>
      <c r="T839" s="10">
        <f t="shared" si="54"/>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s="6">
        <f t="shared" si="53"/>
        <v>47.672131147540981</v>
      </c>
      <c r="Q840" s="13" t="s">
        <v>8328</v>
      </c>
      <c r="R840" t="s">
        <v>8329</v>
      </c>
      <c r="S840" s="10">
        <f t="shared" si="55"/>
        <v>40895.689641203702</v>
      </c>
      <c r="T840" s="10">
        <f t="shared" si="54"/>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s="13" t="s">
        <v>8328</v>
      </c>
      <c r="R841" t="s">
        <v>8329</v>
      </c>
      <c r="S841" s="10">
        <f t="shared" si="55"/>
        <v>41144.555046296293</v>
      </c>
      <c r="T841" s="10">
        <f t="shared" si="54"/>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s="13" t="s">
        <v>8328</v>
      </c>
      <c r="R842" t="s">
        <v>8330</v>
      </c>
      <c r="S842" s="10">
        <f t="shared" si="55"/>
        <v>42607.018368055556</v>
      </c>
      <c r="T842" s="10">
        <f t="shared" si="54"/>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s="13" t="s">
        <v>8328</v>
      </c>
      <c r="R843" t="s">
        <v>8330</v>
      </c>
      <c r="S843" s="10">
        <f t="shared" si="55"/>
        <v>41923.630358796298</v>
      </c>
      <c r="T843" s="10">
        <f t="shared" si="54"/>
        <v>41953.672025462962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s="13" t="s">
        <v>8328</v>
      </c>
      <c r="R844" t="s">
        <v>8330</v>
      </c>
      <c r="S844" s="10">
        <f t="shared" si="55"/>
        <v>41526.384062499994</v>
      </c>
      <c r="T844" s="10">
        <f t="shared" si="54"/>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s="13" t="s">
        <v>8328</v>
      </c>
      <c r="R845" t="s">
        <v>8330</v>
      </c>
      <c r="S845" s="10">
        <f t="shared" si="55"/>
        <v>42695.049537037034</v>
      </c>
      <c r="T845" s="10">
        <f t="shared" si="54"/>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s="13" t="s">
        <v>8328</v>
      </c>
      <c r="R846" t="s">
        <v>8330</v>
      </c>
      <c r="S846" s="10">
        <f t="shared" si="55"/>
        <v>41905.476296296292</v>
      </c>
      <c r="T846" s="10">
        <f t="shared" si="54"/>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s="13" t="s">
        <v>8328</v>
      </c>
      <c r="R847" t="s">
        <v>8330</v>
      </c>
      <c r="S847" s="10">
        <f t="shared" si="55"/>
        <v>42577.997638888883</v>
      </c>
      <c r="T847" s="10">
        <f t="shared" si="54"/>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s="13" t="s">
        <v>8328</v>
      </c>
      <c r="R848" t="s">
        <v>8330</v>
      </c>
      <c r="S848" s="10">
        <f t="shared" si="55"/>
        <v>41694.183506944442</v>
      </c>
      <c r="T848" s="10">
        <f t="shared" si="54"/>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s="6">
        <f t="shared" si="53"/>
        <v>10</v>
      </c>
      <c r="Q849" s="13" t="s">
        <v>8328</v>
      </c>
      <c r="R849" t="s">
        <v>8330</v>
      </c>
      <c r="S849" s="10">
        <f t="shared" si="55"/>
        <v>42165.59</v>
      </c>
      <c r="T849" s="10">
        <f t="shared" si="54"/>
        <v>42195.59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s="6">
        <f t="shared" si="53"/>
        <v>18.75</v>
      </c>
      <c r="Q850" s="13" t="s">
        <v>8328</v>
      </c>
      <c r="R850" t="s">
        <v>8330</v>
      </c>
      <c r="S850" s="10">
        <f t="shared" si="55"/>
        <v>42078.583715277775</v>
      </c>
      <c r="T850" s="10">
        <f t="shared" si="54"/>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s="13" t="s">
        <v>8328</v>
      </c>
      <c r="R851" t="s">
        <v>8330</v>
      </c>
      <c r="S851" s="10">
        <f t="shared" si="55"/>
        <v>42050.94055555555</v>
      </c>
      <c r="T851" s="10">
        <f t="shared" si="54"/>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s="6">
        <f t="shared" si="53"/>
        <v>46.669172932330824</v>
      </c>
      <c r="Q852" s="13" t="s">
        <v>8328</v>
      </c>
      <c r="R852" t="s">
        <v>8330</v>
      </c>
      <c r="S852" s="10">
        <f t="shared" si="55"/>
        <v>42452.619409722225</v>
      </c>
      <c r="T852" s="10">
        <f t="shared" si="54"/>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s="6">
        <f t="shared" si="53"/>
        <v>37.271428571428572</v>
      </c>
      <c r="Q853" s="13" t="s">
        <v>8328</v>
      </c>
      <c r="R853" t="s">
        <v>8330</v>
      </c>
      <c r="S853" s="10">
        <f t="shared" si="55"/>
        <v>42522.671909722216</v>
      </c>
      <c r="T853" s="10">
        <f t="shared" si="54"/>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s="13" t="s">
        <v>8328</v>
      </c>
      <c r="R854" t="s">
        <v>8330</v>
      </c>
      <c r="S854" s="10">
        <f t="shared" si="55"/>
        <v>42656.59716435185</v>
      </c>
      <c r="T854" s="10">
        <f t="shared" si="54"/>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s="6">
        <f t="shared" si="53"/>
        <v>30</v>
      </c>
      <c r="Q855" s="13" t="s">
        <v>8328</v>
      </c>
      <c r="R855" t="s">
        <v>8330</v>
      </c>
      <c r="S855" s="10">
        <f t="shared" si="55"/>
        <v>42021.62394675926</v>
      </c>
      <c r="T855" s="10">
        <f t="shared" si="54"/>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s="13" t="s">
        <v>8328</v>
      </c>
      <c r="R856" t="s">
        <v>8330</v>
      </c>
      <c r="S856" s="10">
        <f t="shared" si="55"/>
        <v>42702.004004629627</v>
      </c>
      <c r="T856" s="10">
        <f t="shared" si="54"/>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s="13" t="s">
        <v>8328</v>
      </c>
      <c r="R857" t="s">
        <v>8330</v>
      </c>
      <c r="S857" s="10">
        <f t="shared" si="55"/>
        <v>42544.916863425919</v>
      </c>
      <c r="T857" s="10">
        <f t="shared" si="54"/>
        <v>42574.916863425919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s="13" t="s">
        <v>8328</v>
      </c>
      <c r="R858" t="s">
        <v>8330</v>
      </c>
      <c r="S858" s="10">
        <f t="shared" si="55"/>
        <v>42609.103657407402</v>
      </c>
      <c r="T858" s="10">
        <f t="shared" si="54"/>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s="6">
        <f t="shared" si="53"/>
        <v>50</v>
      </c>
      <c r="Q859" s="13" t="s">
        <v>8328</v>
      </c>
      <c r="R859" t="s">
        <v>8330</v>
      </c>
      <c r="S859" s="10">
        <f t="shared" si="55"/>
        <v>42291.373043981475</v>
      </c>
      <c r="T859" s="10">
        <f t="shared" si="54"/>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s="13" t="s">
        <v>8328</v>
      </c>
      <c r="R860" t="s">
        <v>8330</v>
      </c>
      <c r="S860" s="10">
        <f t="shared" si="55"/>
        <v>42079.537245370368</v>
      </c>
      <c r="T860" s="10">
        <f t="shared" si="54"/>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s="13" t="s">
        <v>8328</v>
      </c>
      <c r="R861" t="s">
        <v>8330</v>
      </c>
      <c r="S861" s="10">
        <f t="shared" si="55"/>
        <v>42128.611898148149</v>
      </c>
      <c r="T861" s="10">
        <f t="shared" si="54"/>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s="13" t="s">
        <v>8328</v>
      </c>
      <c r="R862" t="s">
        <v>8331</v>
      </c>
      <c r="S862" s="10">
        <f t="shared" si="55"/>
        <v>41570.274456018517</v>
      </c>
      <c r="T862" s="10">
        <f t="shared" si="54"/>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50.5</v>
      </c>
      <c r="Q863" s="13" t="s">
        <v>8328</v>
      </c>
      <c r="R863" t="s">
        <v>8331</v>
      </c>
      <c r="S863" s="10">
        <f t="shared" si="55"/>
        <v>42599.756990740738</v>
      </c>
      <c r="T863" s="10">
        <f t="shared" si="54"/>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42.5</v>
      </c>
      <c r="Q864" s="13" t="s">
        <v>8328</v>
      </c>
      <c r="R864" t="s">
        <v>8331</v>
      </c>
      <c r="S864" s="10">
        <f t="shared" si="55"/>
        <v>41559.346620370365</v>
      </c>
      <c r="T864" s="10">
        <f t="shared" si="54"/>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18</v>
      </c>
      <c r="Q865" s="13" t="s">
        <v>8328</v>
      </c>
      <c r="R865" t="s">
        <v>8331</v>
      </c>
      <c r="S865" s="10">
        <f t="shared" si="55"/>
        <v>40920.909328703703</v>
      </c>
      <c r="T865" s="10">
        <f t="shared" si="54"/>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s="13" t="s">
        <v>8328</v>
      </c>
      <c r="R866" t="s">
        <v>8331</v>
      </c>
      <c r="S866" s="10">
        <f t="shared" si="55"/>
        <v>41540.898587962962</v>
      </c>
      <c r="T866" s="10">
        <f t="shared" si="54"/>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22.5</v>
      </c>
      <c r="Q867" s="13" t="s">
        <v>8328</v>
      </c>
      <c r="R867" t="s">
        <v>8331</v>
      </c>
      <c r="S867" s="10">
        <f t="shared" si="55"/>
        <v>41230.564780092587</v>
      </c>
      <c r="T867" s="10">
        <f t="shared" si="54"/>
        <v>41290.564780092587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s="13" t="s">
        <v>8328</v>
      </c>
      <c r="R868" t="s">
        <v>8331</v>
      </c>
      <c r="S868" s="10">
        <f t="shared" si="55"/>
        <v>42025.429606481477</v>
      </c>
      <c r="T868" s="10">
        <f t="shared" si="54"/>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109.18181818181819</v>
      </c>
      <c r="Q869" s="13" t="s">
        <v>8328</v>
      </c>
      <c r="R869" t="s">
        <v>8331</v>
      </c>
      <c r="S869" s="10">
        <f t="shared" si="55"/>
        <v>40087.897060185183</v>
      </c>
      <c r="T869" s="10">
        <f t="shared" si="54"/>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50</v>
      </c>
      <c r="Q870" s="13" t="s">
        <v>8328</v>
      </c>
      <c r="R870" t="s">
        <v>8331</v>
      </c>
      <c r="S870" s="10">
        <f t="shared" si="55"/>
        <v>41615.819421296292</v>
      </c>
      <c r="T870" s="10">
        <f t="shared" si="54"/>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s="13" t="s">
        <v>8328</v>
      </c>
      <c r="R871" t="s">
        <v>8331</v>
      </c>
      <c r="S871" s="10">
        <f t="shared" si="55"/>
        <v>41342.637233796289</v>
      </c>
      <c r="T871" s="10">
        <f t="shared" si="54"/>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12.4</v>
      </c>
      <c r="Q872" s="13" t="s">
        <v>8328</v>
      </c>
      <c r="R872" t="s">
        <v>8331</v>
      </c>
      <c r="S872" s="10">
        <f t="shared" si="55"/>
        <v>41487.813923611109</v>
      </c>
      <c r="T872" s="10">
        <f t="shared" si="54"/>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s="13" t="s">
        <v>8328</v>
      </c>
      <c r="R873" t="s">
        <v>8331</v>
      </c>
      <c r="S873" s="10">
        <f t="shared" si="55"/>
        <v>41577.352951388886</v>
      </c>
      <c r="T873" s="10">
        <f t="shared" si="54"/>
        <v>41607.394618055558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32.5</v>
      </c>
      <c r="Q874" s="13" t="s">
        <v>8328</v>
      </c>
      <c r="R874" t="s">
        <v>8331</v>
      </c>
      <c r="S874" s="10">
        <f t="shared" si="55"/>
        <v>40567.617210648146</v>
      </c>
      <c r="T874" s="10">
        <f t="shared" si="54"/>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9</v>
      </c>
      <c r="Q875" s="13" t="s">
        <v>8328</v>
      </c>
      <c r="R875" t="s">
        <v>8331</v>
      </c>
      <c r="S875" s="10">
        <f t="shared" si="55"/>
        <v>41183.958796296291</v>
      </c>
      <c r="T875" s="10">
        <f t="shared" si="54"/>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s="13" t="s">
        <v>8328</v>
      </c>
      <c r="R876" t="s">
        <v>8331</v>
      </c>
      <c r="S876" s="10">
        <f t="shared" si="55"/>
        <v>41368.375393518516</v>
      </c>
      <c r="T876" s="10">
        <f t="shared" si="54"/>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t="e">
        <f t="shared" si="53"/>
        <v>#DIV/0!</v>
      </c>
      <c r="Q877" s="13" t="s">
        <v>8328</v>
      </c>
      <c r="R877" t="s">
        <v>8331</v>
      </c>
      <c r="S877" s="10">
        <f t="shared" si="55"/>
        <v>42248.515405092585</v>
      </c>
      <c r="T877" s="10">
        <f t="shared" si="54"/>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s="13" t="s">
        <v>8328</v>
      </c>
      <c r="R878" t="s">
        <v>8331</v>
      </c>
      <c r="S878" s="10">
        <f t="shared" si="55"/>
        <v>41276.288506944438</v>
      </c>
      <c r="T878" s="10">
        <f t="shared" si="54"/>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s="13" t="s">
        <v>8328</v>
      </c>
      <c r="R879" t="s">
        <v>8331</v>
      </c>
      <c r="S879" s="10">
        <f t="shared" si="55"/>
        <v>41597.580555555549</v>
      </c>
      <c r="T879" s="10">
        <f t="shared" si="54"/>
        <v>41627.580555555549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32.5</v>
      </c>
      <c r="Q880" s="13" t="s">
        <v>8328</v>
      </c>
      <c r="R880" t="s">
        <v>8331</v>
      </c>
      <c r="S880" s="10">
        <f t="shared" si="55"/>
        <v>40505.024583333332</v>
      </c>
      <c r="T880" s="10">
        <f t="shared" si="54"/>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s="13" t="s">
        <v>8328</v>
      </c>
      <c r="R881" t="s">
        <v>8331</v>
      </c>
      <c r="S881" s="10">
        <f t="shared" si="55"/>
        <v>41037.621585648143</v>
      </c>
      <c r="T881" s="10">
        <f t="shared" si="54"/>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14.125</v>
      </c>
      <c r="Q882" s="13" t="s">
        <v>8328</v>
      </c>
      <c r="R882" t="s">
        <v>8332</v>
      </c>
      <c r="S882" s="10">
        <f t="shared" si="55"/>
        <v>41179.112708333334</v>
      </c>
      <c r="T882" s="10">
        <f t="shared" si="54"/>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30</v>
      </c>
      <c r="Q883" s="13" t="s">
        <v>8328</v>
      </c>
      <c r="R883" t="s">
        <v>8332</v>
      </c>
      <c r="S883" s="10">
        <f t="shared" si="55"/>
        <v>40877.042662037034</v>
      </c>
      <c r="T883" s="10">
        <f t="shared" si="54"/>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s="13" t="s">
        <v>8328</v>
      </c>
      <c r="R884" t="s">
        <v>8332</v>
      </c>
      <c r="S884" s="10">
        <f t="shared" si="55"/>
        <v>40759.652199074073</v>
      </c>
      <c r="T884" s="10">
        <f t="shared" si="54"/>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83.375</v>
      </c>
      <c r="Q885" s="13" t="s">
        <v>8328</v>
      </c>
      <c r="R885" t="s">
        <v>8332</v>
      </c>
      <c r="S885" s="10">
        <f t="shared" si="55"/>
        <v>42371.727256944439</v>
      </c>
      <c r="T885" s="10">
        <f t="shared" si="54"/>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10</v>
      </c>
      <c r="Q886" s="13" t="s">
        <v>8328</v>
      </c>
      <c r="R886" t="s">
        <v>8332</v>
      </c>
      <c r="S886" s="10">
        <f t="shared" si="55"/>
        <v>40981.594282407408</v>
      </c>
      <c r="T886" s="10">
        <f t="shared" si="54"/>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35.714285714285715</v>
      </c>
      <c r="Q887" s="13" t="s">
        <v>8328</v>
      </c>
      <c r="R887" t="s">
        <v>8332</v>
      </c>
      <c r="S887" s="10">
        <f t="shared" si="55"/>
        <v>42713.732766203706</v>
      </c>
      <c r="T887" s="10">
        <f t="shared" si="54"/>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29.285714285714285</v>
      </c>
      <c r="Q888" s="13" t="s">
        <v>8328</v>
      </c>
      <c r="R888" t="s">
        <v>8332</v>
      </c>
      <c r="S888" s="10">
        <f t="shared" si="55"/>
        <v>42603.662187499998</v>
      </c>
      <c r="T888" s="10">
        <f t="shared" si="54"/>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t="e">
        <f t="shared" si="53"/>
        <v>#DIV/0!</v>
      </c>
      <c r="Q889" s="13" t="s">
        <v>8328</v>
      </c>
      <c r="R889" t="s">
        <v>8332</v>
      </c>
      <c r="S889" s="10">
        <f t="shared" si="55"/>
        <v>41026.75063657407</v>
      </c>
      <c r="T889" s="10">
        <f t="shared" si="54"/>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18</v>
      </c>
      <c r="Q890" s="13" t="s">
        <v>8328</v>
      </c>
      <c r="R890" t="s">
        <v>8332</v>
      </c>
      <c r="S890" s="10">
        <f t="shared" si="55"/>
        <v>40751.544965277775</v>
      </c>
      <c r="T890" s="10">
        <f t="shared" si="54"/>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s="13" t="s">
        <v>8328</v>
      </c>
      <c r="R891" t="s">
        <v>8332</v>
      </c>
      <c r="S891" s="10">
        <f t="shared" si="55"/>
        <v>41887.575729166667</v>
      </c>
      <c r="T891" s="10">
        <f t="shared" si="54"/>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31.25</v>
      </c>
      <c r="Q892" s="13" t="s">
        <v>8328</v>
      </c>
      <c r="R892" t="s">
        <v>8332</v>
      </c>
      <c r="S892" s="10">
        <f t="shared" si="55"/>
        <v>41569.490497685183</v>
      </c>
      <c r="T892" s="10">
        <f t="shared" si="54"/>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s="13" t="s">
        <v>8328</v>
      </c>
      <c r="R893" t="s">
        <v>8332</v>
      </c>
      <c r="S893" s="10">
        <f t="shared" si="55"/>
        <v>41841.823263888888</v>
      </c>
      <c r="T893" s="10">
        <f t="shared" si="54"/>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s="13" t="s">
        <v>8328</v>
      </c>
      <c r="R894" t="s">
        <v>8332</v>
      </c>
      <c r="S894" s="10">
        <f t="shared" si="55"/>
        <v>40303.991701388884</v>
      </c>
      <c r="T894" s="10">
        <f t="shared" si="54"/>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40</v>
      </c>
      <c r="Q895" s="13" t="s">
        <v>8328</v>
      </c>
      <c r="R895" t="s">
        <v>8332</v>
      </c>
      <c r="S895" s="10">
        <f t="shared" si="55"/>
        <v>42065.689386574071</v>
      </c>
      <c r="T895" s="10">
        <f t="shared" si="54"/>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s="13" t="s">
        <v>8328</v>
      </c>
      <c r="R896" t="s">
        <v>8332</v>
      </c>
      <c r="S896" s="10">
        <f t="shared" si="55"/>
        <v>42496.773263888885</v>
      </c>
      <c r="T896" s="10">
        <f t="shared" si="54"/>
        <v>42526.773263888885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s="13" t="s">
        <v>8328</v>
      </c>
      <c r="R897" t="s">
        <v>8332</v>
      </c>
      <c r="S897" s="10">
        <f t="shared" si="55"/>
        <v>40430.919317129628</v>
      </c>
      <c r="T897" s="10">
        <f t="shared" si="54"/>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52"/>
        <v>0.4</v>
      </c>
      <c r="P898" s="6">
        <f t="shared" si="53"/>
        <v>44.444444444444443</v>
      </c>
      <c r="Q898" s="13" t="s">
        <v>8328</v>
      </c>
      <c r="R898" t="s">
        <v>8332</v>
      </c>
      <c r="S898" s="10">
        <f t="shared" si="55"/>
        <v>42218.66465277777</v>
      </c>
      <c r="T898" s="10">
        <f t="shared" si="54"/>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56">E899/D899</f>
        <v>0</v>
      </c>
      <c r="P899" s="6" t="e">
        <f t="shared" ref="P899:P962" si="57">E899/L899</f>
        <v>#DIV/0!</v>
      </c>
      <c r="Q899" s="13" t="s">
        <v>8328</v>
      </c>
      <c r="R899" t="s">
        <v>8332</v>
      </c>
      <c r="S899" s="10">
        <f t="shared" si="55"/>
        <v>41211.480416666665</v>
      </c>
      <c r="T899" s="10">
        <f t="shared" ref="T899:T962" si="58">(I899/86400)+25569+(-5/24)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35</v>
      </c>
      <c r="Q900" s="13" t="s">
        <v>8328</v>
      </c>
      <c r="R900" t="s">
        <v>8332</v>
      </c>
      <c r="S900" s="10">
        <f t="shared" ref="S900:S963" si="59">(J900/86400)+25569+(-5/24)</f>
        <v>40878.549884259257</v>
      </c>
      <c r="T900" s="10">
        <f t="shared" si="58"/>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35</v>
      </c>
      <c r="Q901" s="13" t="s">
        <v>8328</v>
      </c>
      <c r="R901" t="s">
        <v>8332</v>
      </c>
      <c r="S901" s="10">
        <f t="shared" si="59"/>
        <v>40645.890763888885</v>
      </c>
      <c r="T901" s="10">
        <f t="shared" si="58"/>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10.5</v>
      </c>
      <c r="Q902" s="13" t="s">
        <v>8328</v>
      </c>
      <c r="R902" t="s">
        <v>8331</v>
      </c>
      <c r="S902" s="10">
        <f t="shared" si="59"/>
        <v>42429.641226851854</v>
      </c>
      <c r="T902" s="10">
        <f t="shared" si="58"/>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t="e">
        <f t="shared" si="57"/>
        <v>#DIV/0!</v>
      </c>
      <c r="Q903" s="13" t="s">
        <v>8328</v>
      </c>
      <c r="R903" t="s">
        <v>8331</v>
      </c>
      <c r="S903" s="10">
        <f t="shared" si="59"/>
        <v>40291.603171296294</v>
      </c>
      <c r="T903" s="10">
        <f t="shared" si="58"/>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30</v>
      </c>
      <c r="Q904" s="13" t="s">
        <v>8328</v>
      </c>
      <c r="R904" t="s">
        <v>8331</v>
      </c>
      <c r="S904" s="10">
        <f t="shared" si="59"/>
        <v>41829.757199074069</v>
      </c>
      <c r="T904" s="10">
        <f t="shared" si="58"/>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40</v>
      </c>
      <c r="Q905" s="13" t="s">
        <v>8328</v>
      </c>
      <c r="R905" t="s">
        <v>8331</v>
      </c>
      <c r="S905" s="10">
        <f t="shared" si="59"/>
        <v>41149.587731481479</v>
      </c>
      <c r="T905" s="10">
        <f t="shared" si="58"/>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s="13" t="s">
        <v>8328</v>
      </c>
      <c r="R906" t="s">
        <v>8331</v>
      </c>
      <c r="S906" s="10">
        <f t="shared" si="59"/>
        <v>42341.87195601852</v>
      </c>
      <c r="T906" s="10">
        <f t="shared" si="58"/>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s="13" t="s">
        <v>8328</v>
      </c>
      <c r="R907" t="s">
        <v>8331</v>
      </c>
      <c r="S907" s="10">
        <f t="shared" si="59"/>
        <v>40507.031550925924</v>
      </c>
      <c r="T907" s="10">
        <f t="shared" si="58"/>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t="e">
        <f t="shared" si="57"/>
        <v>#DIV/0!</v>
      </c>
      <c r="Q908" s="13" t="s">
        <v>8328</v>
      </c>
      <c r="R908" t="s">
        <v>8331</v>
      </c>
      <c r="S908" s="10">
        <f t="shared" si="59"/>
        <v>41680.981365740736</v>
      </c>
      <c r="T908" s="10">
        <f t="shared" si="58"/>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t="e">
        <f t="shared" si="57"/>
        <v>#DIV/0!</v>
      </c>
      <c r="Q909" s="13" t="s">
        <v>8328</v>
      </c>
      <c r="R909" t="s">
        <v>8331</v>
      </c>
      <c r="S909" s="10">
        <f t="shared" si="59"/>
        <v>40766.9840625</v>
      </c>
      <c r="T909" s="10">
        <f t="shared" si="58"/>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t="e">
        <f t="shared" si="57"/>
        <v>#DIV/0!</v>
      </c>
      <c r="Q910" s="13" t="s">
        <v>8328</v>
      </c>
      <c r="R910" t="s">
        <v>8331</v>
      </c>
      <c r="S910" s="10">
        <f t="shared" si="59"/>
        <v>40340.593229166661</v>
      </c>
      <c r="T910" s="10">
        <f t="shared" si="58"/>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65</v>
      </c>
      <c r="Q911" s="13" t="s">
        <v>8328</v>
      </c>
      <c r="R911" t="s">
        <v>8331</v>
      </c>
      <c r="S911" s="10">
        <f t="shared" si="59"/>
        <v>41081.481944444444</v>
      </c>
      <c r="T911" s="10">
        <f t="shared" si="58"/>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24.6</v>
      </c>
      <c r="Q912" s="13" t="s">
        <v>8328</v>
      </c>
      <c r="R912" t="s">
        <v>8331</v>
      </c>
      <c r="S912" s="10">
        <f t="shared" si="59"/>
        <v>42737.337025462963</v>
      </c>
      <c r="T912" s="10">
        <f t="shared" si="58"/>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t="e">
        <f t="shared" si="57"/>
        <v>#DIV/0!</v>
      </c>
      <c r="Q913" s="13" t="s">
        <v>8328</v>
      </c>
      <c r="R913" t="s">
        <v>8331</v>
      </c>
      <c r="S913" s="10">
        <f t="shared" si="59"/>
        <v>41641.796817129631</v>
      </c>
      <c r="T913" s="10">
        <f t="shared" si="58"/>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15</v>
      </c>
      <c r="Q914" s="13" t="s">
        <v>8328</v>
      </c>
      <c r="R914" t="s">
        <v>8331</v>
      </c>
      <c r="S914" s="10">
        <f t="shared" si="59"/>
        <v>41193.901006944441</v>
      </c>
      <c r="T914" s="10">
        <f t="shared" si="58"/>
        <v>41253.942673611113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s="13" t="s">
        <v>8328</v>
      </c>
      <c r="R915" t="s">
        <v>8331</v>
      </c>
      <c r="S915" s="10">
        <f t="shared" si="59"/>
        <v>41003.930775462963</v>
      </c>
      <c r="T915" s="10">
        <f t="shared" si="58"/>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t="e">
        <f t="shared" si="57"/>
        <v>#DIV/0!</v>
      </c>
      <c r="Q916" s="13" t="s">
        <v>8328</v>
      </c>
      <c r="R916" t="s">
        <v>8331</v>
      </c>
      <c r="S916" s="10">
        <f t="shared" si="59"/>
        <v>41116.554942129624</v>
      </c>
      <c r="T916" s="10">
        <f t="shared" si="58"/>
        <v>41146.554942129624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s="13" t="s">
        <v>8328</v>
      </c>
      <c r="R917" t="s">
        <v>8331</v>
      </c>
      <c r="S917" s="10">
        <f t="shared" si="59"/>
        <v>40937.471226851849</v>
      </c>
      <c r="T917" s="10">
        <f t="shared" si="58"/>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t="e">
        <f t="shared" si="57"/>
        <v>#DIV/0!</v>
      </c>
      <c r="Q918" s="13" t="s">
        <v>8328</v>
      </c>
      <c r="R918" t="s">
        <v>8331</v>
      </c>
      <c r="S918" s="10">
        <f t="shared" si="59"/>
        <v>40434.645069444443</v>
      </c>
      <c r="T918" s="10">
        <f t="shared" si="58"/>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30</v>
      </c>
      <c r="Q919" s="13" t="s">
        <v>8328</v>
      </c>
      <c r="R919" t="s">
        <v>8331</v>
      </c>
      <c r="S919" s="10">
        <f t="shared" si="59"/>
        <v>41802.735300925924</v>
      </c>
      <c r="T919" s="10">
        <f t="shared" si="58"/>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s="13" t="s">
        <v>8328</v>
      </c>
      <c r="R920" t="s">
        <v>8331</v>
      </c>
      <c r="S920" s="10">
        <f t="shared" si="59"/>
        <v>41944.707881944443</v>
      </c>
      <c r="T920" s="10">
        <f t="shared" si="58"/>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100</v>
      </c>
      <c r="Q921" s="13" t="s">
        <v>8328</v>
      </c>
      <c r="R921" t="s">
        <v>8331</v>
      </c>
      <c r="S921" s="10">
        <f t="shared" si="59"/>
        <v>41227.433391203704</v>
      </c>
      <c r="T921" s="10">
        <f t="shared" si="58"/>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t="e">
        <f t="shared" si="57"/>
        <v>#DIV/0!</v>
      </c>
      <c r="Q922" s="13" t="s">
        <v>8328</v>
      </c>
      <c r="R922" t="s">
        <v>8331</v>
      </c>
      <c r="S922" s="10">
        <f t="shared" si="59"/>
        <v>41562.463217592587</v>
      </c>
      <c r="T922" s="10">
        <f t="shared" si="58"/>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231.75</v>
      </c>
      <c r="Q923" s="13" t="s">
        <v>8328</v>
      </c>
      <c r="R923" t="s">
        <v>8331</v>
      </c>
      <c r="S923" s="10">
        <f t="shared" si="59"/>
        <v>40846.962685185186</v>
      </c>
      <c r="T923" s="10">
        <f t="shared" si="58"/>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s="13" t="s">
        <v>8328</v>
      </c>
      <c r="R924" t="s">
        <v>8331</v>
      </c>
      <c r="S924" s="10">
        <f t="shared" si="59"/>
        <v>41878.32167824074</v>
      </c>
      <c r="T924" s="10">
        <f t="shared" si="58"/>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55</v>
      </c>
      <c r="Q925" s="13" t="s">
        <v>8328</v>
      </c>
      <c r="R925" t="s">
        <v>8331</v>
      </c>
      <c r="S925" s="10">
        <f t="shared" si="59"/>
        <v>41934.751423611109</v>
      </c>
      <c r="T925" s="10">
        <f t="shared" si="58"/>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21.8</v>
      </c>
      <c r="Q926" s="13" t="s">
        <v>8328</v>
      </c>
      <c r="R926" t="s">
        <v>8331</v>
      </c>
      <c r="S926" s="10">
        <f t="shared" si="59"/>
        <v>41288.734594907401</v>
      </c>
      <c r="T926" s="10">
        <f t="shared" si="58"/>
        <v>41318.734594907401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32</v>
      </c>
      <c r="Q927" s="13" t="s">
        <v>8328</v>
      </c>
      <c r="R927" t="s">
        <v>8331</v>
      </c>
      <c r="S927" s="10">
        <f t="shared" si="59"/>
        <v>41575.672581018516</v>
      </c>
      <c r="T927" s="10">
        <f t="shared" si="58"/>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t="e">
        <f t="shared" si="57"/>
        <v>#DIV/0!</v>
      </c>
      <c r="Q928" s="13" t="s">
        <v>8328</v>
      </c>
      <c r="R928" t="s">
        <v>8331</v>
      </c>
      <c r="S928" s="10">
        <f t="shared" si="59"/>
        <v>40337.811689814815</v>
      </c>
      <c r="T928" s="10">
        <f t="shared" si="58"/>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t="e">
        <f t="shared" si="57"/>
        <v>#DIV/0!</v>
      </c>
      <c r="Q929" s="13" t="s">
        <v>8328</v>
      </c>
      <c r="R929" t="s">
        <v>8331</v>
      </c>
      <c r="S929" s="10">
        <f t="shared" si="59"/>
        <v>41013.614525462959</v>
      </c>
      <c r="T929" s="10">
        <f t="shared" si="58"/>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56.25</v>
      </c>
      <c r="Q930" s="13" t="s">
        <v>8328</v>
      </c>
      <c r="R930" t="s">
        <v>8331</v>
      </c>
      <c r="S930" s="10">
        <f t="shared" si="59"/>
        <v>41180.654085648144</v>
      </c>
      <c r="T930" s="10">
        <f t="shared" si="58"/>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t="e">
        <f t="shared" si="57"/>
        <v>#DIV/0!</v>
      </c>
      <c r="Q931" s="13" t="s">
        <v>8328</v>
      </c>
      <c r="R931" t="s">
        <v>8331</v>
      </c>
      <c r="S931" s="10">
        <f t="shared" si="59"/>
        <v>40978.029733796291</v>
      </c>
      <c r="T931" s="10">
        <f t="shared" si="58"/>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69</v>
      </c>
      <c r="Q932" s="13" t="s">
        <v>8328</v>
      </c>
      <c r="R932" t="s">
        <v>8331</v>
      </c>
      <c r="S932" s="10">
        <f t="shared" si="59"/>
        <v>40312.707245370366</v>
      </c>
      <c r="T932" s="10">
        <f t="shared" si="58"/>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s="13" t="s">
        <v>8328</v>
      </c>
      <c r="R933" t="s">
        <v>8331</v>
      </c>
      <c r="S933" s="10">
        <f t="shared" si="59"/>
        <v>41680.151643518519</v>
      </c>
      <c r="T933" s="10">
        <f t="shared" si="58"/>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s="13" t="s">
        <v>8328</v>
      </c>
      <c r="R934" t="s">
        <v>8331</v>
      </c>
      <c r="S934" s="10">
        <f t="shared" si="59"/>
        <v>41310.760937499996</v>
      </c>
      <c r="T934" s="10">
        <f t="shared" si="58"/>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60</v>
      </c>
      <c r="Q935" s="13" t="s">
        <v>8328</v>
      </c>
      <c r="R935" t="s">
        <v>8331</v>
      </c>
      <c r="S935" s="10">
        <f t="shared" si="59"/>
        <v>41710.960752314808</v>
      </c>
      <c r="T935" s="10">
        <f t="shared" si="58"/>
        <v>41770.960752314808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s="13" t="s">
        <v>8328</v>
      </c>
      <c r="R936" t="s">
        <v>8331</v>
      </c>
      <c r="S936" s="10">
        <f t="shared" si="59"/>
        <v>41733.528749999998</v>
      </c>
      <c r="T936" s="10">
        <f t="shared" si="58"/>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25</v>
      </c>
      <c r="Q937" s="13" t="s">
        <v>8328</v>
      </c>
      <c r="R937" t="s">
        <v>8331</v>
      </c>
      <c r="S937" s="10">
        <f t="shared" si="59"/>
        <v>42368.125335648147</v>
      </c>
      <c r="T937" s="10">
        <f t="shared" si="58"/>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t="e">
        <f t="shared" si="57"/>
        <v>#DIV/0!</v>
      </c>
      <c r="Q938" s="13" t="s">
        <v>8328</v>
      </c>
      <c r="R938" t="s">
        <v>8331</v>
      </c>
      <c r="S938" s="10">
        <f t="shared" si="59"/>
        <v>40882.815844907404</v>
      </c>
      <c r="T938" s="10">
        <f t="shared" si="58"/>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20</v>
      </c>
      <c r="Q939" s="13" t="s">
        <v>8328</v>
      </c>
      <c r="R939" t="s">
        <v>8331</v>
      </c>
      <c r="S939" s="10">
        <f t="shared" si="59"/>
        <v>41551.589780092589</v>
      </c>
      <c r="T939" s="10">
        <f t="shared" si="58"/>
        <v>41581.631446759253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25</v>
      </c>
      <c r="Q940" s="13" t="s">
        <v>8328</v>
      </c>
      <c r="R940" t="s">
        <v>8331</v>
      </c>
      <c r="S940" s="10">
        <f t="shared" si="59"/>
        <v>41124.27138888889</v>
      </c>
      <c r="T940" s="10">
        <f t="shared" si="58"/>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20</v>
      </c>
      <c r="Q941" s="13" t="s">
        <v>8328</v>
      </c>
      <c r="R941" t="s">
        <v>8331</v>
      </c>
      <c r="S941" s="10">
        <f t="shared" si="59"/>
        <v>41416.554837962962</v>
      </c>
      <c r="T941" s="10">
        <f t="shared" si="58"/>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s="13" t="s">
        <v>8322</v>
      </c>
      <c r="R942" t="s">
        <v>8324</v>
      </c>
      <c r="S942" s="10">
        <f t="shared" si="59"/>
        <v>42181.800069444442</v>
      </c>
      <c r="T942" s="10">
        <f t="shared" si="58"/>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s="13" t="s">
        <v>8322</v>
      </c>
      <c r="R943" t="s">
        <v>8324</v>
      </c>
      <c r="S943" s="10">
        <f t="shared" si="59"/>
        <v>42745.888252314813</v>
      </c>
      <c r="T943" s="10">
        <f t="shared" si="58"/>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41.75</v>
      </c>
      <c r="Q944" s="13" t="s">
        <v>8322</v>
      </c>
      <c r="R944" t="s">
        <v>8324</v>
      </c>
      <c r="S944" s="10">
        <f t="shared" si="59"/>
        <v>42382.634953703702</v>
      </c>
      <c r="T944" s="10">
        <f t="shared" si="58"/>
        <v>42418.634953703702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s="13" t="s">
        <v>8322</v>
      </c>
      <c r="R945" t="s">
        <v>8324</v>
      </c>
      <c r="S945" s="10">
        <f t="shared" si="59"/>
        <v>42673.459548611114</v>
      </c>
      <c r="T945" s="10">
        <f t="shared" si="58"/>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s="13" t="s">
        <v>8322</v>
      </c>
      <c r="R946" t="s">
        <v>8324</v>
      </c>
      <c r="S946" s="10">
        <f t="shared" si="59"/>
        <v>42444.375578703701</v>
      </c>
      <c r="T946" s="10">
        <f t="shared" si="58"/>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155.25</v>
      </c>
      <c r="Q947" s="13" t="s">
        <v>8322</v>
      </c>
      <c r="R947" t="s">
        <v>8324</v>
      </c>
      <c r="S947" s="10">
        <f t="shared" si="59"/>
        <v>42732.66465277777</v>
      </c>
      <c r="T947" s="10">
        <f t="shared" si="58"/>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57.2</v>
      </c>
      <c r="Q948" s="13" t="s">
        <v>8322</v>
      </c>
      <c r="R948" t="s">
        <v>8324</v>
      </c>
      <c r="S948" s="10">
        <f t="shared" si="59"/>
        <v>42592.542222222219</v>
      </c>
      <c r="T948" s="10">
        <f t="shared" si="58"/>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t="e">
        <f t="shared" si="57"/>
        <v>#DIV/0!</v>
      </c>
      <c r="Q949" s="13" t="s">
        <v>8322</v>
      </c>
      <c r="R949" t="s">
        <v>8324</v>
      </c>
      <c r="S949" s="10">
        <f t="shared" si="59"/>
        <v>42491.57298611111</v>
      </c>
      <c r="T949" s="10">
        <f t="shared" si="58"/>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60</v>
      </c>
      <c r="Q950" s="13" t="s">
        <v>8322</v>
      </c>
      <c r="R950" t="s">
        <v>8324</v>
      </c>
      <c r="S950" s="10">
        <f t="shared" si="59"/>
        <v>42411.619953703703</v>
      </c>
      <c r="T950" s="10">
        <f t="shared" si="58"/>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39</v>
      </c>
      <c r="Q951" s="13" t="s">
        <v>8322</v>
      </c>
      <c r="R951" t="s">
        <v>8324</v>
      </c>
      <c r="S951" s="10">
        <f t="shared" si="59"/>
        <v>42360.835370370369</v>
      </c>
      <c r="T951" s="10">
        <f t="shared" si="58"/>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s="13" t="s">
        <v>8322</v>
      </c>
      <c r="R952" t="s">
        <v>8324</v>
      </c>
      <c r="S952" s="10">
        <f t="shared" si="59"/>
        <v>42356.54237268518</v>
      </c>
      <c r="T952" s="10">
        <f t="shared" si="58"/>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s="13" t="s">
        <v>8322</v>
      </c>
      <c r="R953" t="s">
        <v>8324</v>
      </c>
      <c r="S953" s="10">
        <f t="shared" si="59"/>
        <v>42480.445277777777</v>
      </c>
      <c r="T953" s="10">
        <f t="shared" si="58"/>
        <v>42525.445277777777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s="13" t="s">
        <v>8322</v>
      </c>
      <c r="R954" t="s">
        <v>8324</v>
      </c>
      <c r="S954" s="10">
        <f t="shared" si="59"/>
        <v>42662.405231481483</v>
      </c>
      <c r="T954" s="10">
        <f t="shared" si="58"/>
        <v>42692.44689814814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25.2</v>
      </c>
      <c r="Q955" s="13" t="s">
        <v>8322</v>
      </c>
      <c r="R955" t="s">
        <v>8324</v>
      </c>
      <c r="S955" s="10">
        <f t="shared" si="59"/>
        <v>41998.956006944441</v>
      </c>
      <c r="T955" s="10">
        <f t="shared" si="58"/>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s="13" t="s">
        <v>8322</v>
      </c>
      <c r="R956" t="s">
        <v>8324</v>
      </c>
      <c r="S956" s="10">
        <f t="shared" si="59"/>
        <v>42194.625451388885</v>
      </c>
      <c r="T956" s="10">
        <f t="shared" si="58"/>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s="13" t="s">
        <v>8322</v>
      </c>
      <c r="R957" t="s">
        <v>8324</v>
      </c>
      <c r="S957" s="10">
        <f t="shared" si="59"/>
        <v>42586.086805555555</v>
      </c>
      <c r="T957" s="10">
        <f t="shared" si="58"/>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s="13" t="s">
        <v>8322</v>
      </c>
      <c r="R958" t="s">
        <v>8324</v>
      </c>
      <c r="S958" s="10">
        <f t="shared" si="59"/>
        <v>42060.705543981479</v>
      </c>
      <c r="T958" s="10">
        <f t="shared" si="58"/>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s="13" t="s">
        <v>8322</v>
      </c>
      <c r="R959" t="s">
        <v>8324</v>
      </c>
      <c r="S959" s="10">
        <f t="shared" si="59"/>
        <v>42660.344131944446</v>
      </c>
      <c r="T959" s="10">
        <f t="shared" si="58"/>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s="13" t="s">
        <v>8322</v>
      </c>
      <c r="R960" t="s">
        <v>8324</v>
      </c>
      <c r="S960" s="10">
        <f t="shared" si="59"/>
        <v>42082.594479166662</v>
      </c>
      <c r="T960" s="10">
        <f t="shared" si="58"/>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113.62573099415205</v>
      </c>
      <c r="Q961" s="13" t="s">
        <v>8322</v>
      </c>
      <c r="R961" t="s">
        <v>8324</v>
      </c>
      <c r="S961" s="10">
        <f t="shared" si="59"/>
        <v>41992.96603009259</v>
      </c>
      <c r="T961" s="10">
        <f t="shared" si="58"/>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s="13" t="s">
        <v>8322</v>
      </c>
      <c r="R962" t="s">
        <v>8324</v>
      </c>
      <c r="S962" s="10">
        <f t="shared" si="59"/>
        <v>42766.41846064815</v>
      </c>
      <c r="T962" s="10">
        <f t="shared" si="58"/>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60">E963/D963</f>
        <v>0.42188421052631581</v>
      </c>
      <c r="P963" s="6">
        <f t="shared" ref="P963:P1026" si="61">E963/L963</f>
        <v>364.35454545454547</v>
      </c>
      <c r="Q963" s="13" t="s">
        <v>8322</v>
      </c>
      <c r="R963" t="s">
        <v>8324</v>
      </c>
      <c r="S963" s="10">
        <f t="shared" si="59"/>
        <v>42740.485358796293</v>
      </c>
      <c r="T963" s="10">
        <f t="shared" ref="T963:T1026" si="62">(I963/86400)+25569+(-5/24)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19.243243243243242</v>
      </c>
      <c r="Q964" s="13" t="s">
        <v>8322</v>
      </c>
      <c r="R964" t="s">
        <v>8324</v>
      </c>
      <c r="S964" s="10">
        <f t="shared" ref="S964:S1027" si="63">(J964/86400)+25569+(-5/24)</f>
        <v>42373.504085648143</v>
      </c>
      <c r="T964" s="10">
        <f t="shared" si="62"/>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s="13" t="s">
        <v>8322</v>
      </c>
      <c r="R965" t="s">
        <v>8324</v>
      </c>
      <c r="S965" s="10">
        <f t="shared" si="63"/>
        <v>42625.427303240744</v>
      </c>
      <c r="T965" s="10">
        <f t="shared" si="62"/>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s="13" t="s">
        <v>8322</v>
      </c>
      <c r="R966" t="s">
        <v>8324</v>
      </c>
      <c r="S966" s="10">
        <f t="shared" si="63"/>
        <v>42208.420358796291</v>
      </c>
      <c r="T966" s="10">
        <f t="shared" si="62"/>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49.666666666666664</v>
      </c>
      <c r="Q967" s="13" t="s">
        <v>8322</v>
      </c>
      <c r="R967" t="s">
        <v>8324</v>
      </c>
      <c r="S967" s="10">
        <f t="shared" si="63"/>
        <v>42636.808402777773</v>
      </c>
      <c r="T967" s="10">
        <f t="shared" si="62"/>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59.2</v>
      </c>
      <c r="Q968" s="13" t="s">
        <v>8322</v>
      </c>
      <c r="R968" t="s">
        <v>8324</v>
      </c>
      <c r="S968" s="10">
        <f t="shared" si="63"/>
        <v>42619.427453703705</v>
      </c>
      <c r="T968" s="10">
        <f t="shared" si="62"/>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s="13" t="s">
        <v>8322</v>
      </c>
      <c r="R969" t="s">
        <v>8324</v>
      </c>
      <c r="S969" s="10">
        <f t="shared" si="63"/>
        <v>42422.045995370368</v>
      </c>
      <c r="T969" s="10">
        <f t="shared" si="62"/>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26.5</v>
      </c>
      <c r="Q970" s="13" t="s">
        <v>8322</v>
      </c>
      <c r="R970" t="s">
        <v>8324</v>
      </c>
      <c r="S970" s="10">
        <f t="shared" si="63"/>
        <v>41836.639282407406</v>
      </c>
      <c r="T970" s="10">
        <f t="shared" si="62"/>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s="13" t="s">
        <v>8322</v>
      </c>
      <c r="R971" t="s">
        <v>8324</v>
      </c>
      <c r="S971" s="10">
        <f t="shared" si="63"/>
        <v>42742.094988425924</v>
      </c>
      <c r="T971" s="10">
        <f t="shared" si="62"/>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164</v>
      </c>
      <c r="Q972" s="13" t="s">
        <v>8322</v>
      </c>
      <c r="R972" t="s">
        <v>8324</v>
      </c>
      <c r="S972" s="10">
        <f t="shared" si="63"/>
        <v>42721.012187499997</v>
      </c>
      <c r="T972" s="10">
        <f t="shared" si="62"/>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45.2</v>
      </c>
      <c r="Q973" s="13" t="s">
        <v>8322</v>
      </c>
      <c r="R973" t="s">
        <v>8324</v>
      </c>
      <c r="S973" s="10">
        <f t="shared" si="63"/>
        <v>42111.500694444439</v>
      </c>
      <c r="T973" s="10">
        <f t="shared" si="62"/>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153.88888888888889</v>
      </c>
      <c r="Q974" s="13" t="s">
        <v>8322</v>
      </c>
      <c r="R974" t="s">
        <v>8324</v>
      </c>
      <c r="S974" s="10">
        <f t="shared" si="63"/>
        <v>41856.657384259255</v>
      </c>
      <c r="T974" s="10">
        <f t="shared" si="62"/>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51.375</v>
      </c>
      <c r="Q975" s="13" t="s">
        <v>8322</v>
      </c>
      <c r="R975" t="s">
        <v>8324</v>
      </c>
      <c r="S975" s="10">
        <f t="shared" si="63"/>
        <v>42256.806631944441</v>
      </c>
      <c r="T975" s="10">
        <f t="shared" si="62"/>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s="13" t="s">
        <v>8322</v>
      </c>
      <c r="R976" t="s">
        <v>8324</v>
      </c>
      <c r="S976" s="10">
        <f t="shared" si="63"/>
        <v>42424.541157407402</v>
      </c>
      <c r="T976" s="10">
        <f t="shared" si="62"/>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s="13" t="s">
        <v>8322</v>
      </c>
      <c r="R977" t="s">
        <v>8324</v>
      </c>
      <c r="S977" s="10">
        <f t="shared" si="63"/>
        <v>42489.488252314812</v>
      </c>
      <c r="T977" s="10">
        <f t="shared" si="62"/>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160.5</v>
      </c>
      <c r="Q978" s="13" t="s">
        <v>8322</v>
      </c>
      <c r="R978" t="s">
        <v>8324</v>
      </c>
      <c r="S978" s="10">
        <f t="shared" si="63"/>
        <v>42184.850659722222</v>
      </c>
      <c r="T978" s="10">
        <f t="shared" si="62"/>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75.75</v>
      </c>
      <c r="Q979" s="13" t="s">
        <v>8322</v>
      </c>
      <c r="R979" t="s">
        <v>8324</v>
      </c>
      <c r="S979" s="10">
        <f t="shared" si="63"/>
        <v>42391.733761574076</v>
      </c>
      <c r="T979" s="10">
        <f t="shared" si="62"/>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s="13" t="s">
        <v>8322</v>
      </c>
      <c r="R980" t="s">
        <v>8324</v>
      </c>
      <c r="S980" s="10">
        <f t="shared" si="63"/>
        <v>42395.100706018515</v>
      </c>
      <c r="T980" s="10">
        <f t="shared" si="62"/>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s="13" t="s">
        <v>8322</v>
      </c>
      <c r="R981" t="s">
        <v>8324</v>
      </c>
      <c r="S981" s="10">
        <f t="shared" si="63"/>
        <v>42506.208657407406</v>
      </c>
      <c r="T981" s="10">
        <f t="shared" si="62"/>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s="13" t="s">
        <v>8322</v>
      </c>
      <c r="R982" t="s">
        <v>8324</v>
      </c>
      <c r="S982" s="10">
        <f t="shared" si="63"/>
        <v>41928.695856481478</v>
      </c>
      <c r="T982" s="10">
        <f t="shared" si="62"/>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2.75</v>
      </c>
      <c r="Q983" s="13" t="s">
        <v>8322</v>
      </c>
      <c r="R983" t="s">
        <v>8324</v>
      </c>
      <c r="S983" s="10">
        <f t="shared" si="63"/>
        <v>41830.738680555551</v>
      </c>
      <c r="T983" s="10">
        <f t="shared" si="62"/>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v>
      </c>
      <c r="Q984" s="13" t="s">
        <v>8322</v>
      </c>
      <c r="R984" t="s">
        <v>8324</v>
      </c>
      <c r="S984" s="10">
        <f t="shared" si="63"/>
        <v>42615.544976851852</v>
      </c>
      <c r="T984" s="10">
        <f t="shared" si="62"/>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s="13" t="s">
        <v>8322</v>
      </c>
      <c r="R985" t="s">
        <v>8324</v>
      </c>
      <c r="S985" s="10">
        <f t="shared" si="63"/>
        <v>42574.459317129622</v>
      </c>
      <c r="T985" s="10">
        <f t="shared" si="62"/>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35.333333333333336</v>
      </c>
      <c r="Q986" s="13" t="s">
        <v>8322</v>
      </c>
      <c r="R986" t="s">
        <v>8324</v>
      </c>
      <c r="S986" s="10">
        <f t="shared" si="63"/>
        <v>42060.907499999994</v>
      </c>
      <c r="T986" s="10">
        <f t="shared" si="62"/>
        <v>42090.86583333333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s="13" t="s">
        <v>8322</v>
      </c>
      <c r="R987" t="s">
        <v>8324</v>
      </c>
      <c r="S987" s="10">
        <f t="shared" si="63"/>
        <v>42339.759375000001</v>
      </c>
      <c r="T987" s="10">
        <f t="shared" si="62"/>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110.8695652173913</v>
      </c>
      <c r="Q988" s="13" t="s">
        <v>8322</v>
      </c>
      <c r="R988" t="s">
        <v>8324</v>
      </c>
      <c r="S988" s="10">
        <f t="shared" si="63"/>
        <v>42324.559027777774</v>
      </c>
      <c r="T988" s="10">
        <f t="shared" si="62"/>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s="13" t="s">
        <v>8322</v>
      </c>
      <c r="R989" t="s">
        <v>8324</v>
      </c>
      <c r="S989" s="10">
        <f t="shared" si="63"/>
        <v>41773.086226851847</v>
      </c>
      <c r="T989" s="10">
        <f t="shared" si="62"/>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t="e">
        <f t="shared" si="61"/>
        <v>#DIV/0!</v>
      </c>
      <c r="Q990" s="13" t="s">
        <v>8322</v>
      </c>
      <c r="R990" t="s">
        <v>8324</v>
      </c>
      <c r="S990" s="10">
        <f t="shared" si="63"/>
        <v>42614.148437499993</v>
      </c>
      <c r="T990" s="10">
        <f t="shared" si="62"/>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s="13" t="s">
        <v>8322</v>
      </c>
      <c r="R991" t="s">
        <v>8324</v>
      </c>
      <c r="S991" s="10">
        <f t="shared" si="63"/>
        <v>42611.725636574069</v>
      </c>
      <c r="T991" s="10">
        <f t="shared" si="62"/>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13</v>
      </c>
      <c r="Q992" s="13" t="s">
        <v>8322</v>
      </c>
      <c r="R992" t="s">
        <v>8324</v>
      </c>
      <c r="S992" s="10">
        <f t="shared" si="63"/>
        <v>41855.575972222221</v>
      </c>
      <c r="T992" s="10">
        <f t="shared" si="62"/>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30.285714285714285</v>
      </c>
      <c r="Q993" s="13" t="s">
        <v>8322</v>
      </c>
      <c r="R993" t="s">
        <v>8324</v>
      </c>
      <c r="S993" s="10">
        <f t="shared" si="63"/>
        <v>42538.548472222225</v>
      </c>
      <c r="T993" s="10">
        <f t="shared" si="62"/>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116.75</v>
      </c>
      <c r="Q994" s="13" t="s">
        <v>8322</v>
      </c>
      <c r="R994" t="s">
        <v>8324</v>
      </c>
      <c r="S994" s="10">
        <f t="shared" si="63"/>
        <v>42437.71665509259</v>
      </c>
      <c r="T994" s="10">
        <f t="shared" si="62"/>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s="13" t="s">
        <v>8322</v>
      </c>
      <c r="R995" t="s">
        <v>8324</v>
      </c>
      <c r="S995" s="10">
        <f t="shared" si="63"/>
        <v>42652.756574074076</v>
      </c>
      <c r="T995" s="10">
        <f t="shared" si="62"/>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s="13" t="s">
        <v>8322</v>
      </c>
      <c r="R996" t="s">
        <v>8324</v>
      </c>
      <c r="S996" s="10">
        <f t="shared" si="63"/>
        <v>41921.054745370369</v>
      </c>
      <c r="T996" s="10">
        <f t="shared" si="62"/>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s="13" t="s">
        <v>8322</v>
      </c>
      <c r="R997" t="s">
        <v>8324</v>
      </c>
      <c r="S997" s="10">
        <f t="shared" si="63"/>
        <v>41947.732407407406</v>
      </c>
      <c r="T997" s="10">
        <f t="shared" si="62"/>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13</v>
      </c>
      <c r="Q998" s="13" t="s">
        <v>8322</v>
      </c>
      <c r="R998" t="s">
        <v>8324</v>
      </c>
      <c r="S998" s="10">
        <f t="shared" si="63"/>
        <v>41817.658101851848</v>
      </c>
      <c r="T998" s="10">
        <f t="shared" si="62"/>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8.125</v>
      </c>
      <c r="Q999" s="13" t="s">
        <v>8322</v>
      </c>
      <c r="R999" t="s">
        <v>8324</v>
      </c>
      <c r="S999" s="10">
        <f t="shared" si="63"/>
        <v>41940.894641203704</v>
      </c>
      <c r="T999" s="10">
        <f t="shared" si="62"/>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s="13" t="s">
        <v>8322</v>
      </c>
      <c r="R1000" t="s">
        <v>8324</v>
      </c>
      <c r="S1000" s="10">
        <f t="shared" si="63"/>
        <v>42281.960659722223</v>
      </c>
      <c r="T1000" s="10">
        <f t="shared" si="62"/>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s="13" t="s">
        <v>8322</v>
      </c>
      <c r="R1001" t="s">
        <v>8324</v>
      </c>
      <c r="S1001" s="10">
        <f t="shared" si="63"/>
        <v>41926.091319444444</v>
      </c>
      <c r="T1001" s="10">
        <f t="shared" si="62"/>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s="13" t="s">
        <v>8322</v>
      </c>
      <c r="R1002" t="s">
        <v>8324</v>
      </c>
      <c r="S1002" s="10">
        <f t="shared" si="63"/>
        <v>42748.851388888885</v>
      </c>
      <c r="T1002" s="10">
        <f t="shared" si="62"/>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s="6">
        <f t="shared" si="61"/>
        <v>1300</v>
      </c>
      <c r="Q1003" s="13" t="s">
        <v>8322</v>
      </c>
      <c r="R1003" t="s">
        <v>8324</v>
      </c>
      <c r="S1003" s="10">
        <f t="shared" si="63"/>
        <v>42720.511724537035</v>
      </c>
      <c r="T1003" s="10">
        <f t="shared" si="62"/>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s="13" t="s">
        <v>8322</v>
      </c>
      <c r="R1004" t="s">
        <v>8324</v>
      </c>
      <c r="S1004" s="10">
        <f t="shared" si="63"/>
        <v>42325.475856481477</v>
      </c>
      <c r="T1004" s="10">
        <f t="shared" si="62"/>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s="13" t="s">
        <v>8322</v>
      </c>
      <c r="R1005" t="s">
        <v>8324</v>
      </c>
      <c r="S1005" s="10">
        <f t="shared" si="63"/>
        <v>42780.500706018516</v>
      </c>
      <c r="T1005" s="10">
        <f t="shared" si="62"/>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s="13" t="s">
        <v>8322</v>
      </c>
      <c r="R1006" t="s">
        <v>8324</v>
      </c>
      <c r="S1006" s="10">
        <f t="shared" si="63"/>
        <v>42388.5003125</v>
      </c>
      <c r="T1006" s="10">
        <f t="shared" si="62"/>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s="13" t="s">
        <v>8322</v>
      </c>
      <c r="R1007" t="s">
        <v>8324</v>
      </c>
      <c r="S1007" s="10">
        <f t="shared" si="63"/>
        <v>42276.41646990741</v>
      </c>
      <c r="T1007" s="10">
        <f t="shared" si="62"/>
        <v>42307.41646990741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s="13" t="s">
        <v>8322</v>
      </c>
      <c r="R1008" t="s">
        <v>8324</v>
      </c>
      <c r="S1008" s="10">
        <f t="shared" si="63"/>
        <v>41976.83185185185</v>
      </c>
      <c r="T1008" s="10">
        <f t="shared" si="62"/>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s="13" t="s">
        <v>8322</v>
      </c>
      <c r="R1009" t="s">
        <v>8324</v>
      </c>
      <c r="S1009" s="10">
        <f t="shared" si="63"/>
        <v>42676.3752662037</v>
      </c>
      <c r="T1009" s="10">
        <f t="shared" si="62"/>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s="13" t="s">
        <v>8322</v>
      </c>
      <c r="R1010" t="s">
        <v>8324</v>
      </c>
      <c r="S1010" s="10">
        <f t="shared" si="63"/>
        <v>42702.600868055553</v>
      </c>
      <c r="T1010" s="10">
        <f t="shared" si="62"/>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s="6">
        <f t="shared" si="61"/>
        <v>65</v>
      </c>
      <c r="Q1011" s="13" t="s">
        <v>8322</v>
      </c>
      <c r="R1011" t="s">
        <v>8324</v>
      </c>
      <c r="S1011" s="10">
        <f t="shared" si="63"/>
        <v>42510.396365740737</v>
      </c>
      <c r="T1011" s="10">
        <f t="shared" si="62"/>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s="13" t="s">
        <v>8322</v>
      </c>
      <c r="R1012" t="s">
        <v>8324</v>
      </c>
      <c r="S1012" s="10">
        <f t="shared" si="63"/>
        <v>42561.621087962958</v>
      </c>
      <c r="T1012" s="10">
        <f t="shared" si="62"/>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s="13" t="s">
        <v>8322</v>
      </c>
      <c r="R1013" t="s">
        <v>8324</v>
      </c>
      <c r="S1013" s="10">
        <f t="shared" si="63"/>
        <v>41946.689756944441</v>
      </c>
      <c r="T1013" s="10">
        <f t="shared" si="62"/>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s="13" t="s">
        <v>8322</v>
      </c>
      <c r="R1014" t="s">
        <v>8324</v>
      </c>
      <c r="S1014" s="10">
        <f t="shared" si="63"/>
        <v>42714.232083333329</v>
      </c>
      <c r="T1014" s="10">
        <f t="shared" si="62"/>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s="13" t="s">
        <v>8322</v>
      </c>
      <c r="R1015" t="s">
        <v>8324</v>
      </c>
      <c r="S1015" s="10">
        <f t="shared" si="63"/>
        <v>42339.625648148147</v>
      </c>
      <c r="T1015" s="10">
        <f t="shared" si="62"/>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s="13" t="s">
        <v>8322</v>
      </c>
      <c r="R1016" t="s">
        <v>8324</v>
      </c>
      <c r="S1016" s="10">
        <f t="shared" si="63"/>
        <v>41954.79415509259</v>
      </c>
      <c r="T1016" s="10">
        <f t="shared" si="62"/>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s="13" t="s">
        <v>8322</v>
      </c>
      <c r="R1017" t="s">
        <v>8324</v>
      </c>
      <c r="S1017" s="10">
        <f t="shared" si="63"/>
        <v>42303.670081018521</v>
      </c>
      <c r="T1017" s="10">
        <f t="shared" si="62"/>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s="13" t="s">
        <v>8322</v>
      </c>
      <c r="R1018" t="s">
        <v>8324</v>
      </c>
      <c r="S1018" s="10">
        <f t="shared" si="63"/>
        <v>42421.898796296293</v>
      </c>
      <c r="T1018" s="10">
        <f t="shared" si="62"/>
        <v>42466.857129629629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s="13" t="s">
        <v>8322</v>
      </c>
      <c r="R1019" t="s">
        <v>8324</v>
      </c>
      <c r="S1019" s="10">
        <f t="shared" si="63"/>
        <v>42289.466840277775</v>
      </c>
      <c r="T1019" s="10">
        <f t="shared" si="62"/>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s="13" t="s">
        <v>8322</v>
      </c>
      <c r="R1020" t="s">
        <v>8324</v>
      </c>
      <c r="S1020" s="10">
        <f t="shared" si="63"/>
        <v>42535.283946759257</v>
      </c>
      <c r="T1020" s="10">
        <f t="shared" si="62"/>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s="13" t="s">
        <v>8322</v>
      </c>
      <c r="R1021" t="s">
        <v>8324</v>
      </c>
      <c r="S1021" s="10">
        <f t="shared" si="63"/>
        <v>42009.765613425923</v>
      </c>
      <c r="T1021" s="10">
        <f t="shared" si="62"/>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s="13" t="s">
        <v>8328</v>
      </c>
      <c r="R1022" t="s">
        <v>8333</v>
      </c>
      <c r="S1022" s="10">
        <f t="shared" si="63"/>
        <v>42126.861215277771</v>
      </c>
      <c r="T1022" s="10">
        <f t="shared" si="62"/>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s="13" t="s">
        <v>8328</v>
      </c>
      <c r="R1023" t="s">
        <v>8333</v>
      </c>
      <c r="S1023" s="10">
        <f t="shared" si="63"/>
        <v>42271.043645833335</v>
      </c>
      <c r="T1023" s="10">
        <f t="shared" si="62"/>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s="13" t="s">
        <v>8328</v>
      </c>
      <c r="R1024" t="s">
        <v>8333</v>
      </c>
      <c r="S1024" s="10">
        <f t="shared" si="63"/>
        <v>42111.438391203701</v>
      </c>
      <c r="T1024" s="10">
        <f t="shared" si="62"/>
        <v>42141.438391203701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s="13" t="s">
        <v>8328</v>
      </c>
      <c r="R1025" t="s">
        <v>8333</v>
      </c>
      <c r="S1025" s="10">
        <f t="shared" si="63"/>
        <v>42145.711354166669</v>
      </c>
      <c r="T1025" s="10">
        <f t="shared" si="62"/>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s="13" t="s">
        <v>8328</v>
      </c>
      <c r="R1026" t="s">
        <v>8333</v>
      </c>
      <c r="S1026" s="10">
        <f t="shared" si="63"/>
        <v>42370.372256944444</v>
      </c>
      <c r="T1026" s="10">
        <f t="shared" si="62"/>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6">
        <f t="shared" ref="P1027:P1090" si="65">E1027/L1027</f>
        <v>71.848571428571432</v>
      </c>
      <c r="Q1027" s="13" t="s">
        <v>8328</v>
      </c>
      <c r="R1027" t="s">
        <v>8333</v>
      </c>
      <c r="S1027" s="10">
        <f t="shared" si="63"/>
        <v>42049.625428240739</v>
      </c>
      <c r="T1027" s="10">
        <f t="shared" ref="T1027:T1090" si="66">(I1027/86400)+25569+(-5/24)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s="13" t="s">
        <v>8328</v>
      </c>
      <c r="R1028" t="s">
        <v>8333</v>
      </c>
      <c r="S1028" s="10">
        <f t="shared" ref="S1028:S1091" si="67">(J1028/86400)+25569+(-5/24)</f>
        <v>42426.199259259258</v>
      </c>
      <c r="T1028" s="10">
        <f t="shared" si="66"/>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s="13" t="s">
        <v>8328</v>
      </c>
      <c r="R1029" t="s">
        <v>8333</v>
      </c>
      <c r="S1029" s="10">
        <f t="shared" si="67"/>
        <v>41904.825775462959</v>
      </c>
      <c r="T1029" s="10">
        <f t="shared" si="66"/>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s="13" t="s">
        <v>8328</v>
      </c>
      <c r="R1030" t="s">
        <v>8333</v>
      </c>
      <c r="S1030" s="10">
        <f t="shared" si="67"/>
        <v>42755.419039351851</v>
      </c>
      <c r="T1030" s="10">
        <f t="shared" si="66"/>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s="13" t="s">
        <v>8328</v>
      </c>
      <c r="R1031" t="s">
        <v>8333</v>
      </c>
      <c r="S1031" s="10">
        <f t="shared" si="67"/>
        <v>42044.503553240742</v>
      </c>
      <c r="T1031" s="10">
        <f t="shared" si="66"/>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s="13" t="s">
        <v>8328</v>
      </c>
      <c r="R1032" t="s">
        <v>8333</v>
      </c>
      <c r="S1032" s="10">
        <f t="shared" si="67"/>
        <v>42611.274872685179</v>
      </c>
      <c r="T1032" s="10">
        <f t="shared" si="66"/>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s="13" t="s">
        <v>8328</v>
      </c>
      <c r="R1033" t="s">
        <v>8333</v>
      </c>
      <c r="S1033" s="10">
        <f t="shared" si="67"/>
        <v>42324.555671296293</v>
      </c>
      <c r="T1033" s="10">
        <f t="shared" si="66"/>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s="13" t="s">
        <v>8328</v>
      </c>
      <c r="R1034" t="s">
        <v>8333</v>
      </c>
      <c r="S1034" s="10">
        <f t="shared" si="67"/>
        <v>42514.458622685182</v>
      </c>
      <c r="T1034" s="10">
        <f t="shared" si="66"/>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s="13" t="s">
        <v>8328</v>
      </c>
      <c r="R1035" t="s">
        <v>8333</v>
      </c>
      <c r="S1035" s="10">
        <f t="shared" si="67"/>
        <v>42688.52407407407</v>
      </c>
      <c r="T1035" s="10">
        <f t="shared" si="66"/>
        <v>42716.52407407407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s="13" t="s">
        <v>8328</v>
      </c>
      <c r="R1036" t="s">
        <v>8333</v>
      </c>
      <c r="S1036" s="10">
        <f t="shared" si="67"/>
        <v>42554.958379629628</v>
      </c>
      <c r="T1036" s="10">
        <f t="shared" si="66"/>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s="13" t="s">
        <v>8328</v>
      </c>
      <c r="R1037" t="s">
        <v>8333</v>
      </c>
      <c r="S1037" s="10">
        <f t="shared" si="67"/>
        <v>42016.43310185185</v>
      </c>
      <c r="T1037" s="10">
        <f t="shared" si="66"/>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s="13" t="s">
        <v>8328</v>
      </c>
      <c r="R1038" t="s">
        <v>8333</v>
      </c>
      <c r="S1038" s="10">
        <f t="shared" si="67"/>
        <v>41249.240624999999</v>
      </c>
      <c r="T1038" s="10">
        <f t="shared" si="66"/>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s="13" t="s">
        <v>8328</v>
      </c>
      <c r="R1039" t="s">
        <v>8333</v>
      </c>
      <c r="S1039" s="10">
        <f t="shared" si="67"/>
        <v>42119.61414351852</v>
      </c>
      <c r="T1039" s="10">
        <f t="shared" si="66"/>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s="13" t="s">
        <v>8328</v>
      </c>
      <c r="R1040" t="s">
        <v>8333</v>
      </c>
      <c r="S1040" s="10">
        <f t="shared" si="67"/>
        <v>42418.023414351854</v>
      </c>
      <c r="T1040" s="10">
        <f t="shared" si="66"/>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s="13" t="s">
        <v>8328</v>
      </c>
      <c r="R1041" t="s">
        <v>8333</v>
      </c>
      <c r="S1041" s="10">
        <f t="shared" si="67"/>
        <v>42691.900995370372</v>
      </c>
      <c r="T1041" s="10">
        <f t="shared" si="66"/>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s="13" t="s">
        <v>8334</v>
      </c>
      <c r="R1042" t="s">
        <v>8335</v>
      </c>
      <c r="S1042" s="10">
        <f t="shared" si="67"/>
        <v>42579.500104166662</v>
      </c>
      <c r="T1042" s="10">
        <f t="shared" si="66"/>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s="6" t="e">
        <f t="shared" si="65"/>
        <v>#DIV/0!</v>
      </c>
      <c r="Q1043" s="13" t="s">
        <v>8334</v>
      </c>
      <c r="R1043" t="s">
        <v>8335</v>
      </c>
      <c r="S1043" s="10">
        <f t="shared" si="67"/>
        <v>41830.851759259254</v>
      </c>
      <c r="T1043" s="10">
        <f t="shared" si="66"/>
        <v>41850.851759259254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s="13" t="s">
        <v>8334</v>
      </c>
      <c r="R1044" t="s">
        <v>8335</v>
      </c>
      <c r="S1044" s="10">
        <f t="shared" si="67"/>
        <v>41851.487824074073</v>
      </c>
      <c r="T1044" s="10">
        <f t="shared" si="66"/>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s="13" t="s">
        <v>8334</v>
      </c>
      <c r="R1045" t="s">
        <v>8335</v>
      </c>
      <c r="S1045" s="10">
        <f t="shared" si="67"/>
        <v>42114.044618055552</v>
      </c>
      <c r="T1045" s="10">
        <f t="shared" si="66"/>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s="13" t="s">
        <v>8334</v>
      </c>
      <c r="R1046" t="s">
        <v>8335</v>
      </c>
      <c r="S1046" s="10">
        <f t="shared" si="67"/>
        <v>42011.717604166661</v>
      </c>
      <c r="T1046" s="10">
        <f t="shared" si="66"/>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s="13" t="s">
        <v>8334</v>
      </c>
      <c r="R1047" t="s">
        <v>8335</v>
      </c>
      <c r="S1047" s="10">
        <f t="shared" si="67"/>
        <v>41844.666087962956</v>
      </c>
      <c r="T1047" s="10">
        <f t="shared" si="66"/>
        <v>41874.666087962956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s="6" t="e">
        <f t="shared" si="65"/>
        <v>#DIV/0!</v>
      </c>
      <c r="Q1048" s="13" t="s">
        <v>8334</v>
      </c>
      <c r="R1048" t="s">
        <v>8335</v>
      </c>
      <c r="S1048" s="10">
        <f t="shared" si="67"/>
        <v>42319.643055555549</v>
      </c>
      <c r="T1048" s="10">
        <f t="shared" si="66"/>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s="13" t="s">
        <v>8334</v>
      </c>
      <c r="R1049" t="s">
        <v>8335</v>
      </c>
      <c r="S1049" s="10">
        <f t="shared" si="67"/>
        <v>41918.610127314816</v>
      </c>
      <c r="T1049" s="10">
        <f t="shared" si="66"/>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s="13" t="s">
        <v>8334</v>
      </c>
      <c r="R1050" t="s">
        <v>8335</v>
      </c>
      <c r="S1050" s="10">
        <f t="shared" si="67"/>
        <v>42597.844780092586</v>
      </c>
      <c r="T1050" s="10">
        <f t="shared" si="66"/>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s="6" t="e">
        <f t="shared" si="65"/>
        <v>#DIV/0!</v>
      </c>
      <c r="Q1051" s="13" t="s">
        <v>8334</v>
      </c>
      <c r="R1051" t="s">
        <v>8335</v>
      </c>
      <c r="S1051" s="10">
        <f t="shared" si="67"/>
        <v>42382.222743055558</v>
      </c>
      <c r="T1051" s="10">
        <f t="shared" si="66"/>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s="6" t="e">
        <f t="shared" si="65"/>
        <v>#DIV/0!</v>
      </c>
      <c r="Q1052" s="13" t="s">
        <v>8334</v>
      </c>
      <c r="R1052" t="s">
        <v>8335</v>
      </c>
      <c r="S1052" s="10">
        <f t="shared" si="67"/>
        <v>42231.588854166665</v>
      </c>
      <c r="T1052" s="10">
        <f t="shared" si="66"/>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s="6" t="e">
        <f t="shared" si="65"/>
        <v>#DIV/0!</v>
      </c>
      <c r="Q1053" s="13" t="s">
        <v>8334</v>
      </c>
      <c r="R1053" t="s">
        <v>8335</v>
      </c>
      <c r="S1053" s="10">
        <f t="shared" si="67"/>
        <v>41849.805844907409</v>
      </c>
      <c r="T1053" s="10">
        <f t="shared" si="66"/>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s="6" t="e">
        <f t="shared" si="65"/>
        <v>#DIV/0!</v>
      </c>
      <c r="Q1054" s="13" t="s">
        <v>8334</v>
      </c>
      <c r="R1054" t="s">
        <v>8335</v>
      </c>
      <c r="S1054" s="10">
        <f t="shared" si="67"/>
        <v>42483.589062499996</v>
      </c>
      <c r="T1054" s="10">
        <f t="shared" si="66"/>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s="6">
        <f t="shared" si="65"/>
        <v>15</v>
      </c>
      <c r="Q1055" s="13" t="s">
        <v>8334</v>
      </c>
      <c r="R1055" t="s">
        <v>8335</v>
      </c>
      <c r="S1055" s="10">
        <f t="shared" si="67"/>
        <v>42774.964490740742</v>
      </c>
      <c r="T1055" s="10">
        <f t="shared" si="66"/>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s="6" t="e">
        <f t="shared" si="65"/>
        <v>#DIV/0!</v>
      </c>
      <c r="Q1056" s="13" t="s">
        <v>8334</v>
      </c>
      <c r="R1056" t="s">
        <v>8335</v>
      </c>
      <c r="S1056" s="10">
        <f t="shared" si="67"/>
        <v>41831.643506944441</v>
      </c>
      <c r="T1056" s="10">
        <f t="shared" si="66"/>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s="6" t="e">
        <f t="shared" si="65"/>
        <v>#DIV/0!</v>
      </c>
      <c r="Q1057" s="13" t="s">
        <v>8334</v>
      </c>
      <c r="R1057" t="s">
        <v>8335</v>
      </c>
      <c r="S1057" s="10">
        <f t="shared" si="67"/>
        <v>42406.784085648142</v>
      </c>
      <c r="T1057" s="10">
        <f t="shared" si="66"/>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s="6" t="e">
        <f t="shared" si="65"/>
        <v>#DIV/0!</v>
      </c>
      <c r="Q1058" s="13" t="s">
        <v>8334</v>
      </c>
      <c r="R1058" t="s">
        <v>8335</v>
      </c>
      <c r="S1058" s="10">
        <f t="shared" si="67"/>
        <v>42058.511307870365</v>
      </c>
      <c r="T1058" s="10">
        <f t="shared" si="66"/>
        <v>42118.469641203701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s="6" t="e">
        <f t="shared" si="65"/>
        <v>#DIV/0!</v>
      </c>
      <c r="Q1059" s="13" t="s">
        <v>8334</v>
      </c>
      <c r="R1059" t="s">
        <v>8335</v>
      </c>
      <c r="S1059" s="10">
        <f t="shared" si="67"/>
        <v>42678.662997685184</v>
      </c>
      <c r="T1059" s="10">
        <f t="shared" si="66"/>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s="6" t="e">
        <f t="shared" si="65"/>
        <v>#DIV/0!</v>
      </c>
      <c r="Q1060" s="13" t="s">
        <v>8334</v>
      </c>
      <c r="R1060" t="s">
        <v>8335</v>
      </c>
      <c r="S1060" s="10">
        <f t="shared" si="67"/>
        <v>42047.692627314813</v>
      </c>
      <c r="T1060" s="10">
        <f t="shared" si="66"/>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s="6" t="e">
        <f t="shared" si="65"/>
        <v>#DIV/0!</v>
      </c>
      <c r="Q1061" s="13" t="s">
        <v>8334</v>
      </c>
      <c r="R1061" t="s">
        <v>8335</v>
      </c>
      <c r="S1061" s="10">
        <f t="shared" si="67"/>
        <v>42046.581666666665</v>
      </c>
      <c r="T1061" s="10">
        <f t="shared" si="66"/>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s="6">
        <f t="shared" si="65"/>
        <v>50</v>
      </c>
      <c r="Q1062" s="13" t="s">
        <v>8334</v>
      </c>
      <c r="R1062" t="s">
        <v>8335</v>
      </c>
      <c r="S1062" s="10">
        <f t="shared" si="67"/>
        <v>42079.704780092587</v>
      </c>
      <c r="T1062" s="10">
        <f t="shared" si="66"/>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s="6" t="e">
        <f t="shared" si="65"/>
        <v>#DIV/0!</v>
      </c>
      <c r="Q1063" s="13" t="s">
        <v>8334</v>
      </c>
      <c r="R1063" t="s">
        <v>8335</v>
      </c>
      <c r="S1063" s="10">
        <f t="shared" si="67"/>
        <v>42432.068379629629</v>
      </c>
      <c r="T1063" s="10">
        <f t="shared" si="66"/>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s="13" t="s">
        <v>8334</v>
      </c>
      <c r="R1064" t="s">
        <v>8335</v>
      </c>
      <c r="S1064" s="10">
        <f t="shared" si="67"/>
        <v>42556.598854166667</v>
      </c>
      <c r="T1064" s="10">
        <f t="shared" si="66"/>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s="6" t="e">
        <f t="shared" si="65"/>
        <v>#DIV/0!</v>
      </c>
      <c r="Q1065" s="13" t="s">
        <v>8334</v>
      </c>
      <c r="R1065" t="s">
        <v>8335</v>
      </c>
      <c r="S1065" s="10">
        <f t="shared" si="67"/>
        <v>42582.822476851848</v>
      </c>
      <c r="T1065" s="10">
        <f t="shared" si="66"/>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s="13" t="s">
        <v>8336</v>
      </c>
      <c r="R1066" t="s">
        <v>8337</v>
      </c>
      <c r="S1066" s="10">
        <f t="shared" si="67"/>
        <v>41417.019710648143</v>
      </c>
      <c r="T1066" s="10">
        <f t="shared" si="66"/>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16.2</v>
      </c>
      <c r="Q1067" s="13" t="s">
        <v>8336</v>
      </c>
      <c r="R1067" t="s">
        <v>8337</v>
      </c>
      <c r="S1067" s="10">
        <f t="shared" si="67"/>
        <v>41661.172708333332</v>
      </c>
      <c r="T1067" s="10">
        <f t="shared" si="66"/>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s="13" t="s">
        <v>8336</v>
      </c>
      <c r="R1068" t="s">
        <v>8337</v>
      </c>
      <c r="S1068" s="10">
        <f t="shared" si="67"/>
        <v>41445.754421296289</v>
      </c>
      <c r="T1068" s="10">
        <f t="shared" si="66"/>
        <v>41490.754421296289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13</v>
      </c>
      <c r="Q1069" s="13" t="s">
        <v>8336</v>
      </c>
      <c r="R1069" t="s">
        <v>8337</v>
      </c>
      <c r="S1069" s="10">
        <f t="shared" si="67"/>
        <v>41599.647349537037</v>
      </c>
      <c r="T1069" s="10">
        <f t="shared" si="66"/>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11.25</v>
      </c>
      <c r="Q1070" s="13" t="s">
        <v>8336</v>
      </c>
      <c r="R1070" t="s">
        <v>8337</v>
      </c>
      <c r="S1070" s="10">
        <f t="shared" si="67"/>
        <v>42440.162777777776</v>
      </c>
      <c r="T1070" s="10">
        <f t="shared" si="66"/>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s="13" t="s">
        <v>8336</v>
      </c>
      <c r="R1071" t="s">
        <v>8337</v>
      </c>
      <c r="S1071" s="10">
        <f t="shared" si="67"/>
        <v>41572.021516203698</v>
      </c>
      <c r="T1071" s="10">
        <f t="shared" si="66"/>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s="13" t="s">
        <v>8336</v>
      </c>
      <c r="R1072" t="s">
        <v>8337</v>
      </c>
      <c r="S1072" s="10">
        <f t="shared" si="67"/>
        <v>41162.803495370368</v>
      </c>
      <c r="T1072" s="10">
        <f t="shared" si="66"/>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t="e">
        <f t="shared" si="65"/>
        <v>#DIV/0!</v>
      </c>
      <c r="Q1073" s="13" t="s">
        <v>8336</v>
      </c>
      <c r="R1073" t="s">
        <v>8337</v>
      </c>
      <c r="S1073" s="10">
        <f t="shared" si="67"/>
        <v>42295.545057870368</v>
      </c>
      <c r="T1073" s="10">
        <f t="shared" si="66"/>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s="13" t="s">
        <v>8336</v>
      </c>
      <c r="R1074" t="s">
        <v>8337</v>
      </c>
      <c r="S1074" s="10">
        <f t="shared" si="67"/>
        <v>41645.623807870368</v>
      </c>
      <c r="T1074" s="10">
        <f t="shared" si="66"/>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s="13" t="s">
        <v>8336</v>
      </c>
      <c r="R1075" t="s">
        <v>8337</v>
      </c>
      <c r="S1075" s="10">
        <f t="shared" si="67"/>
        <v>40802.756261574068</v>
      </c>
      <c r="T1075" s="10">
        <f t="shared" si="66"/>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s="13" t="s">
        <v>8336</v>
      </c>
      <c r="R1076" t="s">
        <v>8337</v>
      </c>
      <c r="S1076" s="10">
        <f t="shared" si="67"/>
        <v>41612.964641203704</v>
      </c>
      <c r="T1076" s="10">
        <f t="shared" si="66"/>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s="13" t="s">
        <v>8336</v>
      </c>
      <c r="R1077" t="s">
        <v>8337</v>
      </c>
      <c r="S1077" s="10">
        <f t="shared" si="67"/>
        <v>41005.695787037032</v>
      </c>
      <c r="T1077" s="10">
        <f t="shared" si="66"/>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s="13" t="s">
        <v>8336</v>
      </c>
      <c r="R1078" t="s">
        <v>8337</v>
      </c>
      <c r="S1078" s="10">
        <f t="shared" si="67"/>
        <v>41838.169560185182</v>
      </c>
      <c r="T1078" s="10">
        <f t="shared" si="66"/>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s="13" t="s">
        <v>8336</v>
      </c>
      <c r="R1079" t="s">
        <v>8337</v>
      </c>
      <c r="S1079" s="10">
        <f t="shared" si="67"/>
        <v>42352.958460648144</v>
      </c>
      <c r="T1079" s="10">
        <f t="shared" si="66"/>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s="13" t="s">
        <v>8336</v>
      </c>
      <c r="R1080" t="s">
        <v>8337</v>
      </c>
      <c r="S1080" s="10">
        <f t="shared" si="67"/>
        <v>40700.987511574072</v>
      </c>
      <c r="T1080" s="10">
        <f t="shared" si="66"/>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s="13" t="s">
        <v>8336</v>
      </c>
      <c r="R1081" t="s">
        <v>8337</v>
      </c>
      <c r="S1081" s="10">
        <f t="shared" si="67"/>
        <v>42479.358055555553</v>
      </c>
      <c r="T1081" s="10">
        <f t="shared" si="66"/>
        <v>42504.358055555553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s="13" t="s">
        <v>8336</v>
      </c>
      <c r="R1082" t="s">
        <v>8337</v>
      </c>
      <c r="S1082" s="10">
        <f t="shared" si="67"/>
        <v>41739.929780092592</v>
      </c>
      <c r="T1082" s="10">
        <f t="shared" si="66"/>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s="13" t="s">
        <v>8336</v>
      </c>
      <c r="R1083" t="s">
        <v>8337</v>
      </c>
      <c r="S1083" s="10">
        <f t="shared" si="67"/>
        <v>42002.718657407408</v>
      </c>
      <c r="T1083" s="10">
        <f t="shared" si="66"/>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s="13" t="s">
        <v>8336</v>
      </c>
      <c r="R1084" t="s">
        <v>8337</v>
      </c>
      <c r="S1084" s="10">
        <f t="shared" si="67"/>
        <v>41101.697777777772</v>
      </c>
      <c r="T1084" s="10">
        <f t="shared" si="66"/>
        <v>41131.697777777772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s="13" t="s">
        <v>8336</v>
      </c>
      <c r="R1085" t="s">
        <v>8337</v>
      </c>
      <c r="S1085" s="10">
        <f t="shared" si="67"/>
        <v>41793.451192129629</v>
      </c>
      <c r="T1085" s="10">
        <f t="shared" si="66"/>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t="e">
        <f t="shared" si="65"/>
        <v>#DIV/0!</v>
      </c>
      <c r="Q1086" s="13" t="s">
        <v>8336</v>
      </c>
      <c r="R1086" t="s">
        <v>8337</v>
      </c>
      <c r="S1086" s="10">
        <f t="shared" si="67"/>
        <v>41829.703749999993</v>
      </c>
      <c r="T1086" s="10">
        <f t="shared" si="66"/>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s="13" t="s">
        <v>8336</v>
      </c>
      <c r="R1087" t="s">
        <v>8337</v>
      </c>
      <c r="S1087" s="10">
        <f t="shared" si="67"/>
        <v>42413.462673611109</v>
      </c>
      <c r="T1087" s="10">
        <f t="shared" si="66"/>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s="13" t="s">
        <v>8336</v>
      </c>
      <c r="R1088" t="s">
        <v>8337</v>
      </c>
      <c r="S1088" s="10">
        <f t="shared" si="67"/>
        <v>41845.658460648148</v>
      </c>
      <c r="T1088" s="10">
        <f t="shared" si="66"/>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t="e">
        <f t="shared" si="65"/>
        <v>#DIV/0!</v>
      </c>
      <c r="Q1089" s="13" t="s">
        <v>8336</v>
      </c>
      <c r="R1089" t="s">
        <v>8337</v>
      </c>
      <c r="S1089" s="10">
        <f t="shared" si="67"/>
        <v>41775.505636574067</v>
      </c>
      <c r="T1089" s="10">
        <f t="shared" si="66"/>
        <v>41805.505636574067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s="13" t="s">
        <v>8336</v>
      </c>
      <c r="R1090" t="s">
        <v>8337</v>
      </c>
      <c r="S1090" s="10">
        <f t="shared" si="67"/>
        <v>41723.591053240736</v>
      </c>
      <c r="T1090" s="10">
        <f t="shared" si="66"/>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6">
        <f t="shared" ref="P1091:P1154" si="69">E1091/L1091</f>
        <v>23.959183673469386</v>
      </c>
      <c r="Q1091" s="13" t="s">
        <v>8336</v>
      </c>
      <c r="R1091" t="s">
        <v>8337</v>
      </c>
      <c r="S1091" s="10">
        <f t="shared" si="67"/>
        <v>42150.981192129628</v>
      </c>
      <c r="T1091" s="10">
        <f t="shared" ref="T1091:T1154" si="70">(I1091/86400)+25569+(-5/24)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s="13" t="s">
        <v>8336</v>
      </c>
      <c r="R1092" t="s">
        <v>8337</v>
      </c>
      <c r="S1092" s="10">
        <f t="shared" ref="S1092:S1155" si="71">(J1092/86400)+25569+(-5/24)</f>
        <v>42122.977465277778</v>
      </c>
      <c r="T1092" s="10">
        <f t="shared" si="70"/>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12.5</v>
      </c>
      <c r="Q1093" s="13" t="s">
        <v>8336</v>
      </c>
      <c r="R1093" t="s">
        <v>8337</v>
      </c>
      <c r="S1093" s="10">
        <f t="shared" si="71"/>
        <v>42440.611944444441</v>
      </c>
      <c r="T1093" s="10">
        <f t="shared" si="70"/>
        <v>42470.570277777777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s="13" t="s">
        <v>8336</v>
      </c>
      <c r="R1094" t="s">
        <v>8337</v>
      </c>
      <c r="S1094" s="10">
        <f t="shared" si="71"/>
        <v>41249.817569444444</v>
      </c>
      <c r="T1094" s="10">
        <f t="shared" si="70"/>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s="13" t="s">
        <v>8336</v>
      </c>
      <c r="R1095" t="s">
        <v>8337</v>
      </c>
      <c r="S1095" s="10">
        <f t="shared" si="71"/>
        <v>42396.765474537031</v>
      </c>
      <c r="T1095" s="10">
        <f t="shared" si="70"/>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s="13" t="s">
        <v>8336</v>
      </c>
      <c r="R1096" t="s">
        <v>8337</v>
      </c>
      <c r="S1096" s="10">
        <f t="shared" si="71"/>
        <v>40795.505011574074</v>
      </c>
      <c r="T1096" s="10">
        <f t="shared" si="70"/>
        <v>40825.505011574074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s="13" t="s">
        <v>8336</v>
      </c>
      <c r="R1097" t="s">
        <v>8337</v>
      </c>
      <c r="S1097" s="10">
        <f t="shared" si="71"/>
        <v>41486.328935185185</v>
      </c>
      <c r="T1097" s="10">
        <f t="shared" si="70"/>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s="13" t="s">
        <v>8336</v>
      </c>
      <c r="R1098" t="s">
        <v>8337</v>
      </c>
      <c r="S1098" s="10">
        <f t="shared" si="71"/>
        <v>41885.309652777774</v>
      </c>
      <c r="T1098" s="10">
        <f t="shared" si="70"/>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s="13" t="s">
        <v>8336</v>
      </c>
      <c r="R1099" t="s">
        <v>8337</v>
      </c>
      <c r="S1099" s="10">
        <f t="shared" si="71"/>
        <v>41660.584224537037</v>
      </c>
      <c r="T1099" s="10">
        <f t="shared" si="70"/>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s="13" t="s">
        <v>8336</v>
      </c>
      <c r="R1100" t="s">
        <v>8337</v>
      </c>
      <c r="S1100" s="10">
        <f t="shared" si="71"/>
        <v>41712.554340277777</v>
      </c>
      <c r="T1100" s="10">
        <f t="shared" si="70"/>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s="13" t="s">
        <v>8336</v>
      </c>
      <c r="R1101" t="s">
        <v>8337</v>
      </c>
      <c r="S1101" s="10">
        <f t="shared" si="71"/>
        <v>42107.628101851849</v>
      </c>
      <c r="T1101" s="10">
        <f t="shared" si="70"/>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s="13" t="s">
        <v>8336</v>
      </c>
      <c r="R1102" t="s">
        <v>8337</v>
      </c>
      <c r="S1102" s="10">
        <f t="shared" si="71"/>
        <v>42383.902442129627</v>
      </c>
      <c r="T1102" s="10">
        <f t="shared" si="70"/>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s="13" t="s">
        <v>8336</v>
      </c>
      <c r="R1103" t="s">
        <v>8337</v>
      </c>
      <c r="S1103" s="10">
        <f t="shared" si="71"/>
        <v>42538.564097222225</v>
      </c>
      <c r="T1103" s="10">
        <f t="shared" si="70"/>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s="13" t="s">
        <v>8336</v>
      </c>
      <c r="R1104" t="s">
        <v>8337</v>
      </c>
      <c r="S1104" s="10">
        <f t="shared" si="71"/>
        <v>41576.837094907409</v>
      </c>
      <c r="T1104" s="10">
        <f t="shared" si="70"/>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s="13" t="s">
        <v>8336</v>
      </c>
      <c r="R1105" t="s">
        <v>8337</v>
      </c>
      <c r="S1105" s="10">
        <f t="shared" si="71"/>
        <v>42479.013773148145</v>
      </c>
      <c r="T1105" s="10">
        <f t="shared" si="70"/>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s="13" t="s">
        <v>8336</v>
      </c>
      <c r="R1106" t="s">
        <v>8337</v>
      </c>
      <c r="S1106" s="10">
        <f t="shared" si="71"/>
        <v>41771.201631944445</v>
      </c>
      <c r="T1106" s="10">
        <f t="shared" si="70"/>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s="13" t="s">
        <v>8336</v>
      </c>
      <c r="R1107" t="s">
        <v>8337</v>
      </c>
      <c r="S1107" s="10">
        <f t="shared" si="71"/>
        <v>41691.927395833329</v>
      </c>
      <c r="T1107" s="10">
        <f t="shared" si="70"/>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s="13" t="s">
        <v>8336</v>
      </c>
      <c r="R1108" t="s">
        <v>8337</v>
      </c>
      <c r="S1108" s="10">
        <f t="shared" si="71"/>
        <v>40973.532118055555</v>
      </c>
      <c r="T1108" s="10">
        <f t="shared" si="70"/>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t="e">
        <f t="shared" si="69"/>
        <v>#DIV/0!</v>
      </c>
      <c r="Q1109" s="13" t="s">
        <v>8336</v>
      </c>
      <c r="R1109" t="s">
        <v>8337</v>
      </c>
      <c r="S1109" s="10">
        <f t="shared" si="71"/>
        <v>41813.653055555551</v>
      </c>
      <c r="T1109" s="10">
        <f t="shared" si="70"/>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s="13" t="s">
        <v>8336</v>
      </c>
      <c r="R1110" t="s">
        <v>8337</v>
      </c>
      <c r="S1110" s="10">
        <f t="shared" si="71"/>
        <v>40952.42864583333</v>
      </c>
      <c r="T1110" s="10">
        <f t="shared" si="70"/>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s="13" t="s">
        <v>8336</v>
      </c>
      <c r="R1111" t="s">
        <v>8337</v>
      </c>
      <c r="S1111" s="10">
        <f t="shared" si="71"/>
        <v>42662.543865740743</v>
      </c>
      <c r="T1111" s="10">
        <f t="shared" si="70"/>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s="13" t="s">
        <v>8336</v>
      </c>
      <c r="R1112" t="s">
        <v>8337</v>
      </c>
      <c r="S1112" s="10">
        <f t="shared" si="71"/>
        <v>41220.72479166666</v>
      </c>
      <c r="T1112" s="10">
        <f t="shared" si="70"/>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s="13" t="s">
        <v>8336</v>
      </c>
      <c r="R1113" t="s">
        <v>8337</v>
      </c>
      <c r="S1113" s="10">
        <f t="shared" si="71"/>
        <v>42346.995254629626</v>
      </c>
      <c r="T1113" s="10">
        <f t="shared" si="70"/>
        <v>42376.995254629626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s="13" t="s">
        <v>8336</v>
      </c>
      <c r="R1114" t="s">
        <v>8337</v>
      </c>
      <c r="S1114" s="10">
        <f t="shared" si="71"/>
        <v>41963.551053240742</v>
      </c>
      <c r="T1114" s="10">
        <f t="shared" si="70"/>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s="13" t="s">
        <v>8336</v>
      </c>
      <c r="R1115" t="s">
        <v>8337</v>
      </c>
      <c r="S1115" s="10">
        <f t="shared" si="71"/>
        <v>41835.768749999996</v>
      </c>
      <c r="T1115" s="10">
        <f t="shared" si="70"/>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s="13" t="s">
        <v>8336</v>
      </c>
      <c r="R1116" t="s">
        <v>8337</v>
      </c>
      <c r="S1116" s="10">
        <f t="shared" si="71"/>
        <v>41526.13758101852</v>
      </c>
      <c r="T1116" s="10">
        <f t="shared" si="70"/>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13.25</v>
      </c>
      <c r="Q1117" s="13" t="s">
        <v>8336</v>
      </c>
      <c r="R1117" t="s">
        <v>8337</v>
      </c>
      <c r="S1117" s="10">
        <f t="shared" si="71"/>
        <v>42429.487210648142</v>
      </c>
      <c r="T1117" s="10">
        <f t="shared" si="70"/>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s="13" t="s">
        <v>8336</v>
      </c>
      <c r="R1118" t="s">
        <v>8337</v>
      </c>
      <c r="S1118" s="10">
        <f t="shared" si="71"/>
        <v>41009.638981481483</v>
      </c>
      <c r="T1118" s="10">
        <f t="shared" si="70"/>
        <v>41069.638981481483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s="13" t="s">
        <v>8336</v>
      </c>
      <c r="R1119" t="s">
        <v>8337</v>
      </c>
      <c r="S1119" s="10">
        <f t="shared" si="71"/>
        <v>42333.390196759261</v>
      </c>
      <c r="T1119" s="10">
        <f t="shared" si="70"/>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s="13" t="s">
        <v>8336</v>
      </c>
      <c r="R1120" t="s">
        <v>8337</v>
      </c>
      <c r="S1120" s="10">
        <f t="shared" si="71"/>
        <v>41703.958090277774</v>
      </c>
      <c r="T1120" s="10">
        <f t="shared" si="70"/>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s="13" t="s">
        <v>8336</v>
      </c>
      <c r="R1121" t="s">
        <v>8337</v>
      </c>
      <c r="S1121" s="10">
        <f t="shared" si="71"/>
        <v>41722.584074074075</v>
      </c>
      <c r="T1121" s="10">
        <f t="shared" si="70"/>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t="e">
        <f t="shared" si="69"/>
        <v>#DIV/0!</v>
      </c>
      <c r="Q1122" s="13" t="s">
        <v>8336</v>
      </c>
      <c r="R1122" t="s">
        <v>8337</v>
      </c>
      <c r="S1122" s="10">
        <f t="shared" si="71"/>
        <v>40799.664351851847</v>
      </c>
      <c r="T1122" s="10">
        <f t="shared" si="70"/>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5.8</v>
      </c>
      <c r="Q1123" s="13" t="s">
        <v>8336</v>
      </c>
      <c r="R1123" t="s">
        <v>8337</v>
      </c>
      <c r="S1123" s="10">
        <f t="shared" si="71"/>
        <v>42412.72587962963</v>
      </c>
      <c r="T1123" s="10">
        <f t="shared" si="70"/>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t="e">
        <f t="shared" si="69"/>
        <v>#DIV/0!</v>
      </c>
      <c r="Q1124" s="13" t="s">
        <v>8336</v>
      </c>
      <c r="R1124" t="s">
        <v>8337</v>
      </c>
      <c r="S1124" s="10">
        <f t="shared" si="71"/>
        <v>41410.495659722219</v>
      </c>
      <c r="T1124" s="10">
        <f t="shared" si="70"/>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s="13" t="s">
        <v>8336</v>
      </c>
      <c r="R1125" t="s">
        <v>8337</v>
      </c>
      <c r="S1125" s="10">
        <f t="shared" si="71"/>
        <v>41718.315370370365</v>
      </c>
      <c r="T1125" s="10">
        <f t="shared" si="70"/>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s="13" t="s">
        <v>8336</v>
      </c>
      <c r="R1126" t="s">
        <v>8338</v>
      </c>
      <c r="S1126" s="10">
        <f t="shared" si="71"/>
        <v>42094.458923611113</v>
      </c>
      <c r="T1126" s="10">
        <f t="shared" si="70"/>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t="e">
        <f t="shared" si="69"/>
        <v>#DIV/0!</v>
      </c>
      <c r="Q1127" s="13" t="s">
        <v>8336</v>
      </c>
      <c r="R1127" t="s">
        <v>8338</v>
      </c>
      <c r="S1127" s="10">
        <f t="shared" si="71"/>
        <v>42212.415856481479</v>
      </c>
      <c r="T1127" s="10">
        <f t="shared" si="70"/>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s="13" t="s">
        <v>8336</v>
      </c>
      <c r="R1128" t="s">
        <v>8338</v>
      </c>
      <c r="S1128" s="10">
        <f t="shared" si="71"/>
        <v>42535.119143518517</v>
      </c>
      <c r="T1128" s="10">
        <f t="shared" si="70"/>
        <v>42565.119143518517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s="13" t="s">
        <v>8336</v>
      </c>
      <c r="R1129" t="s">
        <v>8338</v>
      </c>
      <c r="S1129" s="10">
        <f t="shared" si="71"/>
        <v>41926.645833333328</v>
      </c>
      <c r="T1129" s="10">
        <f t="shared" si="70"/>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1</v>
      </c>
      <c r="Q1130" s="13" t="s">
        <v>8336</v>
      </c>
      <c r="R1130" t="s">
        <v>8338</v>
      </c>
      <c r="S1130" s="10">
        <f t="shared" si="71"/>
        <v>41828.441168981481</v>
      </c>
      <c r="T1130" s="10">
        <f t="shared" si="70"/>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s="13" t="s">
        <v>8336</v>
      </c>
      <c r="R1131" t="s">
        <v>8338</v>
      </c>
      <c r="S1131" s="10">
        <f t="shared" si="71"/>
        <v>42496.056631944441</v>
      </c>
      <c r="T1131" s="10">
        <f t="shared" si="70"/>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s="13" t="s">
        <v>8336</v>
      </c>
      <c r="R1132" t="s">
        <v>8338</v>
      </c>
      <c r="S1132" s="10">
        <f t="shared" si="71"/>
        <v>41908.788194444445</v>
      </c>
      <c r="T1132" s="10">
        <f t="shared" si="70"/>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t="e">
        <f t="shared" si="69"/>
        <v>#DIV/0!</v>
      </c>
      <c r="Q1133" s="13" t="s">
        <v>8336</v>
      </c>
      <c r="R1133" t="s">
        <v>8338</v>
      </c>
      <c r="S1133" s="10">
        <f t="shared" si="71"/>
        <v>42332.699861111112</v>
      </c>
      <c r="T1133" s="10">
        <f t="shared" si="70"/>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s="13" t="s">
        <v>8336</v>
      </c>
      <c r="R1134" t="s">
        <v>8338</v>
      </c>
      <c r="S1134" s="10">
        <f t="shared" si="71"/>
        <v>42705.907071759262</v>
      </c>
      <c r="T1134" s="10">
        <f t="shared" si="70"/>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s="13" t="s">
        <v>8336</v>
      </c>
      <c r="R1135" t="s">
        <v>8338</v>
      </c>
      <c r="S1135" s="10">
        <f t="shared" si="71"/>
        <v>41821.198854166665</v>
      </c>
      <c r="T1135" s="10">
        <f t="shared" si="70"/>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s="13" t="s">
        <v>8336</v>
      </c>
      <c r="R1136" t="s">
        <v>8338</v>
      </c>
      <c r="S1136" s="10">
        <f t="shared" si="71"/>
        <v>41958.07671296296</v>
      </c>
      <c r="T1136" s="10">
        <f t="shared" si="70"/>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50</v>
      </c>
      <c r="Q1137" s="13" t="s">
        <v>8336</v>
      </c>
      <c r="R1137" t="s">
        <v>8338</v>
      </c>
      <c r="S1137" s="10">
        <f t="shared" si="71"/>
        <v>42558.781180555554</v>
      </c>
      <c r="T1137" s="10">
        <f t="shared" si="70"/>
        <v>42588.781180555554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s="13" t="s">
        <v>8336</v>
      </c>
      <c r="R1138" t="s">
        <v>8338</v>
      </c>
      <c r="S1138" s="10">
        <f t="shared" si="71"/>
        <v>42327.46329861111</v>
      </c>
      <c r="T1138" s="10">
        <f t="shared" si="70"/>
        <v>42357.46329861111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s="13" t="s">
        <v>8336</v>
      </c>
      <c r="R1139" t="s">
        <v>8338</v>
      </c>
      <c r="S1139" s="10">
        <f t="shared" si="71"/>
        <v>42453.611354166664</v>
      </c>
      <c r="T1139" s="10">
        <f t="shared" si="70"/>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s="13" t="s">
        <v>8336</v>
      </c>
      <c r="R1140" t="s">
        <v>8338</v>
      </c>
      <c r="S1140" s="10">
        <f t="shared" si="71"/>
        <v>42736.698275462964</v>
      </c>
      <c r="T1140" s="10">
        <f t="shared" si="70"/>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s="13" t="s">
        <v>8336</v>
      </c>
      <c r="R1141" t="s">
        <v>8338</v>
      </c>
      <c r="S1141" s="10">
        <f t="shared" si="71"/>
        <v>41975.139189814814</v>
      </c>
      <c r="T1141" s="10">
        <f t="shared" si="70"/>
        <v>42005.139189814814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t="e">
        <f t="shared" si="69"/>
        <v>#DIV/0!</v>
      </c>
      <c r="Q1142" s="13" t="s">
        <v>8336</v>
      </c>
      <c r="R1142" t="s">
        <v>8338</v>
      </c>
      <c r="S1142" s="10">
        <f t="shared" si="71"/>
        <v>42192.253715277773</v>
      </c>
      <c r="T1142" s="10">
        <f t="shared" si="70"/>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t="e">
        <f t="shared" si="69"/>
        <v>#DIV/0!</v>
      </c>
      <c r="Q1143" s="13" t="s">
        <v>8336</v>
      </c>
      <c r="R1143" t="s">
        <v>8338</v>
      </c>
      <c r="S1143" s="10">
        <f t="shared" si="71"/>
        <v>42164.491319444445</v>
      </c>
      <c r="T1143" s="10">
        <f t="shared" si="70"/>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t="e">
        <f t="shared" si="69"/>
        <v>#DIV/0!</v>
      </c>
      <c r="Q1144" s="13" t="s">
        <v>8336</v>
      </c>
      <c r="R1144" t="s">
        <v>8338</v>
      </c>
      <c r="S1144" s="10">
        <f t="shared" si="71"/>
        <v>42021.797766203701</v>
      </c>
      <c r="T1144" s="10">
        <f t="shared" si="70"/>
        <v>42051.797766203701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s="13" t="s">
        <v>8336</v>
      </c>
      <c r="R1145" t="s">
        <v>8338</v>
      </c>
      <c r="S1145" s="10">
        <f t="shared" si="71"/>
        <v>42324.985254629624</v>
      </c>
      <c r="T1145" s="10">
        <f t="shared" si="70"/>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t="e">
        <f t="shared" si="69"/>
        <v>#DIV/0!</v>
      </c>
      <c r="Q1146" s="13" t="s">
        <v>8339</v>
      </c>
      <c r="R1146" t="s">
        <v>8340</v>
      </c>
      <c r="S1146" s="10">
        <f t="shared" si="71"/>
        <v>42092.973611111105</v>
      </c>
      <c r="T1146" s="10">
        <f t="shared" si="70"/>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100</v>
      </c>
      <c r="Q1147" s="13" t="s">
        <v>8339</v>
      </c>
      <c r="R1147" t="s">
        <v>8340</v>
      </c>
      <c r="S1147" s="10">
        <f t="shared" si="71"/>
        <v>41854.539259259254</v>
      </c>
      <c r="T1147" s="10">
        <f t="shared" si="70"/>
        <v>41914.539259259254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s="13" t="s">
        <v>8339</v>
      </c>
      <c r="R1148" t="s">
        <v>8340</v>
      </c>
      <c r="S1148" s="10">
        <f t="shared" si="71"/>
        <v>41723.745057870365</v>
      </c>
      <c r="T1148" s="10">
        <f t="shared" si="70"/>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t="e">
        <f t="shared" si="69"/>
        <v>#DIV/0!</v>
      </c>
      <c r="Q1149" s="13" t="s">
        <v>8339</v>
      </c>
      <c r="R1149" t="s">
        <v>8340</v>
      </c>
      <c r="S1149" s="10">
        <f t="shared" si="71"/>
        <v>41871.763692129629</v>
      </c>
      <c r="T1149" s="10">
        <f t="shared" si="70"/>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s="13" t="s">
        <v>8339</v>
      </c>
      <c r="R1150" t="s">
        <v>8340</v>
      </c>
      <c r="S1150" s="10">
        <f t="shared" si="71"/>
        <v>42674.962743055548</v>
      </c>
      <c r="T1150" s="10">
        <f t="shared" si="70"/>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37.5</v>
      </c>
      <c r="Q1151" s="13" t="s">
        <v>8339</v>
      </c>
      <c r="R1151" t="s">
        <v>8340</v>
      </c>
      <c r="S1151" s="10">
        <f t="shared" si="71"/>
        <v>42507.501921296294</v>
      </c>
      <c r="T1151" s="10">
        <f t="shared" si="70"/>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42</v>
      </c>
      <c r="Q1152" s="13" t="s">
        <v>8339</v>
      </c>
      <c r="R1152" t="s">
        <v>8340</v>
      </c>
      <c r="S1152" s="10">
        <f t="shared" si="71"/>
        <v>42317.74623842592</v>
      </c>
      <c r="T1152" s="10">
        <f t="shared" si="70"/>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t="e">
        <f t="shared" si="69"/>
        <v>#DIV/0!</v>
      </c>
      <c r="Q1153" s="13" t="s">
        <v>8339</v>
      </c>
      <c r="R1153" t="s">
        <v>8340</v>
      </c>
      <c r="S1153" s="10">
        <f t="shared" si="71"/>
        <v>42223.894247685188</v>
      </c>
      <c r="T1153" s="10">
        <f t="shared" si="70"/>
        <v>42253.894247685188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s="13" t="s">
        <v>8339</v>
      </c>
      <c r="R1154" t="s">
        <v>8340</v>
      </c>
      <c r="S1154" s="10">
        <f t="shared" si="71"/>
        <v>42109.501296296294</v>
      </c>
      <c r="T1154" s="10">
        <f t="shared" si="70"/>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72">E1155/D1155</f>
        <v>6.2500000000000003E-3</v>
      </c>
      <c r="P1155" s="6">
        <f t="shared" ref="P1155:P1218" si="73">E1155/L1155</f>
        <v>50</v>
      </c>
      <c r="Q1155" s="13" t="s">
        <v>8339</v>
      </c>
      <c r="R1155" t="s">
        <v>8340</v>
      </c>
      <c r="S1155" s="10">
        <f t="shared" si="71"/>
        <v>42143.505844907406</v>
      </c>
      <c r="T1155" s="10">
        <f t="shared" ref="T1155:T1218" si="74">(I1155/86400)+25569+(-5/24)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s="13" t="s">
        <v>8339</v>
      </c>
      <c r="R1156" t="s">
        <v>8340</v>
      </c>
      <c r="S1156" s="10">
        <f t="shared" ref="S1156:S1219" si="75">(J1156/86400)+25569+(-5/24)</f>
        <v>42222.900532407402</v>
      </c>
      <c r="T1156" s="10">
        <f t="shared" si="74"/>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s="13" t="s">
        <v>8339</v>
      </c>
      <c r="R1157" t="s">
        <v>8340</v>
      </c>
      <c r="S1157" s="10">
        <f t="shared" si="75"/>
        <v>41835.555648148147</v>
      </c>
      <c r="T1157" s="10">
        <f t="shared" si="74"/>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t="e">
        <f t="shared" si="73"/>
        <v>#DIV/0!</v>
      </c>
      <c r="Q1158" s="13" t="s">
        <v>8339</v>
      </c>
      <c r="R1158" t="s">
        <v>8340</v>
      </c>
      <c r="S1158" s="10">
        <f t="shared" si="75"/>
        <v>42028.862986111104</v>
      </c>
      <c r="T1158" s="10">
        <f t="shared" si="74"/>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s="13" t="s">
        <v>8339</v>
      </c>
      <c r="R1159" t="s">
        <v>8340</v>
      </c>
      <c r="S1159" s="10">
        <f t="shared" si="75"/>
        <v>41918.419907407406</v>
      </c>
      <c r="T1159" s="10">
        <f t="shared" si="74"/>
        <v>41978.46157407407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s="13" t="s">
        <v>8339</v>
      </c>
      <c r="R1160" t="s">
        <v>8340</v>
      </c>
      <c r="S1160" s="10">
        <f t="shared" si="75"/>
        <v>41951.883425925924</v>
      </c>
      <c r="T1160" s="10">
        <f t="shared" si="74"/>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t="e">
        <f t="shared" si="73"/>
        <v>#DIV/0!</v>
      </c>
      <c r="Q1161" s="13" t="s">
        <v>8339</v>
      </c>
      <c r="R1161" t="s">
        <v>8340</v>
      </c>
      <c r="S1161" s="10">
        <f t="shared" si="75"/>
        <v>42154.518113425926</v>
      </c>
      <c r="T1161" s="10">
        <f t="shared" si="74"/>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s="13" t="s">
        <v>8339</v>
      </c>
      <c r="R1162" t="s">
        <v>8340</v>
      </c>
      <c r="S1162" s="10">
        <f t="shared" si="75"/>
        <v>42060.946597222217</v>
      </c>
      <c r="T1162" s="10">
        <f t="shared" si="74"/>
        <v>42090.904930555553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t="e">
        <f t="shared" si="73"/>
        <v>#DIV/0!</v>
      </c>
      <c r="Q1163" s="13" t="s">
        <v>8339</v>
      </c>
      <c r="R1163" t="s">
        <v>8340</v>
      </c>
      <c r="S1163" s="10">
        <f t="shared" si="75"/>
        <v>42122.421168981477</v>
      </c>
      <c r="T1163" s="10">
        <f t="shared" si="74"/>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s="13" t="s">
        <v>8339</v>
      </c>
      <c r="R1164" t="s">
        <v>8340</v>
      </c>
      <c r="S1164" s="10">
        <f t="shared" si="75"/>
        <v>41876.475277777776</v>
      </c>
      <c r="T1164" s="10">
        <f t="shared" si="74"/>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t="e">
        <f t="shared" si="73"/>
        <v>#DIV/0!</v>
      </c>
      <c r="Q1165" s="13" t="s">
        <v>8339</v>
      </c>
      <c r="R1165" t="s">
        <v>8340</v>
      </c>
      <c r="S1165" s="10">
        <f t="shared" si="75"/>
        <v>41830.515277777777</v>
      </c>
      <c r="T1165" s="10">
        <f t="shared" si="74"/>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t="e">
        <f t="shared" si="73"/>
        <v>#DIV/0!</v>
      </c>
      <c r="Q1166" s="13" t="s">
        <v>8339</v>
      </c>
      <c r="R1166" t="s">
        <v>8340</v>
      </c>
      <c r="S1166" s="10">
        <f t="shared" si="75"/>
        <v>42509.51599537037</v>
      </c>
      <c r="T1166" s="10">
        <f t="shared" si="74"/>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s="13" t="s">
        <v>8339</v>
      </c>
      <c r="R1167" t="s">
        <v>8340</v>
      </c>
      <c r="S1167" s="10">
        <f t="shared" si="75"/>
        <v>41792.00613425926</v>
      </c>
      <c r="T1167" s="10">
        <f t="shared" si="74"/>
        <v>41826.00613425926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s="13" t="s">
        <v>8339</v>
      </c>
      <c r="R1168" t="s">
        <v>8340</v>
      </c>
      <c r="S1168" s="10">
        <f t="shared" si="75"/>
        <v>42150.277106481481</v>
      </c>
      <c r="T1168" s="10">
        <f t="shared" si="74"/>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s="13" t="s">
        <v>8339</v>
      </c>
      <c r="R1169" t="s">
        <v>8340</v>
      </c>
      <c r="S1169" s="10">
        <f t="shared" si="75"/>
        <v>41863.526562499996</v>
      </c>
      <c r="T1169" s="10">
        <f t="shared" si="74"/>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s="13" t="s">
        <v>8339</v>
      </c>
      <c r="R1170" t="s">
        <v>8340</v>
      </c>
      <c r="S1170" s="10">
        <f t="shared" si="75"/>
        <v>42604.845659722218</v>
      </c>
      <c r="T1170" s="10">
        <f t="shared" si="74"/>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s="13" t="s">
        <v>8339</v>
      </c>
      <c r="R1171" t="s">
        <v>8340</v>
      </c>
      <c r="S1171" s="10">
        <f t="shared" si="75"/>
        <v>42027.145405092589</v>
      </c>
      <c r="T1171" s="10">
        <f t="shared" si="74"/>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s="13" t="s">
        <v>8339</v>
      </c>
      <c r="R1172" t="s">
        <v>8340</v>
      </c>
      <c r="S1172" s="10">
        <f t="shared" si="75"/>
        <v>42124.684849537036</v>
      </c>
      <c r="T1172" s="10">
        <f t="shared" si="74"/>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25</v>
      </c>
      <c r="Q1173" s="13" t="s">
        <v>8339</v>
      </c>
      <c r="R1173" t="s">
        <v>8340</v>
      </c>
      <c r="S1173" s="10">
        <f t="shared" si="75"/>
        <v>41938.596377314811</v>
      </c>
      <c r="T1173" s="10">
        <f t="shared" si="74"/>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t="e">
        <f t="shared" si="73"/>
        <v>#DIV/0!</v>
      </c>
      <c r="Q1174" s="13" t="s">
        <v>8339</v>
      </c>
      <c r="R1174" t="s">
        <v>8340</v>
      </c>
      <c r="S1174" s="10">
        <f t="shared" si="75"/>
        <v>41841.473981481475</v>
      </c>
      <c r="T1174" s="10">
        <f t="shared" si="74"/>
        <v>41871.473981481475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s="13" t="s">
        <v>8339</v>
      </c>
      <c r="R1175" t="s">
        <v>8340</v>
      </c>
      <c r="S1175" s="10">
        <f t="shared" si="75"/>
        <v>42183.97751157407</v>
      </c>
      <c r="T1175" s="10">
        <f t="shared" si="74"/>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s="13" t="s">
        <v>8339</v>
      </c>
      <c r="R1176" t="s">
        <v>8340</v>
      </c>
      <c r="S1176" s="10">
        <f t="shared" si="75"/>
        <v>42468.633414351854</v>
      </c>
      <c r="T1176" s="10">
        <f t="shared" si="74"/>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s="13" t="s">
        <v>8339</v>
      </c>
      <c r="R1177" t="s">
        <v>8340</v>
      </c>
      <c r="S1177" s="10">
        <f t="shared" si="75"/>
        <v>42170.520127314812</v>
      </c>
      <c r="T1177" s="10">
        <f t="shared" si="74"/>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s="13" t="s">
        <v>8339</v>
      </c>
      <c r="R1178" t="s">
        <v>8340</v>
      </c>
      <c r="S1178" s="10">
        <f t="shared" si="75"/>
        <v>42745.811319444438</v>
      </c>
      <c r="T1178" s="10">
        <f t="shared" si="74"/>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t="e">
        <f t="shared" si="73"/>
        <v>#DIV/0!</v>
      </c>
      <c r="Q1179" s="13" t="s">
        <v>8339</v>
      </c>
      <c r="R1179" t="s">
        <v>8340</v>
      </c>
      <c r="S1179" s="10">
        <f t="shared" si="75"/>
        <v>41897.452499999999</v>
      </c>
      <c r="T1179" s="10">
        <f t="shared" si="74"/>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s="13" t="s">
        <v>8339</v>
      </c>
      <c r="R1180" t="s">
        <v>8340</v>
      </c>
      <c r="S1180" s="10">
        <f t="shared" si="75"/>
        <v>41837.69736111111</v>
      </c>
      <c r="T1180" s="10">
        <f t="shared" si="74"/>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s="13" t="s">
        <v>8339</v>
      </c>
      <c r="R1181" t="s">
        <v>8340</v>
      </c>
      <c r="S1181" s="10">
        <f t="shared" si="75"/>
        <v>42275.511886574073</v>
      </c>
      <c r="T1181" s="10">
        <f t="shared" si="74"/>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s="13" t="s">
        <v>8339</v>
      </c>
      <c r="R1182" t="s">
        <v>8340</v>
      </c>
      <c r="S1182" s="10">
        <f t="shared" si="75"/>
        <v>41781.598541666666</v>
      </c>
      <c r="T1182" s="10">
        <f t="shared" si="74"/>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s="13" t="s">
        <v>8339</v>
      </c>
      <c r="R1183" t="s">
        <v>8340</v>
      </c>
      <c r="S1183" s="10">
        <f t="shared" si="75"/>
        <v>42034.131030092591</v>
      </c>
      <c r="T1183" s="10">
        <f t="shared" si="74"/>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s="13" t="s">
        <v>8339</v>
      </c>
      <c r="R1184" t="s">
        <v>8340</v>
      </c>
      <c r="S1184" s="10">
        <f t="shared" si="75"/>
        <v>42728.619074074071</v>
      </c>
      <c r="T1184" s="10">
        <f t="shared" si="74"/>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s="13" t="s">
        <v>8339</v>
      </c>
      <c r="R1185" t="s">
        <v>8340</v>
      </c>
      <c r="S1185" s="10">
        <f t="shared" si="75"/>
        <v>42656.653043981474</v>
      </c>
      <c r="T1185" s="10">
        <f t="shared" si="74"/>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s="13" t="s">
        <v>8341</v>
      </c>
      <c r="R1186" t="s">
        <v>8342</v>
      </c>
      <c r="S1186" s="10">
        <f t="shared" si="75"/>
        <v>42741.391331018516</v>
      </c>
      <c r="T1186" s="10">
        <f t="shared" si="74"/>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s="13" t="s">
        <v>8341</v>
      </c>
      <c r="R1187" t="s">
        <v>8342</v>
      </c>
      <c r="S1187" s="10">
        <f t="shared" si="75"/>
        <v>42130.656817129631</v>
      </c>
      <c r="T1187" s="10">
        <f t="shared" si="74"/>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s="13" t="s">
        <v>8341</v>
      </c>
      <c r="R1188" t="s">
        <v>8342</v>
      </c>
      <c r="S1188" s="10">
        <f t="shared" si="75"/>
        <v>42123.655034722215</v>
      </c>
      <c r="T1188" s="10">
        <f t="shared" si="74"/>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s="13" t="s">
        <v>8341</v>
      </c>
      <c r="R1189" t="s">
        <v>8342</v>
      </c>
      <c r="S1189" s="10">
        <f t="shared" si="75"/>
        <v>42109.686608796292</v>
      </c>
      <c r="T1189" s="10">
        <f t="shared" si="74"/>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s="13" t="s">
        <v>8341</v>
      </c>
      <c r="R1190" t="s">
        <v>8342</v>
      </c>
      <c r="S1190" s="10">
        <f t="shared" si="75"/>
        <v>42711.492361111108</v>
      </c>
      <c r="T1190" s="10">
        <f t="shared" si="74"/>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s="13" t="s">
        <v>8341</v>
      </c>
      <c r="R1191" t="s">
        <v>8342</v>
      </c>
      <c r="S1191" s="10">
        <f t="shared" si="75"/>
        <v>42529.770775462959</v>
      </c>
      <c r="T1191" s="10">
        <f t="shared" si="74"/>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s="13" t="s">
        <v>8341</v>
      </c>
      <c r="R1192" t="s">
        <v>8342</v>
      </c>
      <c r="S1192" s="10">
        <f t="shared" si="75"/>
        <v>41852.457465277774</v>
      </c>
      <c r="T1192" s="10">
        <f t="shared" si="74"/>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s="13" t="s">
        <v>8341</v>
      </c>
      <c r="R1193" t="s">
        <v>8342</v>
      </c>
      <c r="S1193" s="10">
        <f t="shared" si="75"/>
        <v>42419.395370370366</v>
      </c>
      <c r="T1193" s="10">
        <f t="shared" si="74"/>
        <v>42449.353703703702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s="13" t="s">
        <v>8341</v>
      </c>
      <c r="R1194" t="s">
        <v>8342</v>
      </c>
      <c r="S1194" s="10">
        <f t="shared" si="75"/>
        <v>42747.298356481479</v>
      </c>
      <c r="T1194" s="10">
        <f t="shared" si="74"/>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s="13" t="s">
        <v>8341</v>
      </c>
      <c r="R1195" t="s">
        <v>8342</v>
      </c>
      <c r="S1195" s="10">
        <f t="shared" si="75"/>
        <v>42409.567743055552</v>
      </c>
      <c r="T1195" s="10">
        <f t="shared" si="74"/>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s="13" t="s">
        <v>8341</v>
      </c>
      <c r="R1196" t="s">
        <v>8342</v>
      </c>
      <c r="S1196" s="10">
        <f t="shared" si="75"/>
        <v>42072.27984953703</v>
      </c>
      <c r="T1196" s="10">
        <f t="shared" si="74"/>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s="13" t="s">
        <v>8341</v>
      </c>
      <c r="R1197" t="s">
        <v>8342</v>
      </c>
      <c r="S1197" s="10">
        <f t="shared" si="75"/>
        <v>42298.139502314814</v>
      </c>
      <c r="T1197" s="10">
        <f t="shared" si="74"/>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s="13" t="s">
        <v>8341</v>
      </c>
      <c r="R1198" t="s">
        <v>8342</v>
      </c>
      <c r="S1198" s="10">
        <f t="shared" si="75"/>
        <v>42326.610405092586</v>
      </c>
      <c r="T1198" s="10">
        <f t="shared" si="74"/>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s="13" t="s">
        <v>8341</v>
      </c>
      <c r="R1199" t="s">
        <v>8342</v>
      </c>
      <c r="S1199" s="10">
        <f t="shared" si="75"/>
        <v>42503.456412037034</v>
      </c>
      <c r="T1199" s="10">
        <f t="shared" si="74"/>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s="13" t="s">
        <v>8341</v>
      </c>
      <c r="R1200" t="s">
        <v>8342</v>
      </c>
      <c r="S1200" s="10">
        <f t="shared" si="75"/>
        <v>42333.410717592589</v>
      </c>
      <c r="T1200" s="10">
        <f t="shared" si="74"/>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s="13" t="s">
        <v>8341</v>
      </c>
      <c r="R1201" t="s">
        <v>8342</v>
      </c>
      <c r="S1201" s="10">
        <f t="shared" si="75"/>
        <v>42161.562499999993</v>
      </c>
      <c r="T1201" s="10">
        <f t="shared" si="74"/>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s="13" t="s">
        <v>8341</v>
      </c>
      <c r="R1202" t="s">
        <v>8342</v>
      </c>
      <c r="S1202" s="10">
        <f t="shared" si="75"/>
        <v>42089.269166666665</v>
      </c>
      <c r="T1202" s="10">
        <f t="shared" si="74"/>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s="13" t="s">
        <v>8341</v>
      </c>
      <c r="R1203" t="s">
        <v>8342</v>
      </c>
      <c r="S1203" s="10">
        <f t="shared" si="75"/>
        <v>42536.398680555554</v>
      </c>
      <c r="T1203" s="10">
        <f t="shared" si="74"/>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s="13" t="s">
        <v>8341</v>
      </c>
      <c r="R1204" t="s">
        <v>8342</v>
      </c>
      <c r="S1204" s="10">
        <f t="shared" si="75"/>
        <v>42152.08048611111</v>
      </c>
      <c r="T1204" s="10">
        <f t="shared" si="74"/>
        <v>42182.08048611111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s="13" t="s">
        <v>8341</v>
      </c>
      <c r="R1205" t="s">
        <v>8342</v>
      </c>
      <c r="S1205" s="10">
        <f t="shared" si="75"/>
        <v>42125.4065625</v>
      </c>
      <c r="T1205" s="10">
        <f t="shared" si="74"/>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s="13" t="s">
        <v>8341</v>
      </c>
      <c r="R1206" t="s">
        <v>8342</v>
      </c>
      <c r="S1206" s="10">
        <f t="shared" si="75"/>
        <v>42297.539733796293</v>
      </c>
      <c r="T1206" s="10">
        <f t="shared" si="74"/>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s="13" t="s">
        <v>8341</v>
      </c>
      <c r="R1207" t="s">
        <v>8342</v>
      </c>
      <c r="S1207" s="10">
        <f t="shared" si="75"/>
        <v>42138.298043981478</v>
      </c>
      <c r="T1207" s="10">
        <f t="shared" si="74"/>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s="13" t="s">
        <v>8341</v>
      </c>
      <c r="R1208" t="s">
        <v>8342</v>
      </c>
      <c r="S1208" s="10">
        <f t="shared" si="75"/>
        <v>42772.567743055552</v>
      </c>
      <c r="T1208" s="10">
        <f t="shared" si="74"/>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s="13" t="s">
        <v>8341</v>
      </c>
      <c r="R1209" t="s">
        <v>8342</v>
      </c>
      <c r="S1209" s="10">
        <f t="shared" si="75"/>
        <v>42430.221909722219</v>
      </c>
      <c r="T1209" s="10">
        <f t="shared" si="74"/>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s="13" t="s">
        <v>8341</v>
      </c>
      <c r="R1210" t="s">
        <v>8342</v>
      </c>
      <c r="S1210" s="10">
        <f t="shared" si="75"/>
        <v>42423.500740740739</v>
      </c>
      <c r="T1210" s="10">
        <f t="shared" si="74"/>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s="13" t="s">
        <v>8341</v>
      </c>
      <c r="R1211" t="s">
        <v>8342</v>
      </c>
      <c r="S1211" s="10">
        <f t="shared" si="75"/>
        <v>42761.637789351851</v>
      </c>
      <c r="T1211" s="10">
        <f t="shared" si="74"/>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s="13" t="s">
        <v>8341</v>
      </c>
      <c r="R1212" t="s">
        <v>8342</v>
      </c>
      <c r="S1212" s="10">
        <f t="shared" si="75"/>
        <v>42132.733472222222</v>
      </c>
      <c r="T1212" s="10">
        <f t="shared" si="74"/>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s="13" t="s">
        <v>8341</v>
      </c>
      <c r="R1213" t="s">
        <v>8342</v>
      </c>
      <c r="S1213" s="10">
        <f t="shared" si="75"/>
        <v>42515.658113425925</v>
      </c>
      <c r="T1213" s="10">
        <f t="shared" si="74"/>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s="13" t="s">
        <v>8341</v>
      </c>
      <c r="R1214" t="s">
        <v>8342</v>
      </c>
      <c r="S1214" s="10">
        <f t="shared" si="75"/>
        <v>42318.741840277777</v>
      </c>
      <c r="T1214" s="10">
        <f t="shared" si="74"/>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s="13" t="s">
        <v>8341</v>
      </c>
      <c r="R1215" t="s">
        <v>8342</v>
      </c>
      <c r="S1215" s="10">
        <f t="shared" si="75"/>
        <v>42731.547453703701</v>
      </c>
      <c r="T1215" s="10">
        <f t="shared" si="74"/>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s="13" t="s">
        <v>8341</v>
      </c>
      <c r="R1216" t="s">
        <v>8342</v>
      </c>
      <c r="S1216" s="10">
        <f t="shared" si="75"/>
        <v>42104.632002314807</v>
      </c>
      <c r="T1216" s="10">
        <f t="shared" si="74"/>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s="13" t="s">
        <v>8341</v>
      </c>
      <c r="R1217" t="s">
        <v>8342</v>
      </c>
      <c r="S1217" s="10">
        <f t="shared" si="75"/>
        <v>41759.714768518512</v>
      </c>
      <c r="T1217" s="10">
        <f t="shared" si="74"/>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s="13" t="s">
        <v>8341</v>
      </c>
      <c r="R1218" t="s">
        <v>8342</v>
      </c>
      <c r="S1218" s="10">
        <f t="shared" si="75"/>
        <v>42247.408067129632</v>
      </c>
      <c r="T1218" s="10">
        <f t="shared" si="74"/>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76">E1219/D1219</f>
        <v>1.026</v>
      </c>
      <c r="P1219" s="6">
        <f t="shared" ref="P1219:P1282" si="77">E1219/L1219</f>
        <v>148.57377049180329</v>
      </c>
      <c r="Q1219" s="13" t="s">
        <v>8341</v>
      </c>
      <c r="R1219" t="s">
        <v>8342</v>
      </c>
      <c r="S1219" s="10">
        <f t="shared" si="75"/>
        <v>42535.6011574074</v>
      </c>
      <c r="T1219" s="10">
        <f t="shared" ref="T1219:T1282" si="78">(I1219/86400)+25569+(-5/24)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s="13" t="s">
        <v>8341</v>
      </c>
      <c r="R1220" t="s">
        <v>8342</v>
      </c>
      <c r="S1220" s="10">
        <f t="shared" ref="S1220:S1283" si="79">(J1220/86400)+25569+(-5/24)</f>
        <v>42278.453703703701</v>
      </c>
      <c r="T1220" s="10">
        <f t="shared" si="78"/>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s="13" t="s">
        <v>8341</v>
      </c>
      <c r="R1221" t="s">
        <v>8342</v>
      </c>
      <c r="S1221" s="10">
        <f t="shared" si="79"/>
        <v>42633.253622685188</v>
      </c>
      <c r="T1221" s="10">
        <f t="shared" si="78"/>
        <v>42663.253622685188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s="13" t="s">
        <v>8341</v>
      </c>
      <c r="R1222" t="s">
        <v>8342</v>
      </c>
      <c r="S1222" s="10">
        <f t="shared" si="79"/>
        <v>42211.420277777775</v>
      </c>
      <c r="T1222" s="10">
        <f t="shared" si="78"/>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s="13" t="s">
        <v>8341</v>
      </c>
      <c r="R1223" t="s">
        <v>8342</v>
      </c>
      <c r="S1223" s="10">
        <f t="shared" si="79"/>
        <v>42680.267222222225</v>
      </c>
      <c r="T1223" s="10">
        <f t="shared" si="78"/>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s="13" t="s">
        <v>8341</v>
      </c>
      <c r="R1224" t="s">
        <v>8342</v>
      </c>
      <c r="S1224" s="10">
        <f t="shared" si="79"/>
        <v>42430.512118055551</v>
      </c>
      <c r="T1224" s="10">
        <f t="shared" si="78"/>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s="13" t="s">
        <v>8341</v>
      </c>
      <c r="R1225" t="s">
        <v>8342</v>
      </c>
      <c r="S1225" s="10">
        <f t="shared" si="79"/>
        <v>42653.968854166662</v>
      </c>
      <c r="T1225" s="10">
        <f t="shared" si="78"/>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s="13" t="s">
        <v>8328</v>
      </c>
      <c r="R1226" t="s">
        <v>8343</v>
      </c>
      <c r="S1226" s="10">
        <f t="shared" si="79"/>
        <v>41736.341458333329</v>
      </c>
      <c r="T1226" s="10">
        <f t="shared" si="78"/>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s="13" t="s">
        <v>8328</v>
      </c>
      <c r="R1227" t="s">
        <v>8343</v>
      </c>
      <c r="S1227" s="10">
        <f t="shared" si="79"/>
        <v>41509.697662037033</v>
      </c>
      <c r="T1227" s="10">
        <f t="shared" si="78"/>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s="13" t="s">
        <v>8328</v>
      </c>
      <c r="R1228" t="s">
        <v>8343</v>
      </c>
      <c r="S1228" s="10">
        <f t="shared" si="79"/>
        <v>41715.666446759256</v>
      </c>
      <c r="T1228" s="10">
        <f t="shared" si="78"/>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s="6" t="e">
        <f t="shared" si="77"/>
        <v>#DIV/0!</v>
      </c>
      <c r="Q1229" s="13" t="s">
        <v>8328</v>
      </c>
      <c r="R1229" t="s">
        <v>8343</v>
      </c>
      <c r="S1229" s="10">
        <f t="shared" si="79"/>
        <v>41827.710833333331</v>
      </c>
      <c r="T1229" s="10">
        <f t="shared" si="78"/>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s="13" t="s">
        <v>8328</v>
      </c>
      <c r="R1230" t="s">
        <v>8343</v>
      </c>
      <c r="S1230" s="10">
        <f t="shared" si="79"/>
        <v>40754.520925925921</v>
      </c>
      <c r="T1230" s="10">
        <f t="shared" si="78"/>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s="13" t="s">
        <v>8328</v>
      </c>
      <c r="R1231" t="s">
        <v>8343</v>
      </c>
      <c r="S1231" s="10">
        <f t="shared" si="79"/>
        <v>40985.251469907402</v>
      </c>
      <c r="T1231" s="10">
        <f t="shared" si="78"/>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s="6" t="e">
        <f t="shared" si="77"/>
        <v>#DIV/0!</v>
      </c>
      <c r="Q1232" s="13" t="s">
        <v>8328</v>
      </c>
      <c r="R1232" t="s">
        <v>8343</v>
      </c>
      <c r="S1232" s="10">
        <f t="shared" si="79"/>
        <v>40568.764236111107</v>
      </c>
      <c r="T1232" s="10">
        <f t="shared" si="78"/>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s="6" t="e">
        <f t="shared" si="77"/>
        <v>#DIV/0!</v>
      </c>
      <c r="Q1233" s="13" t="s">
        <v>8328</v>
      </c>
      <c r="R1233" t="s">
        <v>8343</v>
      </c>
      <c r="S1233" s="10">
        <f t="shared" si="79"/>
        <v>42193.733425925922</v>
      </c>
      <c r="T1233" s="10">
        <f t="shared" si="78"/>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s="13" t="s">
        <v>8328</v>
      </c>
      <c r="R1234" t="s">
        <v>8343</v>
      </c>
      <c r="S1234" s="10">
        <f t="shared" si="79"/>
        <v>41506.639699074069</v>
      </c>
      <c r="T1234" s="10">
        <f t="shared" si="78"/>
        <v>41553.639699074069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s="13" t="s">
        <v>8328</v>
      </c>
      <c r="R1235" t="s">
        <v>8343</v>
      </c>
      <c r="S1235" s="10">
        <f t="shared" si="79"/>
        <v>40939.740439814814</v>
      </c>
      <c r="T1235" s="10">
        <f t="shared" si="78"/>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s="6" t="e">
        <f t="shared" si="77"/>
        <v>#DIV/0!</v>
      </c>
      <c r="Q1236" s="13" t="s">
        <v>8328</v>
      </c>
      <c r="R1236" t="s">
        <v>8343</v>
      </c>
      <c r="S1236" s="10">
        <f t="shared" si="79"/>
        <v>42007.580347222225</v>
      </c>
      <c r="T1236" s="10">
        <f t="shared" si="78"/>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s="13" t="s">
        <v>8328</v>
      </c>
      <c r="R1237" t="s">
        <v>8343</v>
      </c>
      <c r="S1237" s="10">
        <f t="shared" si="79"/>
        <v>41582.927071759259</v>
      </c>
      <c r="T1237" s="10">
        <f t="shared" si="78"/>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s="6" t="e">
        <f t="shared" si="77"/>
        <v>#DIV/0!</v>
      </c>
      <c r="Q1238" s="13" t="s">
        <v>8328</v>
      </c>
      <c r="R1238" t="s">
        <v>8343</v>
      </c>
      <c r="S1238" s="10">
        <f t="shared" si="79"/>
        <v>41110.47180555555</v>
      </c>
      <c r="T1238" s="10">
        <f t="shared" si="78"/>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s="6" t="e">
        <f t="shared" si="77"/>
        <v>#DIV/0!</v>
      </c>
      <c r="Q1239" s="13" t="s">
        <v>8328</v>
      </c>
      <c r="R1239" t="s">
        <v>8343</v>
      </c>
      <c r="S1239" s="10">
        <f t="shared" si="79"/>
        <v>41125.074826388889</v>
      </c>
      <c r="T1239" s="10">
        <f t="shared" si="78"/>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s="13" t="s">
        <v>8328</v>
      </c>
      <c r="R1240" t="s">
        <v>8343</v>
      </c>
      <c r="S1240" s="10">
        <f t="shared" si="79"/>
        <v>40731.402037037034</v>
      </c>
      <c r="T1240" s="10">
        <f t="shared" si="78"/>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s="6" t="e">
        <f t="shared" si="77"/>
        <v>#DIV/0!</v>
      </c>
      <c r="Q1241" s="13" t="s">
        <v>8328</v>
      </c>
      <c r="R1241" t="s">
        <v>8343</v>
      </c>
      <c r="S1241" s="10">
        <f t="shared" si="79"/>
        <v>40883.754247685181</v>
      </c>
      <c r="T1241" s="10">
        <f t="shared" si="78"/>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s="13" t="s">
        <v>8328</v>
      </c>
      <c r="R1242" t="s">
        <v>8343</v>
      </c>
      <c r="S1242" s="10">
        <f t="shared" si="79"/>
        <v>41408.831678240742</v>
      </c>
      <c r="T1242" s="10">
        <f t="shared" si="78"/>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s="13" t="s">
        <v>8328</v>
      </c>
      <c r="R1243" t="s">
        <v>8343</v>
      </c>
      <c r="S1243" s="10">
        <f t="shared" si="79"/>
        <v>41923.629398148143</v>
      </c>
      <c r="T1243" s="10">
        <f t="shared" si="78"/>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s="13" t="s">
        <v>8328</v>
      </c>
      <c r="R1244" t="s">
        <v>8343</v>
      </c>
      <c r="S1244" s="10">
        <f t="shared" si="79"/>
        <v>40781.957199074073</v>
      </c>
      <c r="T1244" s="10">
        <f t="shared" si="78"/>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s="13" t="s">
        <v>8328</v>
      </c>
      <c r="R1245" t="s">
        <v>8343</v>
      </c>
      <c r="S1245" s="10">
        <f t="shared" si="79"/>
        <v>40671.670960648145</v>
      </c>
      <c r="T1245" s="10">
        <f t="shared" si="78"/>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s="13" t="s">
        <v>8328</v>
      </c>
      <c r="R1246" t="s">
        <v>8329</v>
      </c>
      <c r="S1246" s="10">
        <f t="shared" si="79"/>
        <v>41355.617164351854</v>
      </c>
      <c r="T1246" s="10">
        <f t="shared" si="78"/>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s="13" t="s">
        <v>8328</v>
      </c>
      <c r="R1247" t="s">
        <v>8329</v>
      </c>
      <c r="S1247" s="10">
        <f t="shared" si="79"/>
        <v>41774.391597222224</v>
      </c>
      <c r="T1247" s="10">
        <f t="shared" si="78"/>
        <v>41804.391597222224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s="13" t="s">
        <v>8328</v>
      </c>
      <c r="R1248" t="s">
        <v>8329</v>
      </c>
      <c r="S1248" s="10">
        <f t="shared" si="79"/>
        <v>40837.835057870368</v>
      </c>
      <c r="T1248" s="10">
        <f t="shared" si="78"/>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s="13" t="s">
        <v>8328</v>
      </c>
      <c r="R1249" t="s">
        <v>8329</v>
      </c>
      <c r="S1249" s="10">
        <f t="shared" si="79"/>
        <v>41370.083969907406</v>
      </c>
      <c r="T1249" s="10">
        <f t="shared" si="78"/>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s="13" t="s">
        <v>8328</v>
      </c>
      <c r="R1250" t="s">
        <v>8329</v>
      </c>
      <c r="S1250" s="10">
        <f t="shared" si="79"/>
        <v>41767.448530092588</v>
      </c>
      <c r="T1250" s="10">
        <f t="shared" si="78"/>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s="13" t="s">
        <v>8328</v>
      </c>
      <c r="R1251" t="s">
        <v>8329</v>
      </c>
      <c r="S1251" s="10">
        <f t="shared" si="79"/>
        <v>41067.532534722217</v>
      </c>
      <c r="T1251" s="10">
        <f t="shared" si="78"/>
        <v>41097.532534722217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s="13" t="s">
        <v>8328</v>
      </c>
      <c r="R1252" t="s">
        <v>8329</v>
      </c>
      <c r="S1252" s="10">
        <f t="shared" si="79"/>
        <v>41843.434386574074</v>
      </c>
      <c r="T1252" s="10">
        <f t="shared" si="78"/>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s="13" t="s">
        <v>8328</v>
      </c>
      <c r="R1253" t="s">
        <v>8329</v>
      </c>
      <c r="S1253" s="10">
        <f t="shared" si="79"/>
        <v>40751.606099537035</v>
      </c>
      <c r="T1253" s="10">
        <f t="shared" si="78"/>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s="13" t="s">
        <v>8328</v>
      </c>
      <c r="R1254" t="s">
        <v>8329</v>
      </c>
      <c r="S1254" s="10">
        <f t="shared" si="79"/>
        <v>41543.779733796291</v>
      </c>
      <c r="T1254" s="10">
        <f t="shared" si="78"/>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s="13" t="s">
        <v>8328</v>
      </c>
      <c r="R1255" t="s">
        <v>8329</v>
      </c>
      <c r="S1255" s="10">
        <f t="shared" si="79"/>
        <v>41855.575312499997</v>
      </c>
      <c r="T1255" s="10">
        <f t="shared" si="78"/>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s="13" t="s">
        <v>8328</v>
      </c>
      <c r="R1256" t="s">
        <v>8329</v>
      </c>
      <c r="S1256" s="10">
        <f t="shared" si="79"/>
        <v>40487.413032407407</v>
      </c>
      <c r="T1256" s="10">
        <f t="shared" si="78"/>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s="13" t="s">
        <v>8328</v>
      </c>
      <c r="R1257" t="s">
        <v>8329</v>
      </c>
      <c r="S1257" s="10">
        <f t="shared" si="79"/>
        <v>41579.637175925927</v>
      </c>
      <c r="T1257" s="10">
        <f t="shared" si="78"/>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s="13" t="s">
        <v>8328</v>
      </c>
      <c r="R1258" t="s">
        <v>8329</v>
      </c>
      <c r="S1258" s="10">
        <f t="shared" si="79"/>
        <v>40921.711006944439</v>
      </c>
      <c r="T1258" s="10">
        <f t="shared" si="78"/>
        <v>40951.711006944439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s="13" t="s">
        <v>8328</v>
      </c>
      <c r="R1259" t="s">
        <v>8329</v>
      </c>
      <c r="S1259" s="10">
        <f t="shared" si="79"/>
        <v>40586.877199074072</v>
      </c>
      <c r="T1259" s="10">
        <f t="shared" si="78"/>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s="13" t="s">
        <v>8328</v>
      </c>
      <c r="R1260" t="s">
        <v>8329</v>
      </c>
      <c r="S1260" s="10">
        <f t="shared" si="79"/>
        <v>41487.402916666666</v>
      </c>
      <c r="T1260" s="10">
        <f t="shared" si="78"/>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s="13" t="s">
        <v>8328</v>
      </c>
      <c r="R1261" t="s">
        <v>8329</v>
      </c>
      <c r="S1261" s="10">
        <f t="shared" si="79"/>
        <v>41766.762314814812</v>
      </c>
      <c r="T1261" s="10">
        <f t="shared" si="78"/>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s="13" t="s">
        <v>8328</v>
      </c>
      <c r="R1262" t="s">
        <v>8329</v>
      </c>
      <c r="S1262" s="10">
        <f t="shared" si="79"/>
        <v>41666.63449074074</v>
      </c>
      <c r="T1262" s="10">
        <f t="shared" si="78"/>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s="13" t="s">
        <v>8328</v>
      </c>
      <c r="R1263" t="s">
        <v>8329</v>
      </c>
      <c r="S1263" s="10">
        <f t="shared" si="79"/>
        <v>41638.134571759256</v>
      </c>
      <c r="T1263" s="10">
        <f t="shared" si="78"/>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s="13" t="s">
        <v>8328</v>
      </c>
      <c r="R1264" t="s">
        <v>8329</v>
      </c>
      <c r="S1264" s="10">
        <f t="shared" si="79"/>
        <v>41656.554305555554</v>
      </c>
      <c r="T1264" s="10">
        <f t="shared" si="78"/>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s="13" t="s">
        <v>8328</v>
      </c>
      <c r="R1265" t="s">
        <v>8329</v>
      </c>
      <c r="S1265" s="10">
        <f t="shared" si="79"/>
        <v>41691.875810185185</v>
      </c>
      <c r="T1265" s="10">
        <f t="shared" si="78"/>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s="13" t="s">
        <v>8328</v>
      </c>
      <c r="R1266" t="s">
        <v>8329</v>
      </c>
      <c r="S1266" s="10">
        <f t="shared" si="79"/>
        <v>41547.454664351848</v>
      </c>
      <c r="T1266" s="10">
        <f t="shared" si="78"/>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s="13" t="s">
        <v>8328</v>
      </c>
      <c r="R1267" t="s">
        <v>8329</v>
      </c>
      <c r="S1267" s="10">
        <f t="shared" si="79"/>
        <v>40465.446932870364</v>
      </c>
      <c r="T1267" s="10">
        <f t="shared" si="78"/>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s="13" t="s">
        <v>8328</v>
      </c>
      <c r="R1268" t="s">
        <v>8329</v>
      </c>
      <c r="S1268" s="10">
        <f t="shared" si="79"/>
        <v>41620.668344907404</v>
      </c>
      <c r="T1268" s="10">
        <f t="shared" si="78"/>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s="13" t="s">
        <v>8328</v>
      </c>
      <c r="R1269" t="s">
        <v>8329</v>
      </c>
      <c r="S1269" s="10">
        <f t="shared" si="79"/>
        <v>41449.376828703702</v>
      </c>
      <c r="T1269" s="10">
        <f t="shared" si="78"/>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s="13" t="s">
        <v>8328</v>
      </c>
      <c r="R1270" t="s">
        <v>8329</v>
      </c>
      <c r="S1270" s="10">
        <f t="shared" si="79"/>
        <v>41507.637118055551</v>
      </c>
      <c r="T1270" s="10">
        <f t="shared" si="78"/>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s="13" t="s">
        <v>8328</v>
      </c>
      <c r="R1271" t="s">
        <v>8329</v>
      </c>
      <c r="S1271" s="10">
        <f t="shared" si="79"/>
        <v>42445.614722222221</v>
      </c>
      <c r="T1271" s="10">
        <f t="shared" si="78"/>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s="13" t="s">
        <v>8328</v>
      </c>
      <c r="R1272" t="s">
        <v>8329</v>
      </c>
      <c r="S1272" s="10">
        <f t="shared" si="79"/>
        <v>40933.648634259254</v>
      </c>
      <c r="T1272" s="10">
        <f t="shared" si="78"/>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s="13" t="s">
        <v>8328</v>
      </c>
      <c r="R1273" t="s">
        <v>8329</v>
      </c>
      <c r="S1273" s="10">
        <f t="shared" si="79"/>
        <v>41561.475219907406</v>
      </c>
      <c r="T1273" s="10">
        <f t="shared" si="78"/>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s="13" t="s">
        <v>8328</v>
      </c>
      <c r="R1274" t="s">
        <v>8329</v>
      </c>
      <c r="S1274" s="10">
        <f t="shared" si="79"/>
        <v>40274.536793981482</v>
      </c>
      <c r="T1274" s="10">
        <f t="shared" si="78"/>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s="13" t="s">
        <v>8328</v>
      </c>
      <c r="R1275" t="s">
        <v>8329</v>
      </c>
      <c r="S1275" s="10">
        <f t="shared" si="79"/>
        <v>41852.521886574068</v>
      </c>
      <c r="T1275" s="10">
        <f t="shared" si="78"/>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s="13" t="s">
        <v>8328</v>
      </c>
      <c r="R1276" t="s">
        <v>8329</v>
      </c>
      <c r="S1276" s="10">
        <f t="shared" si="79"/>
        <v>41116.481770833328</v>
      </c>
      <c r="T1276" s="10">
        <f t="shared" si="78"/>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s="13" t="s">
        <v>8328</v>
      </c>
      <c r="R1277" t="s">
        <v>8329</v>
      </c>
      <c r="S1277" s="10">
        <f t="shared" si="79"/>
        <v>41458.659571759257</v>
      </c>
      <c r="T1277" s="10">
        <f t="shared" si="78"/>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s="13" t="s">
        <v>8328</v>
      </c>
      <c r="R1278" t="s">
        <v>8329</v>
      </c>
      <c r="S1278" s="10">
        <f t="shared" si="79"/>
        <v>40007.49591435185</v>
      </c>
      <c r="T1278" s="10">
        <f t="shared" si="78"/>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s="13" t="s">
        <v>8328</v>
      </c>
      <c r="R1279" t="s">
        <v>8329</v>
      </c>
      <c r="S1279" s="10">
        <f t="shared" si="79"/>
        <v>41121.35355324074</v>
      </c>
      <c r="T1279" s="10">
        <f t="shared" si="78"/>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s="13" t="s">
        <v>8328</v>
      </c>
      <c r="R1280" t="s">
        <v>8329</v>
      </c>
      <c r="S1280" s="10">
        <f t="shared" si="79"/>
        <v>41786.346828703703</v>
      </c>
      <c r="T1280" s="10">
        <f t="shared" si="78"/>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s="13" t="s">
        <v>8328</v>
      </c>
      <c r="R1281" t="s">
        <v>8329</v>
      </c>
      <c r="S1281" s="10">
        <f t="shared" si="79"/>
        <v>41681.890856481477</v>
      </c>
      <c r="T1281" s="10">
        <f t="shared" si="78"/>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s="13" t="s">
        <v>8328</v>
      </c>
      <c r="R1282" t="s">
        <v>8329</v>
      </c>
      <c r="S1282" s="10">
        <f t="shared" si="79"/>
        <v>40513.54923611111</v>
      </c>
      <c r="T1282" s="10">
        <f t="shared" si="78"/>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80">E1283/D1283</f>
        <v>1.1071428571428572</v>
      </c>
      <c r="P1283" s="6">
        <f t="shared" ref="P1283:P1346" si="81">E1283/L1283</f>
        <v>104.72972972972973</v>
      </c>
      <c r="Q1283" s="13" t="s">
        <v>8328</v>
      </c>
      <c r="R1283" t="s">
        <v>8329</v>
      </c>
      <c r="S1283" s="10">
        <f t="shared" si="79"/>
        <v>41463.535138888888</v>
      </c>
      <c r="T1283" s="10">
        <f t="shared" ref="T1283:T1346" si="82">(I1283/86400)+25569+(-5/24)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s="13" t="s">
        <v>8328</v>
      </c>
      <c r="R1284" t="s">
        <v>8329</v>
      </c>
      <c r="S1284" s="10">
        <f t="shared" ref="S1284:S1347" si="83">(J1284/86400)+25569+(-5/24)</f>
        <v>41586.266840277771</v>
      </c>
      <c r="T1284" s="10">
        <f t="shared" si="82"/>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s="13" t="s">
        <v>8328</v>
      </c>
      <c r="R1285" t="s">
        <v>8329</v>
      </c>
      <c r="S1285" s="10">
        <f t="shared" si="83"/>
        <v>41320.50913194444</v>
      </c>
      <c r="T1285" s="10">
        <f t="shared" si="82"/>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s="13" t="s">
        <v>8320</v>
      </c>
      <c r="R1286" t="s">
        <v>8321</v>
      </c>
      <c r="S1286" s="10">
        <f t="shared" si="83"/>
        <v>42712.026412037034</v>
      </c>
      <c r="T1286" s="10">
        <f t="shared" si="82"/>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s="13" t="s">
        <v>8320</v>
      </c>
      <c r="R1287" t="s">
        <v>8321</v>
      </c>
      <c r="S1287" s="10">
        <f t="shared" si="83"/>
        <v>42160.374710648146</v>
      </c>
      <c r="T1287" s="10">
        <f t="shared" si="82"/>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s="13" t="s">
        <v>8320</v>
      </c>
      <c r="R1288" t="s">
        <v>8321</v>
      </c>
      <c r="S1288" s="10">
        <f t="shared" si="83"/>
        <v>42039.176238425927</v>
      </c>
      <c r="T1288" s="10">
        <f t="shared" si="82"/>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s="6">
        <f t="shared" si="81"/>
        <v>24.2</v>
      </c>
      <c r="Q1289" s="13" t="s">
        <v>8320</v>
      </c>
      <c r="R1289" t="s">
        <v>8321</v>
      </c>
      <c r="S1289" s="10">
        <f t="shared" si="83"/>
        <v>42107.412685185183</v>
      </c>
      <c r="T1289" s="10">
        <f t="shared" si="82"/>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s="13" t="s">
        <v>8320</v>
      </c>
      <c r="R1290" t="s">
        <v>8321</v>
      </c>
      <c r="S1290" s="10">
        <f t="shared" si="83"/>
        <v>42560.946331018517</v>
      </c>
      <c r="T1290" s="10">
        <f t="shared" si="82"/>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s="13" t="s">
        <v>8320</v>
      </c>
      <c r="R1291" t="s">
        <v>8321</v>
      </c>
      <c r="S1291" s="10">
        <f t="shared" si="83"/>
        <v>42708.926446759258</v>
      </c>
      <c r="T1291" s="10">
        <f t="shared" si="82"/>
        <v>42738.926446759258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s="13" t="s">
        <v>8320</v>
      </c>
      <c r="R1292" t="s">
        <v>8321</v>
      </c>
      <c r="S1292" s="10">
        <f t="shared" si="83"/>
        <v>42086.406608796293</v>
      </c>
      <c r="T1292" s="10">
        <f t="shared" si="82"/>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s="13" t="s">
        <v>8320</v>
      </c>
      <c r="R1293" t="s">
        <v>8321</v>
      </c>
      <c r="S1293" s="10">
        <f t="shared" si="83"/>
        <v>42064.444340277776</v>
      </c>
      <c r="T1293" s="10">
        <f t="shared" si="82"/>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s="13" t="s">
        <v>8320</v>
      </c>
      <c r="R1294" t="s">
        <v>8321</v>
      </c>
      <c r="S1294" s="10">
        <f t="shared" si="83"/>
        <v>42256.555879629632</v>
      </c>
      <c r="T1294" s="10">
        <f t="shared" si="82"/>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s="13" t="s">
        <v>8320</v>
      </c>
      <c r="R1295" t="s">
        <v>8321</v>
      </c>
      <c r="S1295" s="10">
        <f t="shared" si="83"/>
        <v>42292.492719907408</v>
      </c>
      <c r="T1295" s="10">
        <f t="shared" si="82"/>
        <v>42322.534386574072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s="13" t="s">
        <v>8320</v>
      </c>
      <c r="R1296" t="s">
        <v>8321</v>
      </c>
      <c r="S1296" s="10">
        <f t="shared" si="83"/>
        <v>42278.245335648149</v>
      </c>
      <c r="T1296" s="10">
        <f t="shared" si="82"/>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s="13" t="s">
        <v>8320</v>
      </c>
      <c r="R1297" t="s">
        <v>8321</v>
      </c>
      <c r="S1297" s="10">
        <f t="shared" si="83"/>
        <v>42184.364548611113</v>
      </c>
      <c r="T1297" s="10">
        <f t="shared" si="82"/>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s="13" t="s">
        <v>8320</v>
      </c>
      <c r="R1298" t="s">
        <v>8321</v>
      </c>
      <c r="S1298" s="10">
        <f t="shared" si="83"/>
        <v>42422.842280092591</v>
      </c>
      <c r="T1298" s="10">
        <f t="shared" si="82"/>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s="13" t="s">
        <v>8320</v>
      </c>
      <c r="R1299" t="s">
        <v>8321</v>
      </c>
      <c r="S1299" s="10">
        <f t="shared" si="83"/>
        <v>42461.538865740738</v>
      </c>
      <c r="T1299" s="10">
        <f t="shared" si="82"/>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s="13" t="s">
        <v>8320</v>
      </c>
      <c r="R1300" t="s">
        <v>8321</v>
      </c>
      <c r="S1300" s="10">
        <f t="shared" si="83"/>
        <v>42458.472592592589</v>
      </c>
      <c r="T1300" s="10">
        <f t="shared" si="82"/>
        <v>42488.472592592589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s="6">
        <f t="shared" si="81"/>
        <v>135.625</v>
      </c>
      <c r="Q1301" s="13" t="s">
        <v>8320</v>
      </c>
      <c r="R1301" t="s">
        <v>8321</v>
      </c>
      <c r="S1301" s="10">
        <f t="shared" si="83"/>
        <v>42169.606006944443</v>
      </c>
      <c r="T1301" s="10">
        <f t="shared" si="82"/>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s="6">
        <f t="shared" si="81"/>
        <v>168.75</v>
      </c>
      <c r="Q1302" s="13" t="s">
        <v>8320</v>
      </c>
      <c r="R1302" t="s">
        <v>8321</v>
      </c>
      <c r="S1302" s="10">
        <f t="shared" si="83"/>
        <v>42483.466874999998</v>
      </c>
      <c r="T1302" s="10">
        <f t="shared" si="82"/>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s="13" t="s">
        <v>8320</v>
      </c>
      <c r="R1303" t="s">
        <v>8321</v>
      </c>
      <c r="S1303" s="10">
        <f t="shared" si="83"/>
        <v>42195.541412037033</v>
      </c>
      <c r="T1303" s="10">
        <f t="shared" si="82"/>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s="6">
        <f t="shared" si="81"/>
        <v>50</v>
      </c>
      <c r="Q1304" s="13" t="s">
        <v>8320</v>
      </c>
      <c r="R1304" t="s">
        <v>8321</v>
      </c>
      <c r="S1304" s="10">
        <f t="shared" si="83"/>
        <v>42674.849664351852</v>
      </c>
      <c r="T1304" s="10">
        <f t="shared" si="82"/>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s="13" t="s">
        <v>8320</v>
      </c>
      <c r="R1305" t="s">
        <v>8321</v>
      </c>
      <c r="S1305" s="10">
        <f t="shared" si="83"/>
        <v>42566.232870370368</v>
      </c>
      <c r="T1305" s="10">
        <f t="shared" si="82"/>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s="13" t="s">
        <v>8322</v>
      </c>
      <c r="R1306" t="s">
        <v>8324</v>
      </c>
      <c r="S1306" s="10">
        <f t="shared" si="83"/>
        <v>42746.986168981479</v>
      </c>
      <c r="T1306" s="10">
        <f t="shared" si="82"/>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s="13" t="s">
        <v>8322</v>
      </c>
      <c r="R1307" t="s">
        <v>8324</v>
      </c>
      <c r="S1307" s="10">
        <f t="shared" si="83"/>
        <v>42543.457268518519</v>
      </c>
      <c r="T1307" s="10">
        <f t="shared" si="82"/>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s="13" t="s">
        <v>8322</v>
      </c>
      <c r="R1308" t="s">
        <v>8324</v>
      </c>
      <c r="S1308" s="10">
        <f t="shared" si="83"/>
        <v>41947.249236111107</v>
      </c>
      <c r="T1308" s="10">
        <f t="shared" si="82"/>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s="13" t="s">
        <v>8322</v>
      </c>
      <c r="R1309" t="s">
        <v>8324</v>
      </c>
      <c r="S1309" s="10">
        <f t="shared" si="83"/>
        <v>42387.294895833336</v>
      </c>
      <c r="T1309" s="10">
        <f t="shared" si="82"/>
        <v>42417.294895833336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s="13" t="s">
        <v>8322</v>
      </c>
      <c r="R1310" t="s">
        <v>8324</v>
      </c>
      <c r="S1310" s="10">
        <f t="shared" si="83"/>
        <v>42611.405231481483</v>
      </c>
      <c r="T1310" s="10">
        <f t="shared" si="82"/>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s="13" t="s">
        <v>8322</v>
      </c>
      <c r="R1311" t="s">
        <v>8324</v>
      </c>
      <c r="S1311" s="10">
        <f t="shared" si="83"/>
        <v>42257.674398148149</v>
      </c>
      <c r="T1311" s="10">
        <f t="shared" si="82"/>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s="13" t="s">
        <v>8322</v>
      </c>
      <c r="R1312" t="s">
        <v>8324</v>
      </c>
      <c r="S1312" s="10">
        <f t="shared" si="83"/>
        <v>42556.458912037029</v>
      </c>
      <c r="T1312" s="10">
        <f t="shared" si="82"/>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s="13" t="s">
        <v>8322</v>
      </c>
      <c r="R1313" t="s">
        <v>8324</v>
      </c>
      <c r="S1313" s="10">
        <f t="shared" si="83"/>
        <v>42669.593969907401</v>
      </c>
      <c r="T1313" s="10">
        <f t="shared" si="82"/>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s="13" t="s">
        <v>8322</v>
      </c>
      <c r="R1314" t="s">
        <v>8324</v>
      </c>
      <c r="S1314" s="10">
        <f t="shared" si="83"/>
        <v>42082.494467592587</v>
      </c>
      <c r="T1314" s="10">
        <f t="shared" si="82"/>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s="13" t="s">
        <v>8322</v>
      </c>
      <c r="R1315" t="s">
        <v>8324</v>
      </c>
      <c r="S1315" s="10">
        <f t="shared" si="83"/>
        <v>42402.50131944444</v>
      </c>
      <c r="T1315" s="10">
        <f t="shared" si="82"/>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s="13" t="s">
        <v>8322</v>
      </c>
      <c r="R1316" t="s">
        <v>8324</v>
      </c>
      <c r="S1316" s="10">
        <f t="shared" si="83"/>
        <v>42604.461342592585</v>
      </c>
      <c r="T1316" s="10">
        <f t="shared" si="82"/>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s="13" t="s">
        <v>8322</v>
      </c>
      <c r="R1317" t="s">
        <v>8324</v>
      </c>
      <c r="S1317" s="10">
        <f t="shared" si="83"/>
        <v>42278.289907407401</v>
      </c>
      <c r="T1317" s="10">
        <f t="shared" si="82"/>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s="13" t="s">
        <v>8322</v>
      </c>
      <c r="R1318" t="s">
        <v>8324</v>
      </c>
      <c r="S1318" s="10">
        <f t="shared" si="83"/>
        <v>42393.753576388888</v>
      </c>
      <c r="T1318" s="10">
        <f t="shared" si="82"/>
        <v>42428.753576388888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s="13" t="s">
        <v>8322</v>
      </c>
      <c r="R1319" t="s">
        <v>8324</v>
      </c>
      <c r="S1319" s="10">
        <f t="shared" si="83"/>
        <v>42520.027152777773</v>
      </c>
      <c r="T1319" s="10">
        <f t="shared" si="82"/>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s="13" t="s">
        <v>8322</v>
      </c>
      <c r="R1320" t="s">
        <v>8324</v>
      </c>
      <c r="S1320" s="10">
        <f t="shared" si="83"/>
        <v>41984.835324074076</v>
      </c>
      <c r="T1320" s="10">
        <f t="shared" si="82"/>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s="13" t="s">
        <v>8322</v>
      </c>
      <c r="R1321" t="s">
        <v>8324</v>
      </c>
      <c r="S1321" s="10">
        <f t="shared" si="83"/>
        <v>41816.603761574072</v>
      </c>
      <c r="T1321" s="10">
        <f t="shared" si="82"/>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s="13" t="s">
        <v>8322</v>
      </c>
      <c r="R1322" t="s">
        <v>8324</v>
      </c>
      <c r="S1322" s="10">
        <f t="shared" si="83"/>
        <v>42705.482013888883</v>
      </c>
      <c r="T1322" s="10">
        <f t="shared" si="82"/>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s="13" t="s">
        <v>8322</v>
      </c>
      <c r="R1323" t="s">
        <v>8324</v>
      </c>
      <c r="S1323" s="10">
        <f t="shared" si="83"/>
        <v>42697.540937499994</v>
      </c>
      <c r="T1323" s="10">
        <f t="shared" si="82"/>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s="13" t="s">
        <v>8322</v>
      </c>
      <c r="R1324" t="s">
        <v>8324</v>
      </c>
      <c r="S1324" s="10">
        <f t="shared" si="83"/>
        <v>42115.448206018518</v>
      </c>
      <c r="T1324" s="10">
        <f t="shared" si="82"/>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s="13" t="s">
        <v>8322</v>
      </c>
      <c r="R1325" t="s">
        <v>8324</v>
      </c>
      <c r="S1325" s="10">
        <f t="shared" si="83"/>
        <v>42451.490115740737</v>
      </c>
      <c r="T1325" s="10">
        <f t="shared" si="82"/>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s="13" t="s">
        <v>8322</v>
      </c>
      <c r="R1326" t="s">
        <v>8324</v>
      </c>
      <c r="S1326" s="10">
        <f t="shared" si="83"/>
        <v>42626.425370370365</v>
      </c>
      <c r="T1326" s="10">
        <f t="shared" si="82"/>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s="13" t="s">
        <v>8322</v>
      </c>
      <c r="R1327" t="s">
        <v>8324</v>
      </c>
      <c r="S1327" s="10">
        <f t="shared" si="83"/>
        <v>42703.877719907403</v>
      </c>
      <c r="T1327" s="10">
        <f t="shared" si="82"/>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s="13" t="s">
        <v>8322</v>
      </c>
      <c r="R1328" t="s">
        <v>8324</v>
      </c>
      <c r="S1328" s="10">
        <f t="shared" si="83"/>
        <v>41974.583657407406</v>
      </c>
      <c r="T1328" s="10">
        <f t="shared" si="82"/>
        <v>42019.583657407406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s="13" t="s">
        <v>8322</v>
      </c>
      <c r="R1329" t="s">
        <v>8324</v>
      </c>
      <c r="S1329" s="10">
        <f t="shared" si="83"/>
        <v>42123.470312500001</v>
      </c>
      <c r="T1329" s="10">
        <f t="shared" si="82"/>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s="13" t="s">
        <v>8322</v>
      </c>
      <c r="R1330" t="s">
        <v>8324</v>
      </c>
      <c r="S1330" s="10">
        <f t="shared" si="83"/>
        <v>42612.434421296297</v>
      </c>
      <c r="T1330" s="10">
        <f t="shared" si="82"/>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s="13" t="s">
        <v>8322</v>
      </c>
      <c r="R1331" t="s">
        <v>8324</v>
      </c>
      <c r="S1331" s="10">
        <f t="shared" si="83"/>
        <v>41935.013252314813</v>
      </c>
      <c r="T1331" s="10">
        <f t="shared" si="82"/>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s="13" t="s">
        <v>8322</v>
      </c>
      <c r="R1332" t="s">
        <v>8324</v>
      </c>
      <c r="S1332" s="10">
        <f t="shared" si="83"/>
        <v>42522.068391203698</v>
      </c>
      <c r="T1332" s="10">
        <f t="shared" si="82"/>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s="6">
        <f t="shared" si="81"/>
        <v>100.5</v>
      </c>
      <c r="Q1333" s="13" t="s">
        <v>8322</v>
      </c>
      <c r="R1333" t="s">
        <v>8324</v>
      </c>
      <c r="S1333" s="10">
        <f t="shared" si="83"/>
        <v>42569.295763888884</v>
      </c>
      <c r="T1333" s="10">
        <f t="shared" si="82"/>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s="6" t="e">
        <f t="shared" si="81"/>
        <v>#DIV/0!</v>
      </c>
      <c r="Q1334" s="13" t="s">
        <v>8322</v>
      </c>
      <c r="R1334" t="s">
        <v>8324</v>
      </c>
      <c r="S1334" s="10">
        <f t="shared" si="83"/>
        <v>42731.851944444446</v>
      </c>
      <c r="T1334" s="10">
        <f t="shared" si="82"/>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s="6" t="e">
        <f t="shared" si="81"/>
        <v>#DIV/0!</v>
      </c>
      <c r="Q1335" s="13" t="s">
        <v>8322</v>
      </c>
      <c r="R1335" t="s">
        <v>8324</v>
      </c>
      <c r="S1335" s="10">
        <f t="shared" si="83"/>
        <v>41805.8984375</v>
      </c>
      <c r="T1335" s="10">
        <f t="shared" si="82"/>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s="13" t="s">
        <v>8322</v>
      </c>
      <c r="R1336" t="s">
        <v>8324</v>
      </c>
      <c r="S1336" s="10">
        <f t="shared" si="83"/>
        <v>42410.565821759257</v>
      </c>
      <c r="T1336" s="10">
        <f t="shared" si="82"/>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s="6">
        <f t="shared" si="81"/>
        <v>308.75</v>
      </c>
      <c r="Q1337" s="13" t="s">
        <v>8322</v>
      </c>
      <c r="R1337" t="s">
        <v>8324</v>
      </c>
      <c r="S1337" s="10">
        <f t="shared" si="83"/>
        <v>42313.728032407402</v>
      </c>
      <c r="T1337" s="10">
        <f t="shared" si="82"/>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s="13" t="s">
        <v>8322</v>
      </c>
      <c r="R1338" t="s">
        <v>8324</v>
      </c>
      <c r="S1338" s="10">
        <f t="shared" si="83"/>
        <v>41955.655416666668</v>
      </c>
      <c r="T1338" s="10">
        <f t="shared" si="82"/>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s="13" t="s">
        <v>8322</v>
      </c>
      <c r="R1339" t="s">
        <v>8324</v>
      </c>
      <c r="S1339" s="10">
        <f t="shared" si="83"/>
        <v>42767.368969907409</v>
      </c>
      <c r="T1339" s="10">
        <f t="shared" si="82"/>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s="13" t="s">
        <v>8322</v>
      </c>
      <c r="R1340" t="s">
        <v>8324</v>
      </c>
      <c r="S1340" s="10">
        <f t="shared" si="83"/>
        <v>42188.595289351848</v>
      </c>
      <c r="T1340" s="10">
        <f t="shared" si="82"/>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s="13" t="s">
        <v>8322</v>
      </c>
      <c r="R1341" t="s">
        <v>8324</v>
      </c>
      <c r="S1341" s="10">
        <f t="shared" si="83"/>
        <v>41936.438831018517</v>
      </c>
      <c r="T1341" s="10">
        <f t="shared" si="82"/>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s="6" t="e">
        <f t="shared" si="81"/>
        <v>#DIV/0!</v>
      </c>
      <c r="Q1342" s="13" t="s">
        <v>8322</v>
      </c>
      <c r="R1342" t="s">
        <v>8324</v>
      </c>
      <c r="S1342" s="10">
        <f t="shared" si="83"/>
        <v>41836.387187499997</v>
      </c>
      <c r="T1342" s="10">
        <f t="shared" si="82"/>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s="13" t="s">
        <v>8322</v>
      </c>
      <c r="R1343" t="s">
        <v>8324</v>
      </c>
      <c r="S1343" s="10">
        <f t="shared" si="83"/>
        <v>42612.415706018517</v>
      </c>
      <c r="T1343" s="10">
        <f t="shared" si="82"/>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s="6">
        <f t="shared" si="81"/>
        <v>100</v>
      </c>
      <c r="Q1344" s="13" t="s">
        <v>8322</v>
      </c>
      <c r="R1344" t="s">
        <v>8324</v>
      </c>
      <c r="S1344" s="10">
        <f t="shared" si="83"/>
        <v>42172.608090277776</v>
      </c>
      <c r="T1344" s="10">
        <f t="shared" si="82"/>
        <v>42202.608090277776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s="13" t="s">
        <v>8322</v>
      </c>
      <c r="R1345" t="s">
        <v>8324</v>
      </c>
      <c r="S1345" s="10">
        <f t="shared" si="83"/>
        <v>42542.318090277775</v>
      </c>
      <c r="T1345" s="10">
        <f t="shared" si="82"/>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s="13" t="s">
        <v>8325</v>
      </c>
      <c r="R1346" t="s">
        <v>8326</v>
      </c>
      <c r="S1346" s="10">
        <f t="shared" si="83"/>
        <v>42522.581469907404</v>
      </c>
      <c r="T1346" s="10">
        <f t="shared" si="82"/>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84">E1347/D1347</f>
        <v>1.25</v>
      </c>
      <c r="P1347" s="6">
        <f t="shared" ref="P1347:P1410" si="85">E1347/L1347</f>
        <v>53.571428571428569</v>
      </c>
      <c r="Q1347" s="13" t="s">
        <v>8325</v>
      </c>
      <c r="R1347" t="s">
        <v>8326</v>
      </c>
      <c r="S1347" s="10">
        <f t="shared" si="83"/>
        <v>41799.606006944443</v>
      </c>
      <c r="T1347" s="10">
        <f t="shared" ref="T1347:T1410" si="86">(I1347/86400)+25569+(-5/24)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s="13" t="s">
        <v>8325</v>
      </c>
      <c r="R1348" t="s">
        <v>8326</v>
      </c>
      <c r="S1348" s="10">
        <f t="shared" ref="S1348:S1411" si="87">(J1348/86400)+25569+(-5/24)</f>
        <v>41421.867488425924</v>
      </c>
      <c r="T1348" s="10">
        <f t="shared" si="86"/>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s="13" t="s">
        <v>8325</v>
      </c>
      <c r="R1349" t="s">
        <v>8326</v>
      </c>
      <c r="S1349" s="10">
        <f t="shared" si="87"/>
        <v>42040.429687499993</v>
      </c>
      <c r="T1349" s="10">
        <f t="shared" si="86"/>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s="13" t="s">
        <v>8325</v>
      </c>
      <c r="R1350" t="s">
        <v>8326</v>
      </c>
      <c r="S1350" s="10">
        <f t="shared" si="87"/>
        <v>41963.297835648147</v>
      </c>
      <c r="T1350" s="10">
        <f t="shared" si="86"/>
        <v>41991.297835648147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s="13" t="s">
        <v>8325</v>
      </c>
      <c r="R1351" t="s">
        <v>8326</v>
      </c>
      <c r="S1351" s="10">
        <f t="shared" si="87"/>
        <v>42317.124247685184</v>
      </c>
      <c r="T1351" s="10">
        <f t="shared" si="86"/>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s="13" t="s">
        <v>8325</v>
      </c>
      <c r="R1352" t="s">
        <v>8326</v>
      </c>
      <c r="S1352" s="10">
        <f t="shared" si="87"/>
        <v>42333.804791666662</v>
      </c>
      <c r="T1352" s="10">
        <f t="shared" si="86"/>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s="13" t="s">
        <v>8325</v>
      </c>
      <c r="R1353" t="s">
        <v>8326</v>
      </c>
      <c r="S1353" s="10">
        <f t="shared" si="87"/>
        <v>42382.531759259255</v>
      </c>
      <c r="T1353" s="10">
        <f t="shared" si="86"/>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s="13" t="s">
        <v>8325</v>
      </c>
      <c r="R1354" t="s">
        <v>8326</v>
      </c>
      <c r="S1354" s="10">
        <f t="shared" si="87"/>
        <v>42200.369976851849</v>
      </c>
      <c r="T1354" s="10">
        <f t="shared" si="86"/>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s="13" t="s">
        <v>8325</v>
      </c>
      <c r="R1355" t="s">
        <v>8326</v>
      </c>
      <c r="S1355" s="10">
        <f t="shared" si="87"/>
        <v>41308.909583333334</v>
      </c>
      <c r="T1355" s="10">
        <f t="shared" si="86"/>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s="13" t="s">
        <v>8325</v>
      </c>
      <c r="R1356" t="s">
        <v>8326</v>
      </c>
      <c r="S1356" s="10">
        <f t="shared" si="87"/>
        <v>42502.599293981482</v>
      </c>
      <c r="T1356" s="10">
        <f t="shared" si="86"/>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s="13" t="s">
        <v>8325</v>
      </c>
      <c r="R1357" t="s">
        <v>8326</v>
      </c>
      <c r="S1357" s="10">
        <f t="shared" si="87"/>
        <v>41213.046354166661</v>
      </c>
      <c r="T1357" s="10">
        <f t="shared" si="86"/>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s="13" t="s">
        <v>8325</v>
      </c>
      <c r="R1358" t="s">
        <v>8326</v>
      </c>
      <c r="S1358" s="10">
        <f t="shared" si="87"/>
        <v>41429.830555555549</v>
      </c>
      <c r="T1358" s="10">
        <f t="shared" si="86"/>
        <v>41459.830555555549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s="13" t="s">
        <v>8325</v>
      </c>
      <c r="R1359" t="s">
        <v>8326</v>
      </c>
      <c r="S1359" s="10">
        <f t="shared" si="87"/>
        <v>41304.753900462958</v>
      </c>
      <c r="T1359" s="10">
        <f t="shared" si="86"/>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s="13" t="s">
        <v>8325</v>
      </c>
      <c r="R1360" t="s">
        <v>8326</v>
      </c>
      <c r="S1360" s="10">
        <f t="shared" si="87"/>
        <v>40689.362534722219</v>
      </c>
      <c r="T1360" s="10">
        <f t="shared" si="86"/>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s="13" t="s">
        <v>8325</v>
      </c>
      <c r="R1361" t="s">
        <v>8326</v>
      </c>
      <c r="S1361" s="10">
        <f t="shared" si="87"/>
        <v>40668.606365740736</v>
      </c>
      <c r="T1361" s="10">
        <f t="shared" si="86"/>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s="13" t="s">
        <v>8325</v>
      </c>
      <c r="R1362" t="s">
        <v>8326</v>
      </c>
      <c r="S1362" s="10">
        <f t="shared" si="87"/>
        <v>41095.692361111105</v>
      </c>
      <c r="T1362" s="10">
        <f t="shared" si="86"/>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s="13" t="s">
        <v>8325</v>
      </c>
      <c r="R1363" t="s">
        <v>8326</v>
      </c>
      <c r="S1363" s="10">
        <f t="shared" si="87"/>
        <v>41781.508935185186</v>
      </c>
      <c r="T1363" s="10">
        <f t="shared" si="86"/>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s="6">
        <f t="shared" si="85"/>
        <v>43.64</v>
      </c>
      <c r="Q1364" s="13" t="s">
        <v>8325</v>
      </c>
      <c r="R1364" t="s">
        <v>8326</v>
      </c>
      <c r="S1364" s="10">
        <f t="shared" si="87"/>
        <v>41464.726053240738</v>
      </c>
      <c r="T1364" s="10">
        <f t="shared" si="86"/>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s="6">
        <f t="shared" si="85"/>
        <v>40</v>
      </c>
      <c r="Q1365" s="13" t="s">
        <v>8325</v>
      </c>
      <c r="R1365" t="s">
        <v>8326</v>
      </c>
      <c r="S1365" s="10">
        <f t="shared" si="87"/>
        <v>42396.635729166665</v>
      </c>
      <c r="T1365" s="10">
        <f t="shared" si="86"/>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s="13" t="s">
        <v>8328</v>
      </c>
      <c r="R1366" t="s">
        <v>8329</v>
      </c>
      <c r="S1366" s="10">
        <f t="shared" si="87"/>
        <v>41951.487337962964</v>
      </c>
      <c r="T1366" s="10">
        <f t="shared" si="86"/>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s="13" t="s">
        <v>8328</v>
      </c>
      <c r="R1367" t="s">
        <v>8329</v>
      </c>
      <c r="S1367" s="10">
        <f t="shared" si="87"/>
        <v>42049.524907407402</v>
      </c>
      <c r="T1367" s="10">
        <f t="shared" si="86"/>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s="13" t="s">
        <v>8328</v>
      </c>
      <c r="R1368" t="s">
        <v>8329</v>
      </c>
      <c r="S1368" s="10">
        <f t="shared" si="87"/>
        <v>41924.787766203699</v>
      </c>
      <c r="T1368" s="10">
        <f t="shared" si="86"/>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s="13" t="s">
        <v>8328</v>
      </c>
      <c r="R1369" t="s">
        <v>8329</v>
      </c>
      <c r="S1369" s="10">
        <f t="shared" si="87"/>
        <v>42291.794560185182</v>
      </c>
      <c r="T1369" s="10">
        <f t="shared" si="86"/>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s="13" t="s">
        <v>8328</v>
      </c>
      <c r="R1370" t="s">
        <v>8329</v>
      </c>
      <c r="S1370" s="10">
        <f t="shared" si="87"/>
        <v>42145.982569444437</v>
      </c>
      <c r="T1370" s="10">
        <f t="shared" si="86"/>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s="13" t="s">
        <v>8328</v>
      </c>
      <c r="R1371" t="s">
        <v>8329</v>
      </c>
      <c r="S1371" s="10">
        <f t="shared" si="87"/>
        <v>41710.385949074072</v>
      </c>
      <c r="T1371" s="10">
        <f t="shared" si="86"/>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s="13" t="s">
        <v>8328</v>
      </c>
      <c r="R1372" t="s">
        <v>8329</v>
      </c>
      <c r="S1372" s="10">
        <f t="shared" si="87"/>
        <v>41547.795023148145</v>
      </c>
      <c r="T1372" s="10">
        <f t="shared" si="86"/>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s="13" t="s">
        <v>8328</v>
      </c>
      <c r="R1373" t="s">
        <v>8329</v>
      </c>
      <c r="S1373" s="10">
        <f t="shared" si="87"/>
        <v>42101.550254629627</v>
      </c>
      <c r="T1373" s="10">
        <f t="shared" si="86"/>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s="6">
        <f t="shared" si="85"/>
        <v>38.75</v>
      </c>
      <c r="Q1374" s="13" t="s">
        <v>8328</v>
      </c>
      <c r="R1374" t="s">
        <v>8329</v>
      </c>
      <c r="S1374" s="10">
        <f t="shared" si="87"/>
        <v>41072.53162037037</v>
      </c>
      <c r="T1374" s="10">
        <f t="shared" si="86"/>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s="13" t="s">
        <v>8328</v>
      </c>
      <c r="R1375" t="s">
        <v>8329</v>
      </c>
      <c r="S1375" s="10">
        <f t="shared" si="87"/>
        <v>42704.743437499994</v>
      </c>
      <c r="T1375" s="10">
        <f t="shared" si="86"/>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s="13" t="s">
        <v>8328</v>
      </c>
      <c r="R1376" t="s">
        <v>8329</v>
      </c>
      <c r="S1376" s="10">
        <f t="shared" si="87"/>
        <v>42423.953564814808</v>
      </c>
      <c r="T1376" s="10">
        <f t="shared" si="86"/>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s="13" t="s">
        <v>8328</v>
      </c>
      <c r="R1377" t="s">
        <v>8329</v>
      </c>
      <c r="S1377" s="10">
        <f t="shared" si="87"/>
        <v>42719.857858796291</v>
      </c>
      <c r="T1377" s="10">
        <f t="shared" si="86"/>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s="13" t="s">
        <v>8328</v>
      </c>
      <c r="R1378" t="s">
        <v>8329</v>
      </c>
      <c r="S1378" s="10">
        <f t="shared" si="87"/>
        <v>42677.460717592585</v>
      </c>
      <c r="T1378" s="10">
        <f t="shared" si="86"/>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s="13" t="s">
        <v>8328</v>
      </c>
      <c r="R1379" t="s">
        <v>8329</v>
      </c>
      <c r="S1379" s="10">
        <f t="shared" si="87"/>
        <v>42747.01122685185</v>
      </c>
      <c r="T1379" s="10">
        <f t="shared" si="86"/>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s="13" t="s">
        <v>8328</v>
      </c>
      <c r="R1380" t="s">
        <v>8329</v>
      </c>
      <c r="S1380" s="10">
        <f t="shared" si="87"/>
        <v>42568.551041666666</v>
      </c>
      <c r="T1380" s="10">
        <f t="shared" si="86"/>
        <v>42583.551041666666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s="13" t="s">
        <v>8328</v>
      </c>
      <c r="R1381" t="s">
        <v>8329</v>
      </c>
      <c r="S1381" s="10">
        <f t="shared" si="87"/>
        <v>42130.283287037033</v>
      </c>
      <c r="T1381" s="10">
        <f t="shared" si="86"/>
        <v>42160.283287037033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s="6">
        <f t="shared" si="85"/>
        <v>21.2</v>
      </c>
      <c r="Q1382" s="13" t="s">
        <v>8328</v>
      </c>
      <c r="R1382" t="s">
        <v>8329</v>
      </c>
      <c r="S1382" s="10">
        <f t="shared" si="87"/>
        <v>42141.554467592585</v>
      </c>
      <c r="T1382" s="10">
        <f t="shared" si="86"/>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s="13" t="s">
        <v>8328</v>
      </c>
      <c r="R1383" t="s">
        <v>8329</v>
      </c>
      <c r="S1383" s="10">
        <f t="shared" si="87"/>
        <v>42703.006076388883</v>
      </c>
      <c r="T1383" s="10">
        <f t="shared" si="86"/>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s="13" t="s">
        <v>8328</v>
      </c>
      <c r="R1384" t="s">
        <v>8329</v>
      </c>
      <c r="S1384" s="10">
        <f t="shared" si="87"/>
        <v>41370.591851851852</v>
      </c>
      <c r="T1384" s="10">
        <f t="shared" si="86"/>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s="13" t="s">
        <v>8328</v>
      </c>
      <c r="R1385" t="s">
        <v>8329</v>
      </c>
      <c r="S1385" s="10">
        <f t="shared" si="87"/>
        <v>42706.866643518515</v>
      </c>
      <c r="T1385" s="10">
        <f t="shared" si="86"/>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s="13" t="s">
        <v>8328</v>
      </c>
      <c r="R1386" t="s">
        <v>8329</v>
      </c>
      <c r="S1386" s="10">
        <f t="shared" si="87"/>
        <v>42160.526874999996</v>
      </c>
      <c r="T1386" s="10">
        <f t="shared" si="86"/>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s="13" t="s">
        <v>8328</v>
      </c>
      <c r="R1387" t="s">
        <v>8329</v>
      </c>
      <c r="S1387" s="10">
        <f t="shared" si="87"/>
        <v>42433.480567129627</v>
      </c>
      <c r="T1387" s="10">
        <f t="shared" si="86"/>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s="6">
        <f t="shared" si="85"/>
        <v>62.5</v>
      </c>
      <c r="Q1388" s="13" t="s">
        <v>8328</v>
      </c>
      <c r="R1388" t="s">
        <v>8329</v>
      </c>
      <c r="S1388" s="10">
        <f t="shared" si="87"/>
        <v>42184.438530092586</v>
      </c>
      <c r="T1388" s="10">
        <f t="shared" si="86"/>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s="13" t="s">
        <v>8328</v>
      </c>
      <c r="R1389" t="s">
        <v>8329</v>
      </c>
      <c r="S1389" s="10">
        <f t="shared" si="87"/>
        <v>42126.712905092594</v>
      </c>
      <c r="T1389" s="10">
        <f t="shared" si="86"/>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s="13" t="s">
        <v>8328</v>
      </c>
      <c r="R1390" t="s">
        <v>8329</v>
      </c>
      <c r="S1390" s="10">
        <f t="shared" si="87"/>
        <v>42634.406446759262</v>
      </c>
      <c r="T1390" s="10">
        <f t="shared" si="86"/>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s="13" t="s">
        <v>8328</v>
      </c>
      <c r="R1391" t="s">
        <v>8329</v>
      </c>
      <c r="S1391" s="10">
        <f t="shared" si="87"/>
        <v>42565.272650462961</v>
      </c>
      <c r="T1391" s="10">
        <f t="shared" si="86"/>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s="13" t="s">
        <v>8328</v>
      </c>
      <c r="R1392" t="s">
        <v>8329</v>
      </c>
      <c r="S1392" s="10">
        <f t="shared" si="87"/>
        <v>42087.594976851855</v>
      </c>
      <c r="T1392" s="10">
        <f t="shared" si="86"/>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s="13" t="s">
        <v>8328</v>
      </c>
      <c r="R1393" t="s">
        <v>8329</v>
      </c>
      <c r="S1393" s="10">
        <f t="shared" si="87"/>
        <v>42193.442337962959</v>
      </c>
      <c r="T1393" s="10">
        <f t="shared" si="86"/>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s="13" t="s">
        <v>8328</v>
      </c>
      <c r="R1394" t="s">
        <v>8329</v>
      </c>
      <c r="S1394" s="10">
        <f t="shared" si="87"/>
        <v>42400.946597222217</v>
      </c>
      <c r="T1394" s="10">
        <f t="shared" si="86"/>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s="13" t="s">
        <v>8328</v>
      </c>
      <c r="R1395" t="s">
        <v>8329</v>
      </c>
      <c r="S1395" s="10">
        <f t="shared" si="87"/>
        <v>42553.473645833328</v>
      </c>
      <c r="T1395" s="10">
        <f t="shared" si="86"/>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s="13" t="s">
        <v>8328</v>
      </c>
      <c r="R1396" t="s">
        <v>8329</v>
      </c>
      <c r="S1396" s="10">
        <f t="shared" si="87"/>
        <v>42751.936643518515</v>
      </c>
      <c r="T1396" s="10">
        <f t="shared" si="86"/>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s="13" t="s">
        <v>8328</v>
      </c>
      <c r="R1397" t="s">
        <v>8329</v>
      </c>
      <c r="S1397" s="10">
        <f t="shared" si="87"/>
        <v>42719.700011574074</v>
      </c>
      <c r="T1397" s="10">
        <f t="shared" si="86"/>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s="13" t="s">
        <v>8328</v>
      </c>
      <c r="R1398" t="s">
        <v>8329</v>
      </c>
      <c r="S1398" s="10">
        <f t="shared" si="87"/>
        <v>42018.790300925924</v>
      </c>
      <c r="T1398" s="10">
        <f t="shared" si="86"/>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s="13" t="s">
        <v>8328</v>
      </c>
      <c r="R1399" t="s">
        <v>8329</v>
      </c>
      <c r="S1399" s="10">
        <f t="shared" si="87"/>
        <v>42640.709606481476</v>
      </c>
      <c r="T1399" s="10">
        <f t="shared" si="86"/>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s="13" t="s">
        <v>8328</v>
      </c>
      <c r="R1400" t="s">
        <v>8329</v>
      </c>
      <c r="S1400" s="10">
        <f t="shared" si="87"/>
        <v>42526.665902777771</v>
      </c>
      <c r="T1400" s="10">
        <f t="shared" si="86"/>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s="13" t="s">
        <v>8328</v>
      </c>
      <c r="R1401" t="s">
        <v>8329</v>
      </c>
      <c r="S1401" s="10">
        <f t="shared" si="87"/>
        <v>41888.795983796292</v>
      </c>
      <c r="T1401" s="10">
        <f t="shared" si="86"/>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s="13" t="s">
        <v>8328</v>
      </c>
      <c r="R1402" t="s">
        <v>8329</v>
      </c>
      <c r="S1402" s="10">
        <f t="shared" si="87"/>
        <v>42498.132789351854</v>
      </c>
      <c r="T1402" s="10">
        <f t="shared" si="86"/>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s="13" t="s">
        <v>8328</v>
      </c>
      <c r="R1403" t="s">
        <v>8329</v>
      </c>
      <c r="S1403" s="10">
        <f t="shared" si="87"/>
        <v>41399.787893518514</v>
      </c>
      <c r="T1403" s="10">
        <f t="shared" si="86"/>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s="13" t="s">
        <v>8328</v>
      </c>
      <c r="R1404" t="s">
        <v>8329</v>
      </c>
      <c r="S1404" s="10">
        <f t="shared" si="87"/>
        <v>42064.845034722217</v>
      </c>
      <c r="T1404" s="10">
        <f t="shared" si="86"/>
        <v>42124.803368055553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s="13" t="s">
        <v>8328</v>
      </c>
      <c r="R1405" t="s">
        <v>8329</v>
      </c>
      <c r="S1405" s="10">
        <f t="shared" si="87"/>
        <v>41450.854571759257</v>
      </c>
      <c r="T1405" s="10">
        <f t="shared" si="86"/>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s="13" t="s">
        <v>8325</v>
      </c>
      <c r="R1406" t="s">
        <v>8344</v>
      </c>
      <c r="S1406" s="10">
        <f t="shared" si="87"/>
        <v>42032.30190972222</v>
      </c>
      <c r="T1406" s="10">
        <f t="shared" si="86"/>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s="13" t="s">
        <v>8325</v>
      </c>
      <c r="R1407" t="s">
        <v>8344</v>
      </c>
      <c r="S1407" s="10">
        <f t="shared" si="87"/>
        <v>41941.472233796296</v>
      </c>
      <c r="T1407" s="10">
        <f t="shared" si="86"/>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5</v>
      </c>
      <c r="Q1408" s="13" t="s">
        <v>8325</v>
      </c>
      <c r="R1408" t="s">
        <v>8344</v>
      </c>
      <c r="S1408" s="10">
        <f t="shared" si="87"/>
        <v>42297.224618055552</v>
      </c>
      <c r="T1408" s="10">
        <f t="shared" si="86"/>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s="13" t="s">
        <v>8325</v>
      </c>
      <c r="R1409" t="s">
        <v>8344</v>
      </c>
      <c r="S1409" s="10">
        <f t="shared" si="87"/>
        <v>41838.32844907407</v>
      </c>
      <c r="T1409" s="10">
        <f t="shared" si="86"/>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s="13" t="s">
        <v>8325</v>
      </c>
      <c r="R1410" t="s">
        <v>8344</v>
      </c>
      <c r="S1410" s="10">
        <f t="shared" si="87"/>
        <v>42291.663842592585</v>
      </c>
      <c r="T1410" s="10">
        <f t="shared" si="86"/>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88">E1411/D1411</f>
        <v>0</v>
      </c>
      <c r="P1411" s="6" t="e">
        <f t="shared" ref="P1411:P1474" si="89">E1411/L1411</f>
        <v>#DIV/0!</v>
      </c>
      <c r="Q1411" s="13" t="s">
        <v>8325</v>
      </c>
      <c r="R1411" t="s">
        <v>8344</v>
      </c>
      <c r="S1411" s="10">
        <f t="shared" si="87"/>
        <v>41944.925173611111</v>
      </c>
      <c r="T1411" s="10">
        <f t="shared" ref="T1411:T1474" si="90">(I1411/86400)+25569+(-5/24)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s="13" t="s">
        <v>8325</v>
      </c>
      <c r="R1412" t="s">
        <v>8344</v>
      </c>
      <c r="S1412" s="10">
        <f t="shared" ref="S1412:S1475" si="91">(J1412/86400)+25569+(-5/24)</f>
        <v>42479.110185185178</v>
      </c>
      <c r="T1412" s="10">
        <f t="shared" si="90"/>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s="13" t="s">
        <v>8325</v>
      </c>
      <c r="R1413" t="s">
        <v>8344</v>
      </c>
      <c r="S1413" s="10">
        <f t="shared" si="91"/>
        <v>42012.850694444445</v>
      </c>
      <c r="T1413" s="10">
        <f t="shared" si="90"/>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s="13" t="s">
        <v>8325</v>
      </c>
      <c r="R1414" t="s">
        <v>8344</v>
      </c>
      <c r="S1414" s="10">
        <f t="shared" si="91"/>
        <v>41946.855312499996</v>
      </c>
      <c r="T1414" s="10">
        <f t="shared" si="90"/>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100</v>
      </c>
      <c r="Q1415" s="13" t="s">
        <v>8325</v>
      </c>
      <c r="R1415" t="s">
        <v>8344</v>
      </c>
      <c r="S1415" s="10">
        <f t="shared" si="91"/>
        <v>42360.228819444441</v>
      </c>
      <c r="T1415" s="10">
        <f t="shared" si="90"/>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1</v>
      </c>
      <c r="Q1416" s="13" t="s">
        <v>8325</v>
      </c>
      <c r="R1416" t="s">
        <v>8344</v>
      </c>
      <c r="S1416" s="10">
        <f t="shared" si="91"/>
        <v>42708.044756944444</v>
      </c>
      <c r="T1416" s="10">
        <f t="shared" si="90"/>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s="13" t="s">
        <v>8325</v>
      </c>
      <c r="R1417" t="s">
        <v>8344</v>
      </c>
      <c r="S1417" s="10">
        <f t="shared" si="91"/>
        <v>42192.467488425922</v>
      </c>
      <c r="T1417" s="10">
        <f t="shared" si="90"/>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t="e">
        <f t="shared" si="89"/>
        <v>#DIV/0!</v>
      </c>
      <c r="Q1418" s="13" t="s">
        <v>8325</v>
      </c>
      <c r="R1418" t="s">
        <v>8344</v>
      </c>
      <c r="S1418" s="10">
        <f t="shared" si="91"/>
        <v>42299.717812499999</v>
      </c>
      <c r="T1418" s="10">
        <f t="shared" si="90"/>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s="13" t="s">
        <v>8325</v>
      </c>
      <c r="R1419" t="s">
        <v>8344</v>
      </c>
      <c r="S1419" s="10">
        <f t="shared" si="91"/>
        <v>42231.941828703704</v>
      </c>
      <c r="T1419" s="10">
        <f t="shared" si="90"/>
        <v>42262.257638888885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6</v>
      </c>
      <c r="Q1420" s="13" t="s">
        <v>8325</v>
      </c>
      <c r="R1420" t="s">
        <v>8344</v>
      </c>
      <c r="S1420" s="10">
        <f t="shared" si="91"/>
        <v>42395.248078703698</v>
      </c>
      <c r="T1420" s="10">
        <f t="shared" si="90"/>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s="13" t="s">
        <v>8325</v>
      </c>
      <c r="R1421" t="s">
        <v>8344</v>
      </c>
      <c r="S1421" s="10">
        <f t="shared" si="91"/>
        <v>42622.24790509259</v>
      </c>
      <c r="T1421" s="10">
        <f t="shared" si="90"/>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s="13" t="s">
        <v>8325</v>
      </c>
      <c r="R1422" t="s">
        <v>8344</v>
      </c>
      <c r="S1422" s="10">
        <f t="shared" si="91"/>
        <v>42524.459328703706</v>
      </c>
      <c r="T1422" s="10">
        <f t="shared" si="90"/>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100</v>
      </c>
      <c r="Q1423" s="13" t="s">
        <v>8325</v>
      </c>
      <c r="R1423" t="s">
        <v>8344</v>
      </c>
      <c r="S1423" s="10">
        <f t="shared" si="91"/>
        <v>42013.707280092589</v>
      </c>
      <c r="T1423" s="10">
        <f t="shared" si="90"/>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s="13" t="s">
        <v>8325</v>
      </c>
      <c r="R1424" t="s">
        <v>8344</v>
      </c>
      <c r="S1424" s="10">
        <f t="shared" si="91"/>
        <v>42604.031296296293</v>
      </c>
      <c r="T1424" s="10">
        <f t="shared" si="90"/>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s="13" t="s">
        <v>8325</v>
      </c>
      <c r="R1425" t="s">
        <v>8344</v>
      </c>
      <c r="S1425" s="10">
        <f t="shared" si="91"/>
        <v>42340.151979166665</v>
      </c>
      <c r="T1425" s="10">
        <f t="shared" si="90"/>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s="13" t="s">
        <v>8325</v>
      </c>
      <c r="R1426" t="s">
        <v>8344</v>
      </c>
      <c r="S1426" s="10">
        <f t="shared" si="91"/>
        <v>42676.509282407402</v>
      </c>
      <c r="T1426" s="10">
        <f t="shared" si="90"/>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t="e">
        <f t="shared" si="89"/>
        <v>#DIV/0!</v>
      </c>
      <c r="Q1427" s="13" t="s">
        <v>8325</v>
      </c>
      <c r="R1427" t="s">
        <v>8344</v>
      </c>
      <c r="S1427" s="10">
        <f t="shared" si="91"/>
        <v>42092.923136574071</v>
      </c>
      <c r="T1427" s="10">
        <f t="shared" si="90"/>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t="e">
        <f t="shared" si="89"/>
        <v>#DIV/0!</v>
      </c>
      <c r="Q1428" s="13" t="s">
        <v>8325</v>
      </c>
      <c r="R1428" t="s">
        <v>8344</v>
      </c>
      <c r="S1428" s="10">
        <f t="shared" si="91"/>
        <v>42180.181944444441</v>
      </c>
      <c r="T1428" s="10">
        <f t="shared" si="90"/>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s="13" t="s">
        <v>8325</v>
      </c>
      <c r="R1429" t="s">
        <v>8344</v>
      </c>
      <c r="S1429" s="10">
        <f t="shared" si="91"/>
        <v>42601.643344907403</v>
      </c>
      <c r="T1429" s="10">
        <f t="shared" si="90"/>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s="13" t="s">
        <v>8325</v>
      </c>
      <c r="R1430" t="s">
        <v>8344</v>
      </c>
      <c r="S1430" s="10">
        <f t="shared" si="91"/>
        <v>42432.171493055554</v>
      </c>
      <c r="T1430" s="10">
        <f t="shared" si="90"/>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t="e">
        <f t="shared" si="89"/>
        <v>#DIV/0!</v>
      </c>
      <c r="Q1431" s="13" t="s">
        <v>8325</v>
      </c>
      <c r="R1431" t="s">
        <v>8344</v>
      </c>
      <c r="S1431" s="10">
        <f t="shared" si="91"/>
        <v>42073.852337962962</v>
      </c>
      <c r="T1431" s="10">
        <f t="shared" si="90"/>
        <v>42103.852337962962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s="13" t="s">
        <v>8325</v>
      </c>
      <c r="R1432" t="s">
        <v>8344</v>
      </c>
      <c r="S1432" s="10">
        <f t="shared" si="91"/>
        <v>41961.605185185188</v>
      </c>
      <c r="T1432" s="10">
        <f t="shared" si="90"/>
        <v>41992.605185185188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s="13" t="s">
        <v>8325</v>
      </c>
      <c r="R1433" t="s">
        <v>8344</v>
      </c>
      <c r="S1433" s="10">
        <f t="shared" si="91"/>
        <v>42304.002499999995</v>
      </c>
      <c r="T1433" s="10">
        <f t="shared" si="90"/>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t="e">
        <f t="shared" si="89"/>
        <v>#DIV/0!</v>
      </c>
      <c r="Q1434" s="13" t="s">
        <v>8325</v>
      </c>
      <c r="R1434" t="s">
        <v>8344</v>
      </c>
      <c r="S1434" s="10">
        <f t="shared" si="91"/>
        <v>42175.572083333333</v>
      </c>
      <c r="T1434" s="10">
        <f t="shared" si="90"/>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s="13" t="s">
        <v>8325</v>
      </c>
      <c r="R1435" t="s">
        <v>8344</v>
      </c>
      <c r="S1435" s="10">
        <f t="shared" si="91"/>
        <v>42673.417534722219</v>
      </c>
      <c r="T1435" s="10">
        <f t="shared" si="90"/>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s="13" t="s">
        <v>8325</v>
      </c>
      <c r="R1436" t="s">
        <v>8344</v>
      </c>
      <c r="S1436" s="10">
        <f t="shared" si="91"/>
        <v>42142.558773148143</v>
      </c>
      <c r="T1436" s="10">
        <f t="shared" si="90"/>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7.5</v>
      </c>
      <c r="Q1437" s="13" t="s">
        <v>8325</v>
      </c>
      <c r="R1437" t="s">
        <v>8344</v>
      </c>
      <c r="S1437" s="10">
        <f t="shared" si="91"/>
        <v>42258.57199074074</v>
      </c>
      <c r="T1437" s="10">
        <f t="shared" si="90"/>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s="13" t="s">
        <v>8325</v>
      </c>
      <c r="R1438" t="s">
        <v>8344</v>
      </c>
      <c r="S1438" s="10">
        <f t="shared" si="91"/>
        <v>42391.141863425924</v>
      </c>
      <c r="T1438" s="10">
        <f t="shared" si="90"/>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s="13" t="s">
        <v>8325</v>
      </c>
      <c r="R1439" t="s">
        <v>8344</v>
      </c>
      <c r="S1439" s="10">
        <f t="shared" si="91"/>
        <v>41796.32336805555</v>
      </c>
      <c r="T1439" s="10">
        <f t="shared" si="90"/>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75</v>
      </c>
      <c r="Q1440" s="13" t="s">
        <v>8325</v>
      </c>
      <c r="R1440" t="s">
        <v>8344</v>
      </c>
      <c r="S1440" s="10">
        <f t="shared" si="91"/>
        <v>42457.663182870368</v>
      </c>
      <c r="T1440" s="10">
        <f t="shared" si="90"/>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s="13" t="s">
        <v>8325</v>
      </c>
      <c r="R1441" t="s">
        <v>8344</v>
      </c>
      <c r="S1441" s="10">
        <f t="shared" si="91"/>
        <v>42040.621539351851</v>
      </c>
      <c r="T1441" s="10">
        <f t="shared" si="90"/>
        <v>42070.621539351851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s="13" t="s">
        <v>8325</v>
      </c>
      <c r="R1442" t="s">
        <v>8344</v>
      </c>
      <c r="S1442" s="10">
        <f t="shared" si="91"/>
        <v>42486.540081018517</v>
      </c>
      <c r="T1442" s="10">
        <f t="shared" si="90"/>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s="13" t="s">
        <v>8325</v>
      </c>
      <c r="R1443" t="s">
        <v>8344</v>
      </c>
      <c r="S1443" s="10">
        <f t="shared" si="91"/>
        <v>42198.557511574072</v>
      </c>
      <c r="T1443" s="10">
        <f t="shared" si="90"/>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t="e">
        <f t="shared" si="89"/>
        <v>#DIV/0!</v>
      </c>
      <c r="Q1444" s="13" t="s">
        <v>8325</v>
      </c>
      <c r="R1444" t="s">
        <v>8344</v>
      </c>
      <c r="S1444" s="10">
        <f t="shared" si="91"/>
        <v>42485.437013888884</v>
      </c>
      <c r="T1444" s="10">
        <f t="shared" si="90"/>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t="e">
        <f t="shared" si="89"/>
        <v>#DIV/0!</v>
      </c>
      <c r="Q1445" s="13" t="s">
        <v>8325</v>
      </c>
      <c r="R1445" t="s">
        <v>8344</v>
      </c>
      <c r="S1445" s="10">
        <f t="shared" si="91"/>
        <v>42707.71769675926</v>
      </c>
      <c r="T1445" s="10">
        <f t="shared" si="90"/>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t="e">
        <f t="shared" si="89"/>
        <v>#DIV/0!</v>
      </c>
      <c r="Q1446" s="13" t="s">
        <v>8325</v>
      </c>
      <c r="R1446" t="s">
        <v>8344</v>
      </c>
      <c r="S1446" s="10">
        <f t="shared" si="91"/>
        <v>42199.665069444447</v>
      </c>
      <c r="T1446" s="10">
        <f t="shared" si="90"/>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t="e">
        <f t="shared" si="89"/>
        <v>#DIV/0!</v>
      </c>
      <c r="Q1447" s="13" t="s">
        <v>8325</v>
      </c>
      <c r="R1447" t="s">
        <v>8344</v>
      </c>
      <c r="S1447" s="10">
        <f t="shared" si="91"/>
        <v>42139.333969907406</v>
      </c>
      <c r="T1447" s="10">
        <f t="shared" si="90"/>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t="e">
        <f t="shared" si="89"/>
        <v>#DIV/0!</v>
      </c>
      <c r="Q1448" s="13" t="s">
        <v>8325</v>
      </c>
      <c r="R1448" t="s">
        <v>8344</v>
      </c>
      <c r="S1448" s="10">
        <f t="shared" si="91"/>
        <v>42461.239328703705</v>
      </c>
      <c r="T1448" s="10">
        <f t="shared" si="90"/>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s="13" t="s">
        <v>8325</v>
      </c>
      <c r="R1449" t="s">
        <v>8344</v>
      </c>
      <c r="S1449" s="10">
        <f t="shared" si="91"/>
        <v>42529.52238425926</v>
      </c>
      <c r="T1449" s="10">
        <f t="shared" si="90"/>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t="e">
        <f t="shared" si="89"/>
        <v>#DIV/0!</v>
      </c>
      <c r="Q1450" s="13" t="s">
        <v>8325</v>
      </c>
      <c r="R1450" t="s">
        <v>8344</v>
      </c>
      <c r="S1450" s="10">
        <f t="shared" si="91"/>
        <v>42115.728217592587</v>
      </c>
      <c r="T1450" s="10">
        <f t="shared" si="90"/>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t="e">
        <f t="shared" si="89"/>
        <v>#DIV/0!</v>
      </c>
      <c r="Q1451" s="13" t="s">
        <v>8325</v>
      </c>
      <c r="R1451" t="s">
        <v>8344</v>
      </c>
      <c r="S1451" s="10">
        <f t="shared" si="91"/>
        <v>42086.603067129625</v>
      </c>
      <c r="T1451" s="10">
        <f t="shared" si="90"/>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s="13" t="s">
        <v>8325</v>
      </c>
      <c r="R1452" t="s">
        <v>8344</v>
      </c>
      <c r="S1452" s="10">
        <f t="shared" si="91"/>
        <v>42389.962928240733</v>
      </c>
      <c r="T1452" s="10">
        <f t="shared" si="90"/>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s="13" t="s">
        <v>8325</v>
      </c>
      <c r="R1453" t="s">
        <v>8344</v>
      </c>
      <c r="S1453" s="10">
        <f t="shared" si="91"/>
        <v>41931.75068287037</v>
      </c>
      <c r="T1453" s="10">
        <f t="shared" si="90"/>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s="6" t="e">
        <f t="shared" si="89"/>
        <v>#DIV/0!</v>
      </c>
      <c r="Q1454" s="13" t="s">
        <v>8325</v>
      </c>
      <c r="R1454" t="s">
        <v>8344</v>
      </c>
      <c r="S1454" s="10">
        <f t="shared" si="91"/>
        <v>41818.494942129626</v>
      </c>
      <c r="T1454" s="10">
        <f t="shared" si="90"/>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s="6" t="e">
        <f t="shared" si="89"/>
        <v>#DIV/0!</v>
      </c>
      <c r="Q1455" s="13" t="s">
        <v>8325</v>
      </c>
      <c r="R1455" t="s">
        <v>8344</v>
      </c>
      <c r="S1455" s="10">
        <f t="shared" si="91"/>
        <v>42795.487812499996</v>
      </c>
      <c r="T1455" s="10">
        <f t="shared" si="90"/>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s="13" t="s">
        <v>8325</v>
      </c>
      <c r="R1456" t="s">
        <v>8344</v>
      </c>
      <c r="S1456" s="10">
        <f t="shared" si="91"/>
        <v>42463.658333333333</v>
      </c>
      <c r="T1456" s="10">
        <f t="shared" si="90"/>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s="6">
        <f t="shared" si="89"/>
        <v>225</v>
      </c>
      <c r="Q1457" s="13" t="s">
        <v>8325</v>
      </c>
      <c r="R1457" t="s">
        <v>8344</v>
      </c>
      <c r="S1457" s="10">
        <f t="shared" si="91"/>
        <v>41832.46435185185</v>
      </c>
      <c r="T1457" s="10">
        <f t="shared" si="90"/>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s="13" t="s">
        <v>8325</v>
      </c>
      <c r="R1458" t="s">
        <v>8344</v>
      </c>
      <c r="S1458" s="10">
        <f t="shared" si="91"/>
        <v>42708.460243055553</v>
      </c>
      <c r="T1458" s="10">
        <f t="shared" si="90"/>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s="6" t="e">
        <f t="shared" si="89"/>
        <v>#DIV/0!</v>
      </c>
      <c r="Q1459" s="13" t="s">
        <v>8325</v>
      </c>
      <c r="R1459" t="s">
        <v>8344</v>
      </c>
      <c r="S1459" s="10">
        <f t="shared" si="91"/>
        <v>42289.688009259255</v>
      </c>
      <c r="T1459" s="10">
        <f t="shared" si="90"/>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s="6" t="e">
        <f t="shared" si="89"/>
        <v>#DIV/0!</v>
      </c>
      <c r="Q1460" s="13" t="s">
        <v>8325</v>
      </c>
      <c r="R1460" t="s">
        <v>8344</v>
      </c>
      <c r="S1460" s="10">
        <f t="shared" si="91"/>
        <v>41831.49722222222</v>
      </c>
      <c r="T1460" s="10">
        <f t="shared" si="90"/>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s="6" t="e">
        <f t="shared" si="89"/>
        <v>#DIV/0!</v>
      </c>
      <c r="Q1461" s="13" t="s">
        <v>8325</v>
      </c>
      <c r="R1461" t="s">
        <v>8344</v>
      </c>
      <c r="S1461" s="10">
        <f t="shared" si="91"/>
        <v>42311.996481481481</v>
      </c>
      <c r="T1461" s="10">
        <f t="shared" si="90"/>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s="6" t="e">
        <f t="shared" si="89"/>
        <v>#DIV/0!</v>
      </c>
      <c r="Q1462" s="13" t="s">
        <v>8325</v>
      </c>
      <c r="R1462" t="s">
        <v>8344</v>
      </c>
      <c r="S1462" s="10">
        <f t="shared" si="91"/>
        <v>41915.688634259255</v>
      </c>
      <c r="T1462" s="10">
        <f t="shared" si="90"/>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s="13" t="s">
        <v>8325</v>
      </c>
      <c r="R1463" t="s">
        <v>8345</v>
      </c>
      <c r="S1463" s="10">
        <f t="shared" si="91"/>
        <v>41899.436967592592</v>
      </c>
      <c r="T1463" s="10">
        <f t="shared" si="90"/>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s="13" t="s">
        <v>8325</v>
      </c>
      <c r="R1464" t="s">
        <v>8345</v>
      </c>
      <c r="S1464" s="10">
        <f t="shared" si="91"/>
        <v>41344.454525462963</v>
      </c>
      <c r="T1464" s="10">
        <f t="shared" si="90"/>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s="13" t="s">
        <v>8325</v>
      </c>
      <c r="R1465" t="s">
        <v>8345</v>
      </c>
      <c r="S1465" s="10">
        <f t="shared" si="91"/>
        <v>41326.702986111108</v>
      </c>
      <c r="T1465" s="10">
        <f t="shared" si="90"/>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s="13" t="s">
        <v>8325</v>
      </c>
      <c r="R1466" t="s">
        <v>8345</v>
      </c>
      <c r="S1466" s="10">
        <f t="shared" si="91"/>
        <v>41291.453217592592</v>
      </c>
      <c r="T1466" s="10">
        <f t="shared" si="90"/>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s="13" t="s">
        <v>8325</v>
      </c>
      <c r="R1467" t="s">
        <v>8345</v>
      </c>
      <c r="S1467" s="10">
        <f t="shared" si="91"/>
        <v>40959.526064814811</v>
      </c>
      <c r="T1467" s="10">
        <f t="shared" si="90"/>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s="13" t="s">
        <v>8325</v>
      </c>
      <c r="R1468" t="s">
        <v>8345</v>
      </c>
      <c r="S1468" s="10">
        <f t="shared" si="91"/>
        <v>42339.963726851849</v>
      </c>
      <c r="T1468" s="10">
        <f t="shared" si="90"/>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s="6">
        <f t="shared" si="89"/>
        <v>76.72</v>
      </c>
      <c r="Q1469" s="13" t="s">
        <v>8325</v>
      </c>
      <c r="R1469" t="s">
        <v>8345</v>
      </c>
      <c r="S1469" s="10">
        <f t="shared" si="91"/>
        <v>40933.593576388885</v>
      </c>
      <c r="T1469" s="10">
        <f t="shared" si="90"/>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s="13" t="s">
        <v>8325</v>
      </c>
      <c r="R1470" t="s">
        <v>8345</v>
      </c>
      <c r="S1470" s="10">
        <f t="shared" si="91"/>
        <v>40645.806122685179</v>
      </c>
      <c r="T1470" s="10">
        <f t="shared" si="90"/>
        <v>40705.806122685179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s="13" t="s">
        <v>8325</v>
      </c>
      <c r="R1471" t="s">
        <v>8345</v>
      </c>
      <c r="S1471" s="10">
        <f t="shared" si="91"/>
        <v>41290.390150462961</v>
      </c>
      <c r="T1471" s="10">
        <f t="shared" si="90"/>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s="13" t="s">
        <v>8325</v>
      </c>
      <c r="R1472" t="s">
        <v>8345</v>
      </c>
      <c r="S1472" s="10">
        <f t="shared" si="91"/>
        <v>41250.618784722217</v>
      </c>
      <c r="T1472" s="10">
        <f t="shared" si="90"/>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s="13" t="s">
        <v>8325</v>
      </c>
      <c r="R1473" t="s">
        <v>8345</v>
      </c>
      <c r="S1473" s="10">
        <f t="shared" si="91"/>
        <v>42073.749236111107</v>
      </c>
      <c r="T1473" s="10">
        <f t="shared" si="90"/>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s="13" t="s">
        <v>8325</v>
      </c>
      <c r="R1474" t="s">
        <v>8345</v>
      </c>
      <c r="S1474" s="10">
        <f t="shared" si="91"/>
        <v>41533.33452546296</v>
      </c>
      <c r="T1474" s="10">
        <f t="shared" si="90"/>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92">E1475/D1475</f>
        <v>1.20516</v>
      </c>
      <c r="P1475" s="6">
        <f t="shared" ref="P1475:P1538" si="93">E1475/L1475</f>
        <v>38.462553191489363</v>
      </c>
      <c r="Q1475" s="13" t="s">
        <v>8325</v>
      </c>
      <c r="R1475" t="s">
        <v>8345</v>
      </c>
      <c r="S1475" s="10">
        <f t="shared" si="91"/>
        <v>40939.771284722221</v>
      </c>
      <c r="T1475" s="10">
        <f t="shared" ref="T1475:T1538" si="94">(I1475/86400)+25569+(-5/24)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s="13" t="s">
        <v>8325</v>
      </c>
      <c r="R1476" t="s">
        <v>8345</v>
      </c>
      <c r="S1476" s="10">
        <f t="shared" ref="S1476:S1539" si="95">(J1476/86400)+25569+(-5/24)</f>
        <v>41500.519583333335</v>
      </c>
      <c r="T1476" s="10">
        <f t="shared" si="94"/>
        <v>41530.519583333335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s="13" t="s">
        <v>8325</v>
      </c>
      <c r="R1477" t="s">
        <v>8345</v>
      </c>
      <c r="S1477" s="10">
        <f t="shared" si="95"/>
        <v>41960.514618055553</v>
      </c>
      <c r="T1477" s="10">
        <f t="shared" si="94"/>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s="13" t="s">
        <v>8325</v>
      </c>
      <c r="R1478" t="s">
        <v>8345</v>
      </c>
      <c r="S1478" s="10">
        <f t="shared" si="95"/>
        <v>40765.833587962959</v>
      </c>
      <c r="T1478" s="10">
        <f t="shared" si="94"/>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s="13" t="s">
        <v>8325</v>
      </c>
      <c r="R1479" t="s">
        <v>8345</v>
      </c>
      <c r="S1479" s="10">
        <f t="shared" si="95"/>
        <v>40840.407453703701</v>
      </c>
      <c r="T1479" s="10">
        <f t="shared" si="94"/>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s="13" t="s">
        <v>8325</v>
      </c>
      <c r="R1480" t="s">
        <v>8345</v>
      </c>
      <c r="S1480" s="10">
        <f t="shared" si="95"/>
        <v>41394.663344907407</v>
      </c>
      <c r="T1480" s="10">
        <f t="shared" si="94"/>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s="13" t="s">
        <v>8325</v>
      </c>
      <c r="R1481" t="s">
        <v>8345</v>
      </c>
      <c r="S1481" s="10">
        <f t="shared" si="95"/>
        <v>41754.536909722221</v>
      </c>
      <c r="T1481" s="10">
        <f t="shared" si="94"/>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s="13" t="s">
        <v>8325</v>
      </c>
      <c r="R1482" t="s">
        <v>8345</v>
      </c>
      <c r="S1482" s="10">
        <f t="shared" si="95"/>
        <v>41464.725682870368</v>
      </c>
      <c r="T1482" s="10">
        <f t="shared" si="94"/>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s="13" t="s">
        <v>8325</v>
      </c>
      <c r="R1483" t="s">
        <v>8327</v>
      </c>
      <c r="S1483" s="10">
        <f t="shared" si="95"/>
        <v>41550.714641203704</v>
      </c>
      <c r="T1483" s="10">
        <f t="shared" si="94"/>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5</v>
      </c>
      <c r="Q1484" s="13" t="s">
        <v>8325</v>
      </c>
      <c r="R1484" t="s">
        <v>8327</v>
      </c>
      <c r="S1484" s="10">
        <f t="shared" si="95"/>
        <v>41136.649722222217</v>
      </c>
      <c r="T1484" s="10">
        <f t="shared" si="94"/>
        <v>41159.118750000001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s="13" t="s">
        <v>8325</v>
      </c>
      <c r="R1485" t="s">
        <v>8327</v>
      </c>
      <c r="S1485" s="10">
        <f t="shared" si="95"/>
        <v>42547.984664351847</v>
      </c>
      <c r="T1485" s="10">
        <f t="shared" si="94"/>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t="e">
        <f t="shared" si="93"/>
        <v>#DIV/0!</v>
      </c>
      <c r="Q1486" s="13" t="s">
        <v>8325</v>
      </c>
      <c r="R1486" t="s">
        <v>8327</v>
      </c>
      <c r="S1486" s="10">
        <f t="shared" si="95"/>
        <v>41052.992627314808</v>
      </c>
      <c r="T1486" s="10">
        <f t="shared" si="94"/>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s="13" t="s">
        <v>8325</v>
      </c>
      <c r="R1487" t="s">
        <v>8327</v>
      </c>
      <c r="S1487" s="10">
        <f t="shared" si="95"/>
        <v>42130.587650462963</v>
      </c>
      <c r="T1487" s="10">
        <f t="shared" si="94"/>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s="13" t="s">
        <v>8325</v>
      </c>
      <c r="R1488" t="s">
        <v>8327</v>
      </c>
      <c r="S1488" s="10">
        <f t="shared" si="95"/>
        <v>42031.960196759253</v>
      </c>
      <c r="T1488" s="10">
        <f t="shared" si="94"/>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t="e">
        <f t="shared" si="93"/>
        <v>#DIV/0!</v>
      </c>
      <c r="Q1489" s="13" t="s">
        <v>8325</v>
      </c>
      <c r="R1489" t="s">
        <v>8327</v>
      </c>
      <c r="S1489" s="10">
        <f t="shared" si="95"/>
        <v>42554.709155092591</v>
      </c>
      <c r="T1489" s="10">
        <f t="shared" si="94"/>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60</v>
      </c>
      <c r="Q1490" s="13" t="s">
        <v>8325</v>
      </c>
      <c r="R1490" t="s">
        <v>8327</v>
      </c>
      <c r="S1490" s="10">
        <f t="shared" si="95"/>
        <v>41614.354861111111</v>
      </c>
      <c r="T1490" s="10">
        <f t="shared" si="94"/>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t="e">
        <f t="shared" si="93"/>
        <v>#DIV/0!</v>
      </c>
      <c r="Q1491" s="13" t="s">
        <v>8325</v>
      </c>
      <c r="R1491" t="s">
        <v>8327</v>
      </c>
      <c r="S1491" s="10">
        <f t="shared" si="95"/>
        <v>41198.403379629628</v>
      </c>
      <c r="T1491" s="10">
        <f t="shared" si="94"/>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s="13" t="s">
        <v>8325</v>
      </c>
      <c r="R1492" t="s">
        <v>8327</v>
      </c>
      <c r="S1492" s="10">
        <f t="shared" si="95"/>
        <v>41520.352708333332</v>
      </c>
      <c r="T1492" s="10">
        <f t="shared" si="94"/>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s="13" t="s">
        <v>8325</v>
      </c>
      <c r="R1493" t="s">
        <v>8327</v>
      </c>
      <c r="S1493" s="10">
        <f t="shared" si="95"/>
        <v>41991.505127314813</v>
      </c>
      <c r="T1493" s="10">
        <f t="shared" si="94"/>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s="13" t="s">
        <v>8325</v>
      </c>
      <c r="R1494" t="s">
        <v>8327</v>
      </c>
      <c r="S1494" s="10">
        <f t="shared" si="95"/>
        <v>40682.676458333335</v>
      </c>
      <c r="T1494" s="10">
        <f t="shared" si="94"/>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t="e">
        <f t="shared" si="93"/>
        <v>#DIV/0!</v>
      </c>
      <c r="Q1495" s="13" t="s">
        <v>8325</v>
      </c>
      <c r="R1495" t="s">
        <v>8327</v>
      </c>
      <c r="S1495" s="10">
        <f t="shared" si="95"/>
        <v>41411.658275462956</v>
      </c>
      <c r="T1495" s="10">
        <f t="shared" si="94"/>
        <v>41441.658275462956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s="13" t="s">
        <v>8325</v>
      </c>
      <c r="R1496" t="s">
        <v>8327</v>
      </c>
      <c r="S1496" s="10">
        <f t="shared" si="95"/>
        <v>42067.514039351845</v>
      </c>
      <c r="T1496" s="10">
        <f t="shared" si="94"/>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t="e">
        <f t="shared" si="93"/>
        <v>#DIV/0!</v>
      </c>
      <c r="Q1497" s="13" t="s">
        <v>8325</v>
      </c>
      <c r="R1497" t="s">
        <v>8327</v>
      </c>
      <c r="S1497" s="10">
        <f t="shared" si="95"/>
        <v>40752.581377314811</v>
      </c>
      <c r="T1497" s="10">
        <f t="shared" si="94"/>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t="e">
        <f t="shared" si="93"/>
        <v>#DIV/0!</v>
      </c>
      <c r="Q1498" s="13" t="s">
        <v>8325</v>
      </c>
      <c r="R1498" t="s">
        <v>8327</v>
      </c>
      <c r="S1498" s="10">
        <f t="shared" si="95"/>
        <v>41838.266886574071</v>
      </c>
      <c r="T1498" s="10">
        <f t="shared" si="94"/>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s="13" t="s">
        <v>8325</v>
      </c>
      <c r="R1499" t="s">
        <v>8327</v>
      </c>
      <c r="S1499" s="10">
        <f t="shared" si="95"/>
        <v>41444.434282407405</v>
      </c>
      <c r="T1499" s="10">
        <f t="shared" si="94"/>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19</v>
      </c>
      <c r="Q1500" s="13" t="s">
        <v>8325</v>
      </c>
      <c r="R1500" t="s">
        <v>8327</v>
      </c>
      <c r="S1500" s="10">
        <f t="shared" si="95"/>
        <v>41840.775208333333</v>
      </c>
      <c r="T1500" s="10">
        <f t="shared" si="94"/>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s="13" t="s">
        <v>8325</v>
      </c>
      <c r="R1501" t="s">
        <v>8327</v>
      </c>
      <c r="S1501" s="10">
        <f t="shared" si="95"/>
        <v>42526.798993055556</v>
      </c>
      <c r="T1501" s="10">
        <f t="shared" si="94"/>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s="13" t="s">
        <v>8325</v>
      </c>
      <c r="R1502" t="s">
        <v>8327</v>
      </c>
      <c r="S1502" s="10">
        <f t="shared" si="95"/>
        <v>41365.69626157407</v>
      </c>
      <c r="T1502" s="10">
        <f t="shared" si="94"/>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s="13" t="s">
        <v>8341</v>
      </c>
      <c r="R1503" t="s">
        <v>8342</v>
      </c>
      <c r="S1503" s="10">
        <f t="shared" si="95"/>
        <v>42163.3752662037</v>
      </c>
      <c r="T1503" s="10">
        <f t="shared" si="94"/>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s="13" t="s">
        <v>8341</v>
      </c>
      <c r="R1504" t="s">
        <v>8342</v>
      </c>
      <c r="S1504" s="10">
        <f t="shared" si="95"/>
        <v>42426.33425925926</v>
      </c>
      <c r="T1504" s="10">
        <f t="shared" si="94"/>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s="13" t="s">
        <v>8341</v>
      </c>
      <c r="R1505" t="s">
        <v>8342</v>
      </c>
      <c r="S1505" s="10">
        <f t="shared" si="95"/>
        <v>42606.13890046296</v>
      </c>
      <c r="T1505" s="10">
        <f t="shared" si="94"/>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s="13" t="s">
        <v>8341</v>
      </c>
      <c r="R1506" t="s">
        <v>8342</v>
      </c>
      <c r="S1506" s="10">
        <f t="shared" si="95"/>
        <v>41772.44935185185</v>
      </c>
      <c r="T1506" s="10">
        <f t="shared" si="94"/>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s="13" t="s">
        <v>8341</v>
      </c>
      <c r="R1507" t="s">
        <v>8342</v>
      </c>
      <c r="S1507" s="10">
        <f t="shared" si="95"/>
        <v>42414.234988425924</v>
      </c>
      <c r="T1507" s="10">
        <f t="shared" si="94"/>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s="13" t="s">
        <v>8341</v>
      </c>
      <c r="R1508" t="s">
        <v>8342</v>
      </c>
      <c r="S1508" s="10">
        <f t="shared" si="95"/>
        <v>41814.577592592592</v>
      </c>
      <c r="T1508" s="10">
        <f t="shared" si="94"/>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s="13" t="s">
        <v>8341</v>
      </c>
      <c r="R1509" t="s">
        <v>8342</v>
      </c>
      <c r="S1509" s="10">
        <f t="shared" si="95"/>
        <v>40254.242002314808</v>
      </c>
      <c r="T1509" s="10">
        <f t="shared" si="94"/>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s="13" t="s">
        <v>8341</v>
      </c>
      <c r="R1510" t="s">
        <v>8342</v>
      </c>
      <c r="S1510" s="10">
        <f t="shared" si="95"/>
        <v>41786.406030092592</v>
      </c>
      <c r="T1510" s="10">
        <f t="shared" si="94"/>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s="13" t="s">
        <v>8341</v>
      </c>
      <c r="R1511" t="s">
        <v>8342</v>
      </c>
      <c r="S1511" s="10">
        <f t="shared" si="95"/>
        <v>42751.325057870366</v>
      </c>
      <c r="T1511" s="10">
        <f t="shared" si="94"/>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s="13" t="s">
        <v>8341</v>
      </c>
      <c r="R1512" t="s">
        <v>8342</v>
      </c>
      <c r="S1512" s="10">
        <f t="shared" si="95"/>
        <v>41809.176828703705</v>
      </c>
      <c r="T1512" s="10">
        <f t="shared" si="94"/>
        <v>41839.176828703705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s="13" t="s">
        <v>8341</v>
      </c>
      <c r="R1513" t="s">
        <v>8342</v>
      </c>
      <c r="S1513" s="10">
        <f t="shared" si="95"/>
        <v>42296.375046296293</v>
      </c>
      <c r="T1513" s="10">
        <f t="shared" si="94"/>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s="13" t="s">
        <v>8341</v>
      </c>
      <c r="R1514" t="s">
        <v>8342</v>
      </c>
      <c r="S1514" s="10">
        <f t="shared" si="95"/>
        <v>42741.476145833331</v>
      </c>
      <c r="T1514" s="10">
        <f t="shared" si="94"/>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s="13" t="s">
        <v>8341</v>
      </c>
      <c r="R1515" t="s">
        <v>8342</v>
      </c>
      <c r="S1515" s="10">
        <f t="shared" si="95"/>
        <v>41806.42900462963</v>
      </c>
      <c r="T1515" s="10">
        <f t="shared" si="94"/>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s="13" t="s">
        <v>8341</v>
      </c>
      <c r="R1516" t="s">
        <v>8342</v>
      </c>
      <c r="S1516" s="10">
        <f t="shared" si="95"/>
        <v>42234.389351851853</v>
      </c>
      <c r="T1516" s="10">
        <f t="shared" si="94"/>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s="13" t="s">
        <v>8341</v>
      </c>
      <c r="R1517" t="s">
        <v>8342</v>
      </c>
      <c r="S1517" s="10">
        <f t="shared" si="95"/>
        <v>42415.04510416666</v>
      </c>
      <c r="T1517" s="10">
        <f t="shared" si="94"/>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s="13" t="s">
        <v>8341</v>
      </c>
      <c r="R1518" t="s">
        <v>8342</v>
      </c>
      <c r="S1518" s="10">
        <f t="shared" si="95"/>
        <v>42619.258009259262</v>
      </c>
      <c r="T1518" s="10">
        <f t="shared" si="94"/>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s="13" t="s">
        <v>8341</v>
      </c>
      <c r="R1519" t="s">
        <v>8342</v>
      </c>
      <c r="S1519" s="10">
        <f t="shared" si="95"/>
        <v>41948.358252314814</v>
      </c>
      <c r="T1519" s="10">
        <f t="shared" si="94"/>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s="13" t="s">
        <v>8341</v>
      </c>
      <c r="R1520" t="s">
        <v>8342</v>
      </c>
      <c r="S1520" s="10">
        <f t="shared" si="95"/>
        <v>41760.611712962964</v>
      </c>
      <c r="T1520" s="10">
        <f t="shared" si="94"/>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s="13" t="s">
        <v>8341</v>
      </c>
      <c r="R1521" t="s">
        <v>8342</v>
      </c>
      <c r="S1521" s="10">
        <f t="shared" si="95"/>
        <v>41782.533368055556</v>
      </c>
      <c r="T1521" s="10">
        <f t="shared" si="94"/>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s="13" t="s">
        <v>8341</v>
      </c>
      <c r="R1522" t="s">
        <v>8342</v>
      </c>
      <c r="S1522" s="10">
        <f t="shared" si="95"/>
        <v>41955.649456018517</v>
      </c>
      <c r="T1522" s="10">
        <f t="shared" si="94"/>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s="13" t="s">
        <v>8341</v>
      </c>
      <c r="R1523" t="s">
        <v>8342</v>
      </c>
      <c r="S1523" s="10">
        <f t="shared" si="95"/>
        <v>42492.959386574068</v>
      </c>
      <c r="T1523" s="10">
        <f t="shared" si="94"/>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s="13" t="s">
        <v>8341</v>
      </c>
      <c r="R1524" t="s">
        <v>8342</v>
      </c>
      <c r="S1524" s="10">
        <f t="shared" si="95"/>
        <v>41899.621979166666</v>
      </c>
      <c r="T1524" s="10">
        <f t="shared" si="94"/>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s="13" t="s">
        <v>8341</v>
      </c>
      <c r="R1525" t="s">
        <v>8342</v>
      </c>
      <c r="S1525" s="10">
        <f t="shared" si="95"/>
        <v>41964.543009259258</v>
      </c>
      <c r="T1525" s="10">
        <f t="shared" si="94"/>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s="13" t="s">
        <v>8341</v>
      </c>
      <c r="R1526" t="s">
        <v>8342</v>
      </c>
      <c r="S1526" s="10">
        <f t="shared" si="95"/>
        <v>42756.292708333327</v>
      </c>
      <c r="T1526" s="10">
        <f t="shared" si="94"/>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s="13" t="s">
        <v>8341</v>
      </c>
      <c r="R1527" t="s">
        <v>8342</v>
      </c>
      <c r="S1527" s="10">
        <f t="shared" si="95"/>
        <v>42570.494652777772</v>
      </c>
      <c r="T1527" s="10">
        <f t="shared" si="94"/>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s="13" t="s">
        <v>8341</v>
      </c>
      <c r="R1528" t="s">
        <v>8342</v>
      </c>
      <c r="S1528" s="10">
        <f t="shared" si="95"/>
        <v>42339.067673611113</v>
      </c>
      <c r="T1528" s="10">
        <f t="shared" si="94"/>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s="13" t="s">
        <v>8341</v>
      </c>
      <c r="R1529" t="s">
        <v>8342</v>
      </c>
      <c r="S1529" s="10">
        <f t="shared" si="95"/>
        <v>42780.392199074071</v>
      </c>
      <c r="T1529" s="10">
        <f t="shared" si="94"/>
        <v>42808.350532407407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s="13" t="s">
        <v>8341</v>
      </c>
      <c r="R1530" t="s">
        <v>8342</v>
      </c>
      <c r="S1530" s="10">
        <f t="shared" si="95"/>
        <v>42736.524560185186</v>
      </c>
      <c r="T1530" s="10">
        <f t="shared" si="94"/>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s="13" t="s">
        <v>8341</v>
      </c>
      <c r="R1531" t="s">
        <v>8342</v>
      </c>
      <c r="S1531" s="10">
        <f t="shared" si="95"/>
        <v>42052.420370370368</v>
      </c>
      <c r="T1531" s="10">
        <f t="shared" si="94"/>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s="13" t="s">
        <v>8341</v>
      </c>
      <c r="R1532" t="s">
        <v>8342</v>
      </c>
      <c r="S1532" s="10">
        <f t="shared" si="95"/>
        <v>42275.558969907404</v>
      </c>
      <c r="T1532" s="10">
        <f t="shared" si="94"/>
        <v>42300.558969907404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s="13" t="s">
        <v>8341</v>
      </c>
      <c r="R1533" t="s">
        <v>8342</v>
      </c>
      <c r="S1533" s="10">
        <f t="shared" si="95"/>
        <v>41941.594050925924</v>
      </c>
      <c r="T1533" s="10">
        <f t="shared" si="94"/>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s="13" t="s">
        <v>8341</v>
      </c>
      <c r="R1534" t="s">
        <v>8342</v>
      </c>
      <c r="S1534" s="10">
        <f t="shared" si="95"/>
        <v>42391.266956018517</v>
      </c>
      <c r="T1534" s="10">
        <f t="shared" si="94"/>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s="13" t="s">
        <v>8341</v>
      </c>
      <c r="R1535" t="s">
        <v>8342</v>
      </c>
      <c r="S1535" s="10">
        <f t="shared" si="95"/>
        <v>42442.793715277774</v>
      </c>
      <c r="T1535" s="10">
        <f t="shared" si="94"/>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s="13" t="s">
        <v>8341</v>
      </c>
      <c r="R1536" t="s">
        <v>8342</v>
      </c>
      <c r="S1536" s="10">
        <f t="shared" si="95"/>
        <v>42221.465995370367</v>
      </c>
      <c r="T1536" s="10">
        <f t="shared" si="94"/>
        <v>42251.465995370367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s="13" t="s">
        <v>8341</v>
      </c>
      <c r="R1537" t="s">
        <v>8342</v>
      </c>
      <c r="S1537" s="10">
        <f t="shared" si="95"/>
        <v>42484.620729166665</v>
      </c>
      <c r="T1537" s="10">
        <f t="shared" si="94"/>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s="13" t="s">
        <v>8341</v>
      </c>
      <c r="R1538" t="s">
        <v>8342</v>
      </c>
      <c r="S1538" s="10">
        <f t="shared" si="95"/>
        <v>42213.593865740739</v>
      </c>
      <c r="T1538" s="10">
        <f t="shared" si="94"/>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6">
        <f t="shared" ref="P1539:P1602" si="97">E1539/L1539</f>
        <v>96.375</v>
      </c>
      <c r="Q1539" s="13" t="s">
        <v>8341</v>
      </c>
      <c r="R1539" t="s">
        <v>8342</v>
      </c>
      <c r="S1539" s="10">
        <f t="shared" si="95"/>
        <v>42552.106793981475</v>
      </c>
      <c r="T1539" s="10">
        <f t="shared" ref="T1539:T1602" si="98">(I1539/86400)+25569+(-5/24)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s="13" t="s">
        <v>8341</v>
      </c>
      <c r="R1540" t="s">
        <v>8342</v>
      </c>
      <c r="S1540" s="10">
        <f t="shared" ref="S1540:S1603" si="99">(J1540/86400)+25569+(-5/24)</f>
        <v>41981.57372685185</v>
      </c>
      <c r="T1540" s="10">
        <f t="shared" si="98"/>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s="13" t="s">
        <v>8341</v>
      </c>
      <c r="R1541" t="s">
        <v>8342</v>
      </c>
      <c r="S1541" s="10">
        <f t="shared" si="99"/>
        <v>42705.710868055554</v>
      </c>
      <c r="T1541" s="10">
        <f t="shared" si="98"/>
        <v>42738.710868055554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s="13" t="s">
        <v>8341</v>
      </c>
      <c r="R1542" t="s">
        <v>8342</v>
      </c>
      <c r="S1542" s="10">
        <f t="shared" si="99"/>
        <v>41938.798796296294</v>
      </c>
      <c r="T1542" s="10">
        <f t="shared" si="98"/>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s="13" t="s">
        <v>8341</v>
      </c>
      <c r="R1543" t="s">
        <v>8346</v>
      </c>
      <c r="S1543" s="10">
        <f t="shared" si="99"/>
        <v>41974.503912037035</v>
      </c>
      <c r="T1543" s="10">
        <f t="shared" si="98"/>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20</v>
      </c>
      <c r="Q1544" s="13" t="s">
        <v>8341</v>
      </c>
      <c r="R1544" t="s">
        <v>8346</v>
      </c>
      <c r="S1544" s="10">
        <f t="shared" si="99"/>
        <v>42170.788194444445</v>
      </c>
      <c r="T1544" s="10">
        <f t="shared" si="98"/>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s="13" t="s">
        <v>8341</v>
      </c>
      <c r="R1545" t="s">
        <v>8346</v>
      </c>
      <c r="S1545" s="10">
        <f t="shared" si="99"/>
        <v>41935.301319444443</v>
      </c>
      <c r="T1545" s="10">
        <f t="shared" si="98"/>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t="e">
        <f t="shared" si="97"/>
        <v>#DIV/0!</v>
      </c>
      <c r="Q1546" s="13" t="s">
        <v>8341</v>
      </c>
      <c r="R1546" t="s">
        <v>8346</v>
      </c>
      <c r="S1546" s="10">
        <f t="shared" si="99"/>
        <v>42052.842870370368</v>
      </c>
      <c r="T1546" s="10">
        <f t="shared" si="98"/>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s="13" t="s">
        <v>8341</v>
      </c>
      <c r="R1547" t="s">
        <v>8346</v>
      </c>
      <c r="S1547" s="10">
        <f t="shared" si="99"/>
        <v>42031.676319444443</v>
      </c>
      <c r="T1547" s="10">
        <f t="shared" si="98"/>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s="13" t="s">
        <v>8341</v>
      </c>
      <c r="R1548" t="s">
        <v>8346</v>
      </c>
      <c r="S1548" s="10">
        <f t="shared" si="99"/>
        <v>41839.004618055551</v>
      </c>
      <c r="T1548" s="10">
        <f t="shared" si="98"/>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t="e">
        <f t="shared" si="97"/>
        <v>#DIV/0!</v>
      </c>
      <c r="Q1549" s="13" t="s">
        <v>8341</v>
      </c>
      <c r="R1549" t="s">
        <v>8346</v>
      </c>
      <c r="S1549" s="10">
        <f t="shared" si="99"/>
        <v>42782.218541666669</v>
      </c>
      <c r="T1549" s="10">
        <f t="shared" si="98"/>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s="13" t="s">
        <v>8341</v>
      </c>
      <c r="R1550" t="s">
        <v>8346</v>
      </c>
      <c r="S1550" s="10">
        <f t="shared" si="99"/>
        <v>42286.673842592594</v>
      </c>
      <c r="T1550" s="10">
        <f t="shared" si="98"/>
        <v>42316.715509259258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s="13" t="s">
        <v>8341</v>
      </c>
      <c r="R1551" t="s">
        <v>8346</v>
      </c>
      <c r="S1551" s="10">
        <f t="shared" si="99"/>
        <v>42280.927766203698</v>
      </c>
      <c r="T1551" s="10">
        <f t="shared" si="98"/>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s="13" t="s">
        <v>8341</v>
      </c>
      <c r="R1552" t="s">
        <v>8346</v>
      </c>
      <c r="S1552" s="10">
        <f t="shared" si="99"/>
        <v>42472.24113425926</v>
      </c>
      <c r="T1552" s="10">
        <f t="shared" si="98"/>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t="e">
        <f t="shared" si="97"/>
        <v>#DIV/0!</v>
      </c>
      <c r="Q1553" s="13" t="s">
        <v>8341</v>
      </c>
      <c r="R1553" t="s">
        <v>8346</v>
      </c>
      <c r="S1553" s="10">
        <f t="shared" si="99"/>
        <v>42121.616192129623</v>
      </c>
      <c r="T1553" s="10">
        <f t="shared" si="98"/>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s="13" t="s">
        <v>8341</v>
      </c>
      <c r="R1554" t="s">
        <v>8346</v>
      </c>
      <c r="S1554" s="10">
        <f t="shared" si="99"/>
        <v>41892.480416666665</v>
      </c>
      <c r="T1554" s="10">
        <f t="shared" si="98"/>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t="e">
        <f t="shared" si="97"/>
        <v>#DIV/0!</v>
      </c>
      <c r="Q1555" s="13" t="s">
        <v>8341</v>
      </c>
      <c r="R1555" t="s">
        <v>8346</v>
      </c>
      <c r="S1555" s="10">
        <f t="shared" si="99"/>
        <v>42219.074618055551</v>
      </c>
      <c r="T1555" s="10">
        <f t="shared" si="98"/>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t="e">
        <f t="shared" si="97"/>
        <v>#DIV/0!</v>
      </c>
      <c r="Q1556" s="13" t="s">
        <v>8341</v>
      </c>
      <c r="R1556" t="s">
        <v>8346</v>
      </c>
      <c r="S1556" s="10">
        <f t="shared" si="99"/>
        <v>42188.043865740743</v>
      </c>
      <c r="T1556" s="10">
        <f t="shared" si="98"/>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t="e">
        <f t="shared" si="97"/>
        <v>#DIV/0!</v>
      </c>
      <c r="Q1557" s="13" t="s">
        <v>8341</v>
      </c>
      <c r="R1557" t="s">
        <v>8346</v>
      </c>
      <c r="S1557" s="10">
        <f t="shared" si="99"/>
        <v>42241.405462962961</v>
      </c>
      <c r="T1557" s="10">
        <f t="shared" si="98"/>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s="13" t="s">
        <v>8341</v>
      </c>
      <c r="R1558" t="s">
        <v>8346</v>
      </c>
      <c r="S1558" s="10">
        <f t="shared" si="99"/>
        <v>42524.944722222215</v>
      </c>
      <c r="T1558" s="10">
        <f t="shared" si="98"/>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100</v>
      </c>
      <c r="Q1559" s="13" t="s">
        <v>8341</v>
      </c>
      <c r="R1559" t="s">
        <v>8346</v>
      </c>
      <c r="S1559" s="10">
        <f t="shared" si="99"/>
        <v>41871.444826388884</v>
      </c>
      <c r="T1559" s="10">
        <f t="shared" si="98"/>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s="13" t="s">
        <v>8341</v>
      </c>
      <c r="R1560" t="s">
        <v>8346</v>
      </c>
      <c r="S1560" s="10">
        <f t="shared" si="99"/>
        <v>42185.189340277771</v>
      </c>
      <c r="T1560" s="10">
        <f t="shared" si="98"/>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s="13" t="s">
        <v>8341</v>
      </c>
      <c r="R1561" t="s">
        <v>8346</v>
      </c>
      <c r="S1561" s="10">
        <f t="shared" si="99"/>
        <v>42107.844895833332</v>
      </c>
      <c r="T1561" s="10">
        <f t="shared" si="98"/>
        <v>42122.844895833332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s="13" t="s">
        <v>8341</v>
      </c>
      <c r="R1562" t="s">
        <v>8346</v>
      </c>
      <c r="S1562" s="10">
        <f t="shared" si="99"/>
        <v>41935.812418981477</v>
      </c>
      <c r="T1562" s="10">
        <f t="shared" si="98"/>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s="13" t="s">
        <v>8325</v>
      </c>
      <c r="R1563" t="s">
        <v>8347</v>
      </c>
      <c r="S1563" s="10">
        <f t="shared" si="99"/>
        <v>41554.833368055552</v>
      </c>
      <c r="T1563" s="10">
        <f t="shared" si="98"/>
        <v>41584.875034722216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s="6" t="e">
        <f t="shared" si="97"/>
        <v>#DIV/0!</v>
      </c>
      <c r="Q1564" s="13" t="s">
        <v>8325</v>
      </c>
      <c r="R1564" t="s">
        <v>8347</v>
      </c>
      <c r="S1564" s="10">
        <f t="shared" si="99"/>
        <v>40079.357824074068</v>
      </c>
      <c r="T1564" s="10">
        <f t="shared" si="98"/>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s="13" t="s">
        <v>8325</v>
      </c>
      <c r="R1565" t="s">
        <v>8347</v>
      </c>
      <c r="S1565" s="10">
        <f t="shared" si="99"/>
        <v>41652.534155092588</v>
      </c>
      <c r="T1565" s="10">
        <f t="shared" si="98"/>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s="6">
        <f t="shared" si="97"/>
        <v>10</v>
      </c>
      <c r="Q1566" s="13" t="s">
        <v>8325</v>
      </c>
      <c r="R1566" t="s">
        <v>8347</v>
      </c>
      <c r="S1566" s="10">
        <f t="shared" si="99"/>
        <v>42121.158668981479</v>
      </c>
      <c r="T1566" s="10">
        <f t="shared" si="98"/>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s="13" t="s">
        <v>8325</v>
      </c>
      <c r="R1567" t="s">
        <v>8347</v>
      </c>
      <c r="S1567" s="10">
        <f t="shared" si="99"/>
        <v>40672.521539351852</v>
      </c>
      <c r="T1567" s="10">
        <f t="shared" si="98"/>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s="13" t="s">
        <v>8325</v>
      </c>
      <c r="R1568" t="s">
        <v>8347</v>
      </c>
      <c r="S1568" s="10">
        <f t="shared" si="99"/>
        <v>42549.708379629628</v>
      </c>
      <c r="T1568" s="10">
        <f t="shared" si="98"/>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s="13" t="s">
        <v>8325</v>
      </c>
      <c r="R1569" t="s">
        <v>8347</v>
      </c>
      <c r="S1569" s="10">
        <f t="shared" si="99"/>
        <v>41671.728530092594</v>
      </c>
      <c r="T1569" s="10">
        <f t="shared" si="98"/>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s="13" t="s">
        <v>8325</v>
      </c>
      <c r="R1570" t="s">
        <v>8347</v>
      </c>
      <c r="S1570" s="10">
        <f t="shared" si="99"/>
        <v>41961.853993055549</v>
      </c>
      <c r="T1570" s="10">
        <f t="shared" si="98"/>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s="6" t="e">
        <f t="shared" si="97"/>
        <v>#DIV/0!</v>
      </c>
      <c r="Q1571" s="13" t="s">
        <v>8325</v>
      </c>
      <c r="R1571" t="s">
        <v>8347</v>
      </c>
      <c r="S1571" s="10">
        <f t="shared" si="99"/>
        <v>41389.471226851849</v>
      </c>
      <c r="T1571" s="10">
        <f t="shared" si="98"/>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s="13" t="s">
        <v>8325</v>
      </c>
      <c r="R1572" t="s">
        <v>8347</v>
      </c>
      <c r="S1572" s="10">
        <f t="shared" si="99"/>
        <v>42438.605115740742</v>
      </c>
      <c r="T1572" s="10">
        <f t="shared" si="98"/>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s="13" t="s">
        <v>8325</v>
      </c>
      <c r="R1573" t="s">
        <v>8347</v>
      </c>
      <c r="S1573" s="10">
        <f t="shared" si="99"/>
        <v>42144.56114583333</v>
      </c>
      <c r="T1573" s="10">
        <f t="shared" si="98"/>
        <v>42174.56114583333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s="13" t="s">
        <v>8325</v>
      </c>
      <c r="R1574" t="s">
        <v>8347</v>
      </c>
      <c r="S1574" s="10">
        <f t="shared" si="99"/>
        <v>42403.824756944443</v>
      </c>
      <c r="T1574" s="10">
        <f t="shared" si="98"/>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s="13" t="s">
        <v>8325</v>
      </c>
      <c r="R1575" t="s">
        <v>8347</v>
      </c>
      <c r="S1575" s="10">
        <f t="shared" si="99"/>
        <v>42785.791689814818</v>
      </c>
      <c r="T1575" s="10">
        <f t="shared" si="98"/>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s="13" t="s">
        <v>8325</v>
      </c>
      <c r="R1576" t="s">
        <v>8347</v>
      </c>
      <c r="S1576" s="10">
        <f t="shared" si="99"/>
        <v>42017.719085648147</v>
      </c>
      <c r="T1576" s="10">
        <f t="shared" si="98"/>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s="13" t="s">
        <v>8325</v>
      </c>
      <c r="R1577" t="s">
        <v>8347</v>
      </c>
      <c r="S1577" s="10">
        <f t="shared" si="99"/>
        <v>41799.315925925919</v>
      </c>
      <c r="T1577" s="10">
        <f t="shared" si="98"/>
        <v>41829.315925925919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s="6">
        <f t="shared" si="97"/>
        <v>65</v>
      </c>
      <c r="Q1578" s="13" t="s">
        <v>8325</v>
      </c>
      <c r="R1578" t="s">
        <v>8347</v>
      </c>
      <c r="S1578" s="10">
        <f t="shared" si="99"/>
        <v>42140.670925925922</v>
      </c>
      <c r="T1578" s="10">
        <f t="shared" si="98"/>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s="13" t="s">
        <v>8325</v>
      </c>
      <c r="R1579" t="s">
        <v>8347</v>
      </c>
      <c r="S1579" s="10">
        <f t="shared" si="99"/>
        <v>41054.639444444438</v>
      </c>
      <c r="T1579" s="10">
        <f t="shared" si="98"/>
        <v>41114.639444444438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s="13" t="s">
        <v>8325</v>
      </c>
      <c r="R1580" t="s">
        <v>8347</v>
      </c>
      <c r="S1580" s="10">
        <f t="shared" si="99"/>
        <v>40398.857534722221</v>
      </c>
      <c r="T1580" s="10">
        <f t="shared" si="98"/>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s="13" t="s">
        <v>8325</v>
      </c>
      <c r="R1581" t="s">
        <v>8347</v>
      </c>
      <c r="S1581" s="10">
        <f t="shared" si="99"/>
        <v>41481.788090277776</v>
      </c>
      <c r="T1581" s="10">
        <f t="shared" si="98"/>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s="6" t="e">
        <f t="shared" si="97"/>
        <v>#DIV/0!</v>
      </c>
      <c r="Q1582" s="13" t="s">
        <v>8325</v>
      </c>
      <c r="R1582" t="s">
        <v>8347</v>
      </c>
      <c r="S1582" s="10">
        <f t="shared" si="99"/>
        <v>40989.841736111106</v>
      </c>
      <c r="T1582" s="10">
        <f t="shared" si="98"/>
        <v>41049.841736111106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s="13" t="s">
        <v>8341</v>
      </c>
      <c r="R1583" t="s">
        <v>8348</v>
      </c>
      <c r="S1583" s="10">
        <f t="shared" si="99"/>
        <v>42325.240624999999</v>
      </c>
      <c r="T1583" s="10">
        <f t="shared" si="98"/>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s="13" t="s">
        <v>8341</v>
      </c>
      <c r="R1584" t="s">
        <v>8348</v>
      </c>
      <c r="S1584" s="10">
        <f t="shared" si="99"/>
        <v>42246.581631944442</v>
      </c>
      <c r="T1584" s="10">
        <f t="shared" si="98"/>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s="13" t="s">
        <v>8341</v>
      </c>
      <c r="R1585" t="s">
        <v>8348</v>
      </c>
      <c r="S1585" s="10">
        <f t="shared" si="99"/>
        <v>41877.696655092594</v>
      </c>
      <c r="T1585" s="10">
        <f t="shared" si="98"/>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t="e">
        <f t="shared" si="97"/>
        <v>#DIV/0!</v>
      </c>
      <c r="Q1586" s="13" t="s">
        <v>8341</v>
      </c>
      <c r="R1586" t="s">
        <v>8348</v>
      </c>
      <c r="S1586" s="10">
        <f t="shared" si="99"/>
        <v>41779.440983796296</v>
      </c>
      <c r="T1586" s="10">
        <f t="shared" si="98"/>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s="13" t="s">
        <v>8341</v>
      </c>
      <c r="R1587" t="s">
        <v>8348</v>
      </c>
      <c r="S1587" s="10">
        <f t="shared" si="99"/>
        <v>42707.687129629623</v>
      </c>
      <c r="T1587" s="10">
        <f t="shared" si="98"/>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t="e">
        <f t="shared" si="97"/>
        <v>#DIV/0!</v>
      </c>
      <c r="Q1588" s="13" t="s">
        <v>8341</v>
      </c>
      <c r="R1588" t="s">
        <v>8348</v>
      </c>
      <c r="S1588" s="10">
        <f t="shared" si="99"/>
        <v>42068.896087962959</v>
      </c>
      <c r="T1588" s="10">
        <f t="shared" si="98"/>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s="13" t="s">
        <v>8341</v>
      </c>
      <c r="R1589" t="s">
        <v>8348</v>
      </c>
      <c r="S1589" s="10">
        <f t="shared" si="99"/>
        <v>41956.742650462962</v>
      </c>
      <c r="T1589" s="10">
        <f t="shared" si="98"/>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t="e">
        <f t="shared" si="97"/>
        <v>#DIV/0!</v>
      </c>
      <c r="Q1590" s="13" t="s">
        <v>8341</v>
      </c>
      <c r="R1590" t="s">
        <v>8348</v>
      </c>
      <c r="S1590" s="10">
        <f t="shared" si="99"/>
        <v>42005.041655092595</v>
      </c>
      <c r="T1590" s="10">
        <f t="shared" si="98"/>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t="e">
        <f t="shared" si="97"/>
        <v>#DIV/0!</v>
      </c>
      <c r="Q1591" s="13" t="s">
        <v>8341</v>
      </c>
      <c r="R1591" t="s">
        <v>8348</v>
      </c>
      <c r="S1591" s="10">
        <f t="shared" si="99"/>
        <v>42256.776458333326</v>
      </c>
      <c r="T1591" s="10">
        <f t="shared" si="98"/>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s="13" t="s">
        <v>8341</v>
      </c>
      <c r="R1592" t="s">
        <v>8348</v>
      </c>
      <c r="S1592" s="10">
        <f t="shared" si="99"/>
        <v>42240.648888888885</v>
      </c>
      <c r="T1592" s="10">
        <f t="shared" si="98"/>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s="13" t="s">
        <v>8341</v>
      </c>
      <c r="R1593" t="s">
        <v>8348</v>
      </c>
      <c r="S1593" s="10">
        <f t="shared" si="99"/>
        <v>42433.517835648141</v>
      </c>
      <c r="T1593" s="10">
        <f t="shared" si="98"/>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t="e">
        <f t="shared" si="97"/>
        <v>#DIV/0!</v>
      </c>
      <c r="Q1594" s="13" t="s">
        <v>8341</v>
      </c>
      <c r="R1594" t="s">
        <v>8348</v>
      </c>
      <c r="S1594" s="10">
        <f t="shared" si="99"/>
        <v>42045.86440972222</v>
      </c>
      <c r="T1594" s="10">
        <f t="shared" si="98"/>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s="13" t="s">
        <v>8341</v>
      </c>
      <c r="R1595" t="s">
        <v>8348</v>
      </c>
      <c r="S1595" s="10">
        <f t="shared" si="99"/>
        <v>42033.63721064815</v>
      </c>
      <c r="T1595" s="10">
        <f t="shared" si="98"/>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s="13" t="s">
        <v>8341</v>
      </c>
      <c r="R1596" t="s">
        <v>8348</v>
      </c>
      <c r="S1596" s="10">
        <f t="shared" si="99"/>
        <v>42445.504421296289</v>
      </c>
      <c r="T1596" s="10">
        <f t="shared" si="98"/>
        <v>42505.472916666666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40</v>
      </c>
      <c r="Q1597" s="13" t="s">
        <v>8341</v>
      </c>
      <c r="R1597" t="s">
        <v>8348</v>
      </c>
      <c r="S1597" s="10">
        <f t="shared" si="99"/>
        <v>41779.84175925926</v>
      </c>
      <c r="T1597" s="10">
        <f t="shared" si="98"/>
        <v>41808.634027777771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s="13" t="s">
        <v>8341</v>
      </c>
      <c r="R1598" t="s">
        <v>8348</v>
      </c>
      <c r="S1598" s="10">
        <f t="shared" si="99"/>
        <v>41941.221863425926</v>
      </c>
      <c r="T1598" s="10">
        <f t="shared" si="98"/>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t="e">
        <f t="shared" si="97"/>
        <v>#DIV/0!</v>
      </c>
      <c r="Q1599" s="13" t="s">
        <v>8341</v>
      </c>
      <c r="R1599" t="s">
        <v>8348</v>
      </c>
      <c r="S1599" s="10">
        <f t="shared" si="99"/>
        <v>42603.145798611113</v>
      </c>
      <c r="T1599" s="10">
        <f t="shared" si="98"/>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1</v>
      </c>
      <c r="Q1600" s="13" t="s">
        <v>8341</v>
      </c>
      <c r="R1600" t="s">
        <v>8348</v>
      </c>
      <c r="S1600" s="10">
        <f t="shared" si="99"/>
        <v>42151.459004629629</v>
      </c>
      <c r="T1600" s="10">
        <f t="shared" si="98"/>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t="e">
        <f t="shared" si="97"/>
        <v>#DIV/0!</v>
      </c>
      <c r="Q1601" s="13" t="s">
        <v>8341</v>
      </c>
      <c r="R1601" t="s">
        <v>8348</v>
      </c>
      <c r="S1601" s="10">
        <f t="shared" si="99"/>
        <v>42438.330740740734</v>
      </c>
      <c r="T1601" s="10">
        <f t="shared" si="98"/>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s="13" t="s">
        <v>8341</v>
      </c>
      <c r="R1602" t="s">
        <v>8348</v>
      </c>
      <c r="S1602" s="10">
        <f t="shared" si="99"/>
        <v>41790.848981481475</v>
      </c>
      <c r="T1602" s="10">
        <f t="shared" si="98"/>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00">E1603/D1603</f>
        <v>1.082492</v>
      </c>
      <c r="P1603" s="6">
        <f t="shared" ref="P1603:P1666" si="101">E1603/L1603</f>
        <v>48.325535714285714</v>
      </c>
      <c r="Q1603" s="13" t="s">
        <v>8328</v>
      </c>
      <c r="R1603" t="s">
        <v>8329</v>
      </c>
      <c r="S1603" s="10">
        <f t="shared" si="99"/>
        <v>40637.884641203702</v>
      </c>
      <c r="T1603" s="10">
        <f t="shared" ref="T1603:T1666" si="102">(I1603/86400)+25569+(-5/24)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s="13" t="s">
        <v>8328</v>
      </c>
      <c r="R1604" t="s">
        <v>8329</v>
      </c>
      <c r="S1604" s="10">
        <f t="shared" ref="S1604:S1667" si="103">(J1604/86400)+25569+(-5/24)</f>
        <v>40788.089317129627</v>
      </c>
      <c r="T1604" s="10">
        <f t="shared" si="102"/>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s="13" t="s">
        <v>8328</v>
      </c>
      <c r="R1605" t="s">
        <v>8329</v>
      </c>
      <c r="S1605" s="10">
        <f t="shared" si="103"/>
        <v>40875.961331018516</v>
      </c>
      <c r="T1605" s="10">
        <f t="shared" si="102"/>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s="13" t="s">
        <v>8328</v>
      </c>
      <c r="R1606" t="s">
        <v>8329</v>
      </c>
      <c r="S1606" s="10">
        <f t="shared" si="103"/>
        <v>40945.636979166666</v>
      </c>
      <c r="T1606" s="10">
        <f t="shared" si="102"/>
        <v>40985.595312500001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s="13" t="s">
        <v>8328</v>
      </c>
      <c r="R1607" t="s">
        <v>8329</v>
      </c>
      <c r="S1607" s="10">
        <f t="shared" si="103"/>
        <v>40746.804548611108</v>
      </c>
      <c r="T1607" s="10">
        <f t="shared" si="102"/>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s="13" t="s">
        <v>8328</v>
      </c>
      <c r="R1608" t="s">
        <v>8329</v>
      </c>
      <c r="S1608" s="10">
        <f t="shared" si="103"/>
        <v>40535.903217592589</v>
      </c>
      <c r="T1608" s="10">
        <f t="shared" si="102"/>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s="13" t="s">
        <v>8328</v>
      </c>
      <c r="R1609" t="s">
        <v>8329</v>
      </c>
      <c r="S1609" s="10">
        <f t="shared" si="103"/>
        <v>41053.600127314814</v>
      </c>
      <c r="T1609" s="10">
        <f t="shared" si="102"/>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s="13" t="s">
        <v>8328</v>
      </c>
      <c r="R1610" t="s">
        <v>8329</v>
      </c>
      <c r="S1610" s="10">
        <f t="shared" si="103"/>
        <v>41607.622523148144</v>
      </c>
      <c r="T1610" s="10">
        <f t="shared" si="102"/>
        <v>41640.018055555549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s="13" t="s">
        <v>8328</v>
      </c>
      <c r="R1611" t="s">
        <v>8329</v>
      </c>
      <c r="S1611" s="10">
        <f t="shared" si="103"/>
        <v>40795.792928240735</v>
      </c>
      <c r="T1611" s="10">
        <f t="shared" si="102"/>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s="13" t="s">
        <v>8328</v>
      </c>
      <c r="R1612" t="s">
        <v>8329</v>
      </c>
      <c r="S1612" s="10">
        <f t="shared" si="103"/>
        <v>41228.716550925921</v>
      </c>
      <c r="T1612" s="10">
        <f t="shared" si="102"/>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s="13" t="s">
        <v>8328</v>
      </c>
      <c r="R1613" t="s">
        <v>8329</v>
      </c>
      <c r="S1613" s="10">
        <f t="shared" si="103"/>
        <v>41408.792037037034</v>
      </c>
      <c r="T1613" s="10">
        <f t="shared" si="102"/>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s="13" t="s">
        <v>8328</v>
      </c>
      <c r="R1614" t="s">
        <v>8329</v>
      </c>
      <c r="S1614" s="10">
        <f t="shared" si="103"/>
        <v>41246.666481481479</v>
      </c>
      <c r="T1614" s="10">
        <f t="shared" si="102"/>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s="13" t="s">
        <v>8328</v>
      </c>
      <c r="R1615" t="s">
        <v>8329</v>
      </c>
      <c r="S1615" s="10">
        <f t="shared" si="103"/>
        <v>41081.861134259256</v>
      </c>
      <c r="T1615" s="10">
        <f t="shared" si="102"/>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s="13" t="s">
        <v>8328</v>
      </c>
      <c r="R1616" t="s">
        <v>8329</v>
      </c>
      <c r="S1616" s="10">
        <f t="shared" si="103"/>
        <v>41794.772789351853</v>
      </c>
      <c r="T1616" s="10">
        <f t="shared" si="102"/>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s="13" t="s">
        <v>8328</v>
      </c>
      <c r="R1617" t="s">
        <v>8329</v>
      </c>
      <c r="S1617" s="10">
        <f t="shared" si="103"/>
        <v>40844.842546296291</v>
      </c>
      <c r="T1617" s="10">
        <f t="shared" si="102"/>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s="13" t="s">
        <v>8328</v>
      </c>
      <c r="R1618" t="s">
        <v>8329</v>
      </c>
      <c r="S1618" s="10">
        <f t="shared" si="103"/>
        <v>41194.507187499999</v>
      </c>
      <c r="T1618" s="10">
        <f t="shared" si="102"/>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s="13" t="s">
        <v>8328</v>
      </c>
      <c r="R1619" t="s">
        <v>8329</v>
      </c>
      <c r="S1619" s="10">
        <f t="shared" si="103"/>
        <v>41546.455879629626</v>
      </c>
      <c r="T1619" s="10">
        <f t="shared" si="102"/>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s="13" t="s">
        <v>8328</v>
      </c>
      <c r="R1620" t="s">
        <v>8329</v>
      </c>
      <c r="S1620" s="10">
        <f t="shared" si="103"/>
        <v>41301.446006944439</v>
      </c>
      <c r="T1620" s="10">
        <f t="shared" si="102"/>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s="13" t="s">
        <v>8328</v>
      </c>
      <c r="R1621" t="s">
        <v>8329</v>
      </c>
      <c r="S1621" s="10">
        <f t="shared" si="103"/>
        <v>41875.977847222217</v>
      </c>
      <c r="T1621" s="10">
        <f t="shared" si="102"/>
        <v>41896.977847222217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s="13" t="s">
        <v>8328</v>
      </c>
      <c r="R1622" t="s">
        <v>8329</v>
      </c>
      <c r="S1622" s="10">
        <f t="shared" si="103"/>
        <v>41321.131249999999</v>
      </c>
      <c r="T1622" s="10">
        <f t="shared" si="102"/>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s="13" t="s">
        <v>8328</v>
      </c>
      <c r="R1623" t="s">
        <v>8329</v>
      </c>
      <c r="S1623" s="10">
        <f t="shared" si="103"/>
        <v>41003.398321759254</v>
      </c>
      <c r="T1623" s="10">
        <f t="shared" si="102"/>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s="13" t="s">
        <v>8328</v>
      </c>
      <c r="R1624" t="s">
        <v>8329</v>
      </c>
      <c r="S1624" s="10">
        <f t="shared" si="103"/>
        <v>41950.086504629631</v>
      </c>
      <c r="T1624" s="10">
        <f t="shared" si="102"/>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s="13" t="s">
        <v>8328</v>
      </c>
      <c r="R1625" t="s">
        <v>8329</v>
      </c>
      <c r="S1625" s="10">
        <f t="shared" si="103"/>
        <v>41453.480196759258</v>
      </c>
      <c r="T1625" s="10">
        <f t="shared" si="102"/>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s="6">
        <f t="shared" si="101"/>
        <v>47.2</v>
      </c>
      <c r="Q1626" s="13" t="s">
        <v>8328</v>
      </c>
      <c r="R1626" t="s">
        <v>8329</v>
      </c>
      <c r="S1626" s="10">
        <f t="shared" si="103"/>
        <v>41243.158969907403</v>
      </c>
      <c r="T1626" s="10">
        <f t="shared" si="102"/>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s="13" t="s">
        <v>8328</v>
      </c>
      <c r="R1627" t="s">
        <v>8329</v>
      </c>
      <c r="S1627" s="10">
        <f t="shared" si="103"/>
        <v>41135.491354166668</v>
      </c>
      <c r="T1627" s="10">
        <f t="shared" si="102"/>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s="13" t="s">
        <v>8328</v>
      </c>
      <c r="R1628" t="s">
        <v>8329</v>
      </c>
      <c r="S1628" s="10">
        <f t="shared" si="103"/>
        <v>41579.639664351846</v>
      </c>
      <c r="T1628" s="10">
        <f t="shared" si="102"/>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s="13" t="s">
        <v>8328</v>
      </c>
      <c r="R1629" t="s">
        <v>8329</v>
      </c>
      <c r="S1629" s="10">
        <f t="shared" si="103"/>
        <v>41205.498715277776</v>
      </c>
      <c r="T1629" s="10">
        <f t="shared" si="102"/>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s="13" t="s">
        <v>8328</v>
      </c>
      <c r="R1630" t="s">
        <v>8329</v>
      </c>
      <c r="S1630" s="10">
        <f t="shared" si="103"/>
        <v>41774.528726851851</v>
      </c>
      <c r="T1630" s="10">
        <f t="shared" si="102"/>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s="13" t="s">
        <v>8328</v>
      </c>
      <c r="R1631" t="s">
        <v>8329</v>
      </c>
      <c r="S1631" s="10">
        <f t="shared" si="103"/>
        <v>41645.658946759257</v>
      </c>
      <c r="T1631" s="10">
        <f t="shared" si="102"/>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s="13" t="s">
        <v>8328</v>
      </c>
      <c r="R1632" t="s">
        <v>8329</v>
      </c>
      <c r="S1632" s="10">
        <f t="shared" si="103"/>
        <v>40939.629340277774</v>
      </c>
      <c r="T1632" s="10">
        <f t="shared" si="102"/>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s="13" t="s">
        <v>8328</v>
      </c>
      <c r="R1633" t="s">
        <v>8329</v>
      </c>
      <c r="S1633" s="10">
        <f t="shared" si="103"/>
        <v>41164.65116898148</v>
      </c>
      <c r="T1633" s="10">
        <f t="shared" si="102"/>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s="13" t="s">
        <v>8328</v>
      </c>
      <c r="R1634" t="s">
        <v>8329</v>
      </c>
      <c r="S1634" s="10">
        <f t="shared" si="103"/>
        <v>40750.132569444446</v>
      </c>
      <c r="T1634" s="10">
        <f t="shared" si="102"/>
        <v>40810.132569444446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s="13" t="s">
        <v>8328</v>
      </c>
      <c r="R1635" t="s">
        <v>8329</v>
      </c>
      <c r="S1635" s="10">
        <f t="shared" si="103"/>
        <v>40896.675416666665</v>
      </c>
      <c r="T1635" s="10">
        <f t="shared" si="102"/>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s="13" t="s">
        <v>8328</v>
      </c>
      <c r="R1636" t="s">
        <v>8329</v>
      </c>
      <c r="S1636" s="10">
        <f t="shared" si="103"/>
        <v>40657.981493055551</v>
      </c>
      <c r="T1636" s="10">
        <f t="shared" si="102"/>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s="13" t="s">
        <v>8328</v>
      </c>
      <c r="R1637" t="s">
        <v>8329</v>
      </c>
      <c r="S1637" s="10">
        <f t="shared" si="103"/>
        <v>42502.660428240742</v>
      </c>
      <c r="T1637" s="10">
        <f t="shared" si="102"/>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s="13" t="s">
        <v>8328</v>
      </c>
      <c r="R1638" t="s">
        <v>8329</v>
      </c>
      <c r="S1638" s="10">
        <f t="shared" si="103"/>
        <v>40662.878333333334</v>
      </c>
      <c r="T1638" s="10">
        <f t="shared" si="102"/>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s="6">
        <f t="shared" si="101"/>
        <v>34.6</v>
      </c>
      <c r="Q1639" s="13" t="s">
        <v>8328</v>
      </c>
      <c r="R1639" t="s">
        <v>8329</v>
      </c>
      <c r="S1639" s="10">
        <f t="shared" si="103"/>
        <v>40122.543287037035</v>
      </c>
      <c r="T1639" s="10">
        <f t="shared" si="102"/>
        <v>40178.777083333327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s="13" t="s">
        <v>8328</v>
      </c>
      <c r="R1640" t="s">
        <v>8329</v>
      </c>
      <c r="S1640" s="10">
        <f t="shared" si="103"/>
        <v>41288.478796296295</v>
      </c>
      <c r="T1640" s="10">
        <f t="shared" si="102"/>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s="13" t="s">
        <v>8328</v>
      </c>
      <c r="R1641" t="s">
        <v>8329</v>
      </c>
      <c r="S1641" s="10">
        <f t="shared" si="103"/>
        <v>40941.444039351853</v>
      </c>
      <c r="T1641" s="10">
        <f t="shared" si="102"/>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s="13" t="s">
        <v>8328</v>
      </c>
      <c r="R1642" t="s">
        <v>8329</v>
      </c>
      <c r="S1642" s="10">
        <f t="shared" si="103"/>
        <v>40379.022627314815</v>
      </c>
      <c r="T1642" s="10">
        <f t="shared" si="102"/>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s="6">
        <f t="shared" si="101"/>
        <v>97.5</v>
      </c>
      <c r="Q1643" s="13" t="s">
        <v>8328</v>
      </c>
      <c r="R1643" t="s">
        <v>8349</v>
      </c>
      <c r="S1643" s="10">
        <f t="shared" si="103"/>
        <v>41962.388240740744</v>
      </c>
      <c r="T1643" s="10">
        <f t="shared" si="102"/>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s="13" t="s">
        <v>8328</v>
      </c>
      <c r="R1644" t="s">
        <v>8349</v>
      </c>
      <c r="S1644" s="10">
        <f t="shared" si="103"/>
        <v>40687.816284722219</v>
      </c>
      <c r="T1644" s="10">
        <f t="shared" si="102"/>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s="13" t="s">
        <v>8328</v>
      </c>
      <c r="R1645" t="s">
        <v>8349</v>
      </c>
      <c r="S1645" s="10">
        <f t="shared" si="103"/>
        <v>41146.615879629629</v>
      </c>
      <c r="T1645" s="10">
        <f t="shared" si="102"/>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s="13" t="s">
        <v>8328</v>
      </c>
      <c r="R1646" t="s">
        <v>8349</v>
      </c>
      <c r="S1646" s="10">
        <f t="shared" si="103"/>
        <v>41174.851388888885</v>
      </c>
      <c r="T1646" s="10">
        <f t="shared" si="102"/>
        <v>41234.893055555549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s="13" t="s">
        <v>8328</v>
      </c>
      <c r="R1647" t="s">
        <v>8349</v>
      </c>
      <c r="S1647" s="10">
        <f t="shared" si="103"/>
        <v>41521.40902777778</v>
      </c>
      <c r="T1647" s="10">
        <f t="shared" si="102"/>
        <v>41535.40902777778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s="13" t="s">
        <v>8328</v>
      </c>
      <c r="R1648" t="s">
        <v>8349</v>
      </c>
      <c r="S1648" s="10">
        <f t="shared" si="103"/>
        <v>41833.241932870369</v>
      </c>
      <c r="T1648" s="10">
        <f t="shared" si="102"/>
        <v>41865.549305555549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s="13" t="s">
        <v>8328</v>
      </c>
      <c r="R1649" t="s">
        <v>8349</v>
      </c>
      <c r="S1649" s="10">
        <f t="shared" si="103"/>
        <v>41039.201122685183</v>
      </c>
      <c r="T1649" s="10">
        <f t="shared" si="102"/>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s="13" t="s">
        <v>8328</v>
      </c>
      <c r="R1650" t="s">
        <v>8349</v>
      </c>
      <c r="S1650" s="10">
        <f t="shared" si="103"/>
        <v>40592.496319444443</v>
      </c>
      <c r="T1650" s="10">
        <f t="shared" si="102"/>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s="13" t="s">
        <v>8328</v>
      </c>
      <c r="R1651" t="s">
        <v>8349</v>
      </c>
      <c r="S1651" s="10">
        <f t="shared" si="103"/>
        <v>41737.476331018515</v>
      </c>
      <c r="T1651" s="10">
        <f t="shared" si="102"/>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s="13" t="s">
        <v>8328</v>
      </c>
      <c r="R1652" t="s">
        <v>8349</v>
      </c>
      <c r="S1652" s="10">
        <f t="shared" si="103"/>
        <v>41526.227280092593</v>
      </c>
      <c r="T1652" s="10">
        <f t="shared" si="102"/>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s="13" t="s">
        <v>8328</v>
      </c>
      <c r="R1653" t="s">
        <v>8349</v>
      </c>
      <c r="S1653" s="10">
        <f t="shared" si="103"/>
        <v>40625.692361111105</v>
      </c>
      <c r="T1653" s="10">
        <f t="shared" si="102"/>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s="13" t="s">
        <v>8328</v>
      </c>
      <c r="R1654" t="s">
        <v>8349</v>
      </c>
      <c r="S1654" s="10">
        <f t="shared" si="103"/>
        <v>41572.284641203703</v>
      </c>
      <c r="T1654" s="10">
        <f t="shared" si="102"/>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s="13" t="s">
        <v>8328</v>
      </c>
      <c r="R1655" t="s">
        <v>8349</v>
      </c>
      <c r="S1655" s="10">
        <f t="shared" si="103"/>
        <v>40626.626111111109</v>
      </c>
      <c r="T1655" s="10">
        <f t="shared" si="102"/>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s="13" t="s">
        <v>8328</v>
      </c>
      <c r="R1656" t="s">
        <v>8349</v>
      </c>
      <c r="S1656" s="10">
        <f t="shared" si="103"/>
        <v>40987.682407407403</v>
      </c>
      <c r="T1656" s="10">
        <f t="shared" si="102"/>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s="13" t="s">
        <v>8328</v>
      </c>
      <c r="R1657" t="s">
        <v>8349</v>
      </c>
      <c r="S1657" s="10">
        <f t="shared" si="103"/>
        <v>40974.583564814813</v>
      </c>
      <c r="T1657" s="10">
        <f t="shared" si="102"/>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s="13" t="s">
        <v>8328</v>
      </c>
      <c r="R1658" t="s">
        <v>8349</v>
      </c>
      <c r="S1658" s="10">
        <f t="shared" si="103"/>
        <v>41226.720509259256</v>
      </c>
      <c r="T1658" s="10">
        <f t="shared" si="102"/>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s="13" t="s">
        <v>8328</v>
      </c>
      <c r="R1659" t="s">
        <v>8349</v>
      </c>
      <c r="S1659" s="10">
        <f t="shared" si="103"/>
        <v>41023.573703703703</v>
      </c>
      <c r="T1659" s="10">
        <f t="shared" si="102"/>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s="13" t="s">
        <v>8328</v>
      </c>
      <c r="R1660" t="s">
        <v>8349</v>
      </c>
      <c r="S1660" s="10">
        <f t="shared" si="103"/>
        <v>41223.013506944444</v>
      </c>
      <c r="T1660" s="10">
        <f t="shared" si="102"/>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s="13" t="s">
        <v>8328</v>
      </c>
      <c r="R1661" t="s">
        <v>8349</v>
      </c>
      <c r="S1661" s="10">
        <f t="shared" si="103"/>
        <v>41596.705104166664</v>
      </c>
      <c r="T1661" s="10">
        <f t="shared" si="102"/>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s="13" t="s">
        <v>8328</v>
      </c>
      <c r="R1662" t="s">
        <v>8349</v>
      </c>
      <c r="S1662" s="10">
        <f t="shared" si="103"/>
        <v>42459.485532407409</v>
      </c>
      <c r="T1662" s="10">
        <f t="shared" si="102"/>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s="13" t="s">
        <v>8328</v>
      </c>
      <c r="R1663" t="s">
        <v>8349</v>
      </c>
      <c r="S1663" s="10">
        <f t="shared" si="103"/>
        <v>42343.789710648147</v>
      </c>
      <c r="T1663" s="10">
        <f t="shared" si="102"/>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s="13" t="s">
        <v>8328</v>
      </c>
      <c r="R1664" t="s">
        <v>8349</v>
      </c>
      <c r="S1664" s="10">
        <f t="shared" si="103"/>
        <v>40847.99</v>
      </c>
      <c r="T1664" s="10">
        <f t="shared" si="102"/>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s="6">
        <f t="shared" si="101"/>
        <v>33.75</v>
      </c>
      <c r="Q1665" s="13" t="s">
        <v>8328</v>
      </c>
      <c r="R1665" t="s">
        <v>8349</v>
      </c>
      <c r="S1665" s="10">
        <f t="shared" si="103"/>
        <v>42005.813738425924</v>
      </c>
      <c r="T1665" s="10">
        <f t="shared" si="102"/>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s="13" t="s">
        <v>8328</v>
      </c>
      <c r="R1666" t="s">
        <v>8349</v>
      </c>
      <c r="S1666" s="10">
        <f t="shared" si="103"/>
        <v>40939.553449074076</v>
      </c>
      <c r="T1666" s="10">
        <f t="shared" si="102"/>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04">E1667/D1667</f>
        <v>1.1945714285714286</v>
      </c>
      <c r="P1667" s="6">
        <f t="shared" ref="P1667:P1730" si="105">E1667/L1667</f>
        <v>44.956989247311824</v>
      </c>
      <c r="Q1667" s="13" t="s">
        <v>8328</v>
      </c>
      <c r="R1667" t="s">
        <v>8349</v>
      </c>
      <c r="S1667" s="10">
        <f t="shared" si="103"/>
        <v>40564.441122685181</v>
      </c>
      <c r="T1667" s="10">
        <f t="shared" ref="T1667:T1730" si="106">(I1667/86400)+25569+(-5/24)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s="13" t="s">
        <v>8328</v>
      </c>
      <c r="R1668" t="s">
        <v>8349</v>
      </c>
      <c r="S1668" s="10">
        <f t="shared" ref="S1668:S1731" si="107">(J1668/86400)+25569+(-5/24)</f>
        <v>41331.04482638889</v>
      </c>
      <c r="T1668" s="10">
        <f t="shared" si="106"/>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s="13" t="s">
        <v>8328</v>
      </c>
      <c r="R1669" t="s">
        <v>8349</v>
      </c>
      <c r="S1669" s="10">
        <f t="shared" si="107"/>
        <v>41681.862245370365</v>
      </c>
      <c r="T1669" s="10">
        <f t="shared" si="106"/>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s="13" t="s">
        <v>8328</v>
      </c>
      <c r="R1670" t="s">
        <v>8349</v>
      </c>
      <c r="S1670" s="10">
        <f t="shared" si="107"/>
        <v>40844.941423611112</v>
      </c>
      <c r="T1670" s="10">
        <f t="shared" si="106"/>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s="6">
        <f t="shared" si="105"/>
        <v>53.75</v>
      </c>
      <c r="Q1671" s="13" t="s">
        <v>8328</v>
      </c>
      <c r="R1671" t="s">
        <v>8349</v>
      </c>
      <c r="S1671" s="10">
        <f t="shared" si="107"/>
        <v>42461.676805555551</v>
      </c>
      <c r="T1671" s="10">
        <f t="shared" si="106"/>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s="13" t="s">
        <v>8328</v>
      </c>
      <c r="R1672" t="s">
        <v>8349</v>
      </c>
      <c r="S1672" s="10">
        <f t="shared" si="107"/>
        <v>40313.722210648142</v>
      </c>
      <c r="T1672" s="10">
        <f t="shared" si="106"/>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s="13" t="s">
        <v>8328</v>
      </c>
      <c r="R1673" t="s">
        <v>8349</v>
      </c>
      <c r="S1673" s="10">
        <f t="shared" si="107"/>
        <v>42553.335810185185</v>
      </c>
      <c r="T1673" s="10">
        <f t="shared" si="106"/>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s="13" t="s">
        <v>8328</v>
      </c>
      <c r="R1674" t="s">
        <v>8349</v>
      </c>
      <c r="S1674" s="10">
        <f t="shared" si="107"/>
        <v>41034.448263888888</v>
      </c>
      <c r="T1674" s="10">
        <f t="shared" si="106"/>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s="13" t="s">
        <v>8328</v>
      </c>
      <c r="R1675" t="s">
        <v>8349</v>
      </c>
      <c r="S1675" s="10">
        <f t="shared" si="107"/>
        <v>42039.670046296298</v>
      </c>
      <c r="T1675" s="10">
        <f t="shared" si="106"/>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s="13" t="s">
        <v>8328</v>
      </c>
      <c r="R1676" t="s">
        <v>8349</v>
      </c>
      <c r="S1676" s="10">
        <f t="shared" si="107"/>
        <v>42569.397060185183</v>
      </c>
      <c r="T1676" s="10">
        <f t="shared" si="106"/>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s="13" t="s">
        <v>8328</v>
      </c>
      <c r="R1677" t="s">
        <v>8349</v>
      </c>
      <c r="S1677" s="10">
        <f t="shared" si="107"/>
        <v>40802.524768518517</v>
      </c>
      <c r="T1677" s="10">
        <f t="shared" si="106"/>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s="13" t="s">
        <v>8328</v>
      </c>
      <c r="R1678" t="s">
        <v>8349</v>
      </c>
      <c r="S1678" s="10">
        <f t="shared" si="107"/>
        <v>40973.517905092587</v>
      </c>
      <c r="T1678" s="10">
        <f t="shared" si="106"/>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s="13" t="s">
        <v>8328</v>
      </c>
      <c r="R1679" t="s">
        <v>8349</v>
      </c>
      <c r="S1679" s="10">
        <f t="shared" si="107"/>
        <v>42416.198796296296</v>
      </c>
      <c r="T1679" s="10">
        <f t="shared" si="106"/>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s="13" t="s">
        <v>8328</v>
      </c>
      <c r="R1680" t="s">
        <v>8349</v>
      </c>
      <c r="S1680" s="10">
        <f t="shared" si="107"/>
        <v>41662.646655092591</v>
      </c>
      <c r="T1680" s="10">
        <f t="shared" si="106"/>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s="6">
        <f t="shared" si="105"/>
        <v>62.5</v>
      </c>
      <c r="Q1681" s="13" t="s">
        <v>8328</v>
      </c>
      <c r="R1681" t="s">
        <v>8349</v>
      </c>
      <c r="S1681" s="10">
        <f t="shared" si="107"/>
        <v>40722.860474537032</v>
      </c>
      <c r="T1681" s="10">
        <f t="shared" si="106"/>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s="6">
        <f t="shared" si="105"/>
        <v>47</v>
      </c>
      <c r="Q1682" s="13" t="s">
        <v>8328</v>
      </c>
      <c r="R1682" t="s">
        <v>8349</v>
      </c>
      <c r="S1682" s="10">
        <f t="shared" si="107"/>
        <v>41802.549386574072</v>
      </c>
      <c r="T1682" s="10">
        <f t="shared" si="106"/>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s="13" t="s">
        <v>8328</v>
      </c>
      <c r="R1683" t="s">
        <v>8350</v>
      </c>
      <c r="S1683" s="10">
        <f t="shared" si="107"/>
        <v>42773.91300925926</v>
      </c>
      <c r="T1683" s="10">
        <f t="shared" si="106"/>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s="6" t="e">
        <f t="shared" si="105"/>
        <v>#DIV/0!</v>
      </c>
      <c r="Q1684" s="13" t="s">
        <v>8328</v>
      </c>
      <c r="R1684" t="s">
        <v>8350</v>
      </c>
      <c r="S1684" s="10">
        <f t="shared" si="107"/>
        <v>42779.005324074074</v>
      </c>
      <c r="T1684" s="10">
        <f t="shared" si="106"/>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s="13" t="s">
        <v>8328</v>
      </c>
      <c r="R1685" t="s">
        <v>8350</v>
      </c>
      <c r="S1685" s="10">
        <f t="shared" si="107"/>
        <v>42808.57335648148</v>
      </c>
      <c r="T1685" s="10">
        <f t="shared" si="106"/>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s="13" t="s">
        <v>8328</v>
      </c>
      <c r="R1686" t="s">
        <v>8350</v>
      </c>
      <c r="S1686" s="10">
        <f t="shared" si="107"/>
        <v>42783.606956018521</v>
      </c>
      <c r="T1686" s="10">
        <f t="shared" si="106"/>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s="13" t="s">
        <v>8328</v>
      </c>
      <c r="R1687" t="s">
        <v>8350</v>
      </c>
      <c r="S1687" s="10">
        <f t="shared" si="107"/>
        <v>42788.041932870365</v>
      </c>
      <c r="T1687" s="10">
        <f t="shared" si="106"/>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s="13" t="s">
        <v>8328</v>
      </c>
      <c r="R1688" t="s">
        <v>8350</v>
      </c>
      <c r="S1688" s="10">
        <f t="shared" si="107"/>
        <v>42792.635636574072</v>
      </c>
      <c r="T1688" s="10">
        <f t="shared" si="106"/>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s="13" t="s">
        <v>8328</v>
      </c>
      <c r="R1689" t="s">
        <v>8350</v>
      </c>
      <c r="S1689" s="10">
        <f t="shared" si="107"/>
        <v>42801.838483796295</v>
      </c>
      <c r="T1689" s="10">
        <f t="shared" si="106"/>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s="13" t="s">
        <v>8328</v>
      </c>
      <c r="R1690" t="s">
        <v>8350</v>
      </c>
      <c r="S1690" s="10">
        <f t="shared" si="107"/>
        <v>42804.326319444437</v>
      </c>
      <c r="T1690" s="10">
        <f t="shared" si="106"/>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s="13" t="s">
        <v>8328</v>
      </c>
      <c r="R1691" t="s">
        <v>8350</v>
      </c>
      <c r="S1691" s="10">
        <f t="shared" si="107"/>
        <v>42780.734143518515</v>
      </c>
      <c r="T1691" s="10">
        <f t="shared" si="106"/>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s="13" t="s">
        <v>8328</v>
      </c>
      <c r="R1692" t="s">
        <v>8350</v>
      </c>
      <c r="S1692" s="10">
        <f t="shared" si="107"/>
        <v>42801.222708333335</v>
      </c>
      <c r="T1692" s="10">
        <f t="shared" si="106"/>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s="13" t="s">
        <v>8328</v>
      </c>
      <c r="R1693" t="s">
        <v>8350</v>
      </c>
      <c r="S1693" s="10">
        <f t="shared" si="107"/>
        <v>42795.493148148147</v>
      </c>
      <c r="T1693" s="10">
        <f t="shared" si="106"/>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s="13" t="s">
        <v>8328</v>
      </c>
      <c r="R1694" t="s">
        <v>8350</v>
      </c>
      <c r="S1694" s="10">
        <f t="shared" si="107"/>
        <v>42787.94290509259</v>
      </c>
      <c r="T1694" s="10">
        <f t="shared" si="106"/>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s="13" t="s">
        <v>8328</v>
      </c>
      <c r="R1695" t="s">
        <v>8350</v>
      </c>
      <c r="S1695" s="10">
        <f t="shared" si="107"/>
        <v>42803.711944444447</v>
      </c>
      <c r="T1695" s="10">
        <f t="shared" si="106"/>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s="13" t="s">
        <v>8328</v>
      </c>
      <c r="R1696" t="s">
        <v>8350</v>
      </c>
      <c r="S1696" s="10">
        <f t="shared" si="107"/>
        <v>42791.461504629631</v>
      </c>
      <c r="T1696" s="10">
        <f t="shared" si="106"/>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s="13" t="s">
        <v>8328</v>
      </c>
      <c r="R1697" t="s">
        <v>8350</v>
      </c>
      <c r="S1697" s="10">
        <f t="shared" si="107"/>
        <v>42800.823078703703</v>
      </c>
      <c r="T1697" s="10">
        <f t="shared" si="106"/>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s="6" t="e">
        <f t="shared" si="105"/>
        <v>#DIV/0!</v>
      </c>
      <c r="Q1698" s="13" t="s">
        <v>8328</v>
      </c>
      <c r="R1698" t="s">
        <v>8350</v>
      </c>
      <c r="S1698" s="10">
        <f t="shared" si="107"/>
        <v>42795.861238425925</v>
      </c>
      <c r="T1698" s="10">
        <f t="shared" si="106"/>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s="13" t="s">
        <v>8328</v>
      </c>
      <c r="R1699" t="s">
        <v>8350</v>
      </c>
      <c r="S1699" s="10">
        <f t="shared" si="107"/>
        <v>42804.824629629627</v>
      </c>
      <c r="T1699" s="10">
        <f t="shared" si="106"/>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s="6" t="e">
        <f t="shared" si="105"/>
        <v>#DIV/0!</v>
      </c>
      <c r="Q1700" s="13" t="s">
        <v>8328</v>
      </c>
      <c r="R1700" t="s">
        <v>8350</v>
      </c>
      <c r="S1700" s="10">
        <f t="shared" si="107"/>
        <v>42795.999537037038</v>
      </c>
      <c r="T1700" s="10">
        <f t="shared" si="106"/>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s="13" t="s">
        <v>8328</v>
      </c>
      <c r="R1701" t="s">
        <v>8350</v>
      </c>
      <c r="S1701" s="10">
        <f t="shared" si="107"/>
        <v>42806.655613425923</v>
      </c>
      <c r="T1701" s="10">
        <f t="shared" si="106"/>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s="13" t="s">
        <v>8328</v>
      </c>
      <c r="R1702" t="s">
        <v>8350</v>
      </c>
      <c r="S1702" s="10">
        <f t="shared" si="107"/>
        <v>42795.863310185181</v>
      </c>
      <c r="T1702" s="10">
        <f t="shared" si="106"/>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s="13" t="s">
        <v>8328</v>
      </c>
      <c r="R1703" t="s">
        <v>8350</v>
      </c>
      <c r="S1703" s="10">
        <f t="shared" si="107"/>
        <v>41989.456076388888</v>
      </c>
      <c r="T1703" s="10">
        <f t="shared" si="106"/>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s="13" t="s">
        <v>8328</v>
      </c>
      <c r="R1704" t="s">
        <v>8350</v>
      </c>
      <c r="S1704" s="10">
        <f t="shared" si="107"/>
        <v>42063.661458333336</v>
      </c>
      <c r="T1704" s="10">
        <f t="shared" si="106"/>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s="13" t="s">
        <v>8328</v>
      </c>
      <c r="R1705" t="s">
        <v>8350</v>
      </c>
      <c r="S1705" s="10">
        <f t="shared" si="107"/>
        <v>42187.073344907403</v>
      </c>
      <c r="T1705" s="10">
        <f t="shared" si="106"/>
        <v>42247.073344907403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s="13" t="s">
        <v>8328</v>
      </c>
      <c r="R1706" t="s">
        <v>8350</v>
      </c>
      <c r="S1706" s="10">
        <f t="shared" si="107"/>
        <v>42020.931400462963</v>
      </c>
      <c r="T1706" s="10">
        <f t="shared" si="106"/>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t="e">
        <f t="shared" si="105"/>
        <v>#DIV/0!</v>
      </c>
      <c r="Q1707" s="13" t="s">
        <v>8328</v>
      </c>
      <c r="R1707" t="s">
        <v>8350</v>
      </c>
      <c r="S1707" s="10">
        <f t="shared" si="107"/>
        <v>42244.808402777773</v>
      </c>
      <c r="T1707" s="10">
        <f t="shared" si="106"/>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t="e">
        <f t="shared" si="105"/>
        <v>#DIV/0!</v>
      </c>
      <c r="Q1708" s="13" t="s">
        <v>8328</v>
      </c>
      <c r="R1708" t="s">
        <v>8350</v>
      </c>
      <c r="S1708" s="10">
        <f t="shared" si="107"/>
        <v>42179.098055555551</v>
      </c>
      <c r="T1708" s="10">
        <f t="shared" si="106"/>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s="13" t="s">
        <v>8328</v>
      </c>
      <c r="R1709" t="s">
        <v>8350</v>
      </c>
      <c r="S1709" s="10">
        <f t="shared" si="107"/>
        <v>42427.512673611105</v>
      </c>
      <c r="T1709" s="10">
        <f t="shared" si="106"/>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t="e">
        <f t="shared" si="105"/>
        <v>#DIV/0!</v>
      </c>
      <c r="Q1710" s="13" t="s">
        <v>8328</v>
      </c>
      <c r="R1710" t="s">
        <v>8350</v>
      </c>
      <c r="S1710" s="10">
        <f t="shared" si="107"/>
        <v>42451.658634259256</v>
      </c>
      <c r="T1710" s="10">
        <f t="shared" si="106"/>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s="13" t="s">
        <v>8328</v>
      </c>
      <c r="R1711" t="s">
        <v>8350</v>
      </c>
      <c r="S1711" s="10">
        <f t="shared" si="107"/>
        <v>41841.355486111112</v>
      </c>
      <c r="T1711" s="10">
        <f t="shared" si="106"/>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s="13" t="s">
        <v>8328</v>
      </c>
      <c r="R1712" t="s">
        <v>8350</v>
      </c>
      <c r="S1712" s="10">
        <f t="shared" si="107"/>
        <v>42341.382962962962</v>
      </c>
      <c r="T1712" s="10">
        <f t="shared" si="106"/>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525</v>
      </c>
      <c r="Q1713" s="13" t="s">
        <v>8328</v>
      </c>
      <c r="R1713" t="s">
        <v>8350</v>
      </c>
      <c r="S1713" s="10">
        <f t="shared" si="107"/>
        <v>41852.437893518516</v>
      </c>
      <c r="T1713" s="10">
        <f t="shared" si="106"/>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t="e">
        <f t="shared" si="105"/>
        <v>#DIV/0!</v>
      </c>
      <c r="Q1714" s="13" t="s">
        <v>8328</v>
      </c>
      <c r="R1714" t="s">
        <v>8350</v>
      </c>
      <c r="S1714" s="10">
        <f t="shared" si="107"/>
        <v>42125.705474537033</v>
      </c>
      <c r="T1714" s="10">
        <f t="shared" si="106"/>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s="13" t="s">
        <v>8328</v>
      </c>
      <c r="R1715" t="s">
        <v>8350</v>
      </c>
      <c r="S1715" s="10">
        <f t="shared" si="107"/>
        <v>41887.592731481483</v>
      </c>
      <c r="T1715" s="10">
        <f t="shared" si="106"/>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s="13" t="s">
        <v>8328</v>
      </c>
      <c r="R1716" t="s">
        <v>8350</v>
      </c>
      <c r="S1716" s="10">
        <f t="shared" si="107"/>
        <v>42095.710196759253</v>
      </c>
      <c r="T1716" s="10">
        <f t="shared" si="106"/>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s="13" t="s">
        <v>8328</v>
      </c>
      <c r="R1717" t="s">
        <v>8350</v>
      </c>
      <c r="S1717" s="10">
        <f t="shared" si="107"/>
        <v>42064.009085648147</v>
      </c>
      <c r="T1717" s="10">
        <f t="shared" si="106"/>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s="13" t="s">
        <v>8328</v>
      </c>
      <c r="R1718" t="s">
        <v>8350</v>
      </c>
      <c r="S1718" s="10">
        <f t="shared" si="107"/>
        <v>42673.369201388887</v>
      </c>
      <c r="T1718" s="10">
        <f t="shared" si="106"/>
        <v>42713.410868055558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s="13" t="s">
        <v>8328</v>
      </c>
      <c r="R1719" t="s">
        <v>8350</v>
      </c>
      <c r="S1719" s="10">
        <f t="shared" si="107"/>
        <v>42460.773587962962</v>
      </c>
      <c r="T1719" s="10">
        <f t="shared" si="106"/>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s="13" t="s">
        <v>8328</v>
      </c>
      <c r="R1720" t="s">
        <v>8350</v>
      </c>
      <c r="S1720" s="10">
        <f t="shared" si="107"/>
        <v>42460.402187499996</v>
      </c>
      <c r="T1720" s="10">
        <f t="shared" si="106"/>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s="13" t="s">
        <v>8328</v>
      </c>
      <c r="R1721" t="s">
        <v>8350</v>
      </c>
      <c r="S1721" s="10">
        <f t="shared" si="107"/>
        <v>41869.326284722221</v>
      </c>
      <c r="T1721" s="10">
        <f t="shared" si="106"/>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s="13" t="s">
        <v>8328</v>
      </c>
      <c r="R1722" t="s">
        <v>8350</v>
      </c>
      <c r="S1722" s="10">
        <f t="shared" si="107"/>
        <v>41922.574895833335</v>
      </c>
      <c r="T1722" s="10">
        <f t="shared" si="106"/>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t="e">
        <f t="shared" si="105"/>
        <v>#DIV/0!</v>
      </c>
      <c r="Q1723" s="13" t="s">
        <v>8328</v>
      </c>
      <c r="R1723" t="s">
        <v>8350</v>
      </c>
      <c r="S1723" s="10">
        <f t="shared" si="107"/>
        <v>42319.25304398148</v>
      </c>
      <c r="T1723" s="10">
        <f t="shared" si="106"/>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s="13" t="s">
        <v>8328</v>
      </c>
      <c r="R1724" t="s">
        <v>8350</v>
      </c>
      <c r="S1724" s="10">
        <f t="shared" si="107"/>
        <v>42425.752650462957</v>
      </c>
      <c r="T1724" s="10">
        <f t="shared" si="106"/>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s="13" t="s">
        <v>8328</v>
      </c>
      <c r="R1725" t="s">
        <v>8350</v>
      </c>
      <c r="S1725" s="10">
        <f t="shared" si="107"/>
        <v>42129.617071759254</v>
      </c>
      <c r="T1725" s="10">
        <f t="shared" si="106"/>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s="13" t="s">
        <v>8328</v>
      </c>
      <c r="R1726" t="s">
        <v>8350</v>
      </c>
      <c r="S1726" s="10">
        <f t="shared" si="107"/>
        <v>41912.724097222221</v>
      </c>
      <c r="T1726" s="10">
        <f t="shared" si="106"/>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s="13" t="s">
        <v>8328</v>
      </c>
      <c r="R1727" t="s">
        <v>8350</v>
      </c>
      <c r="S1727" s="10">
        <f t="shared" si="107"/>
        <v>41845.759826388887</v>
      </c>
      <c r="T1727" s="10">
        <f t="shared" si="106"/>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s="13" t="s">
        <v>8328</v>
      </c>
      <c r="R1728" t="s">
        <v>8350</v>
      </c>
      <c r="S1728" s="10">
        <f t="shared" si="107"/>
        <v>41788.711388888885</v>
      </c>
      <c r="T1728" s="10">
        <f t="shared" si="106"/>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s="13" t="s">
        <v>8328</v>
      </c>
      <c r="R1729" t="s">
        <v>8350</v>
      </c>
      <c r="S1729" s="10">
        <f t="shared" si="107"/>
        <v>42044.719641203701</v>
      </c>
      <c r="T1729" s="10">
        <f t="shared" si="106"/>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s="13" t="s">
        <v>8328</v>
      </c>
      <c r="R1730" t="s">
        <v>8350</v>
      </c>
      <c r="S1730" s="10">
        <f t="shared" si="107"/>
        <v>42268.417523148142</v>
      </c>
      <c r="T1730" s="10">
        <f t="shared" si="106"/>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08">E1731/D1731</f>
        <v>0</v>
      </c>
      <c r="P1731" s="6" t="e">
        <f t="shared" ref="P1731:P1794" si="109">E1731/L1731</f>
        <v>#DIV/0!</v>
      </c>
      <c r="Q1731" s="13" t="s">
        <v>8328</v>
      </c>
      <c r="R1731" t="s">
        <v>8350</v>
      </c>
      <c r="S1731" s="10">
        <f t="shared" si="107"/>
        <v>42470.843819444439</v>
      </c>
      <c r="T1731" s="10">
        <f t="shared" ref="T1731:T1794" si="110">(I1731/86400)+25569+(-5/24)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t="e">
        <f t="shared" si="109"/>
        <v>#DIV/0!</v>
      </c>
      <c r="Q1732" s="13" t="s">
        <v>8328</v>
      </c>
      <c r="R1732" t="s">
        <v>8350</v>
      </c>
      <c r="S1732" s="10">
        <f t="shared" ref="S1732:S1795" si="111">(J1732/86400)+25569+(-5/24)</f>
        <v>42271.879432870366</v>
      </c>
      <c r="T1732" s="10">
        <f t="shared" si="110"/>
        <v>42301.879432870366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t="e">
        <f t="shared" si="109"/>
        <v>#DIV/0!</v>
      </c>
      <c r="Q1733" s="13" t="s">
        <v>8328</v>
      </c>
      <c r="R1733" t="s">
        <v>8350</v>
      </c>
      <c r="S1733" s="10">
        <f t="shared" si="111"/>
        <v>42152.698518518511</v>
      </c>
      <c r="T1733" s="10">
        <f t="shared" si="110"/>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t="e">
        <f t="shared" si="109"/>
        <v>#DIV/0!</v>
      </c>
      <c r="Q1734" s="13" t="s">
        <v>8328</v>
      </c>
      <c r="R1734" t="s">
        <v>8350</v>
      </c>
      <c r="S1734" s="10">
        <f t="shared" si="111"/>
        <v>42325.475474537037</v>
      </c>
      <c r="T1734" s="10">
        <f t="shared" si="110"/>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t="e">
        <f t="shared" si="109"/>
        <v>#DIV/0!</v>
      </c>
      <c r="Q1735" s="13" t="s">
        <v>8328</v>
      </c>
      <c r="R1735" t="s">
        <v>8350</v>
      </c>
      <c r="S1735" s="10">
        <f t="shared" si="111"/>
        <v>42614.467291666668</v>
      </c>
      <c r="T1735" s="10">
        <f t="shared" si="110"/>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s="13" t="s">
        <v>8328</v>
      </c>
      <c r="R1736" t="s">
        <v>8350</v>
      </c>
      <c r="S1736" s="10">
        <f t="shared" si="111"/>
        <v>42101.828194444439</v>
      </c>
      <c r="T1736" s="10">
        <f t="shared" si="110"/>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55</v>
      </c>
      <c r="Q1737" s="13" t="s">
        <v>8328</v>
      </c>
      <c r="R1737" t="s">
        <v>8350</v>
      </c>
      <c r="S1737" s="10">
        <f t="shared" si="111"/>
        <v>42559.605844907404</v>
      </c>
      <c r="T1737" s="10">
        <f t="shared" si="110"/>
        <v>42589.605844907404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s="13" t="s">
        <v>8328</v>
      </c>
      <c r="R1738" t="s">
        <v>8350</v>
      </c>
      <c r="S1738" s="10">
        <f t="shared" si="111"/>
        <v>42286.65315972222</v>
      </c>
      <c r="T1738" s="10">
        <f t="shared" si="110"/>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s="13" t="s">
        <v>8328</v>
      </c>
      <c r="R1739" t="s">
        <v>8350</v>
      </c>
      <c r="S1739" s="10">
        <f t="shared" si="111"/>
        <v>42175.740648148145</v>
      </c>
      <c r="T1739" s="10">
        <f t="shared" si="110"/>
        <v>42205.740648148145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s="13" t="s">
        <v>8328</v>
      </c>
      <c r="R1740" t="s">
        <v>8350</v>
      </c>
      <c r="S1740" s="10">
        <f t="shared" si="111"/>
        <v>41884.665995370371</v>
      </c>
      <c r="T1740" s="10">
        <f t="shared" si="110"/>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1</v>
      </c>
      <c r="Q1741" s="13" t="s">
        <v>8328</v>
      </c>
      <c r="R1741" t="s">
        <v>8350</v>
      </c>
      <c r="S1741" s="10">
        <f t="shared" si="111"/>
        <v>42435.665879629632</v>
      </c>
      <c r="T1741" s="10">
        <f t="shared" si="110"/>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t="e">
        <f t="shared" si="109"/>
        <v>#DIV/0!</v>
      </c>
      <c r="Q1742" s="13" t="s">
        <v>8328</v>
      </c>
      <c r="R1742" t="s">
        <v>8350</v>
      </c>
      <c r="S1742" s="10">
        <f t="shared" si="111"/>
        <v>42171.609050925923</v>
      </c>
      <c r="T1742" s="10">
        <f t="shared" si="110"/>
        <v>42201.609050925923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s="13" t="s">
        <v>8341</v>
      </c>
      <c r="R1743" t="s">
        <v>8342</v>
      </c>
      <c r="S1743" s="10">
        <f t="shared" si="111"/>
        <v>42120.419803240737</v>
      </c>
      <c r="T1743" s="10">
        <f t="shared" si="110"/>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s="13" t="s">
        <v>8341</v>
      </c>
      <c r="R1744" t="s">
        <v>8342</v>
      </c>
      <c r="S1744" s="10">
        <f t="shared" si="111"/>
        <v>42710.668634259258</v>
      </c>
      <c r="T1744" s="10">
        <f t="shared" si="110"/>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s="13" t="s">
        <v>8341</v>
      </c>
      <c r="R1745" t="s">
        <v>8342</v>
      </c>
      <c r="S1745" s="10">
        <f t="shared" si="111"/>
        <v>42586.717303240737</v>
      </c>
      <c r="T1745" s="10">
        <f t="shared" si="110"/>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s="13" t="s">
        <v>8341</v>
      </c>
      <c r="R1746" t="s">
        <v>8342</v>
      </c>
      <c r="S1746" s="10">
        <f t="shared" si="111"/>
        <v>42026.396724537037</v>
      </c>
      <c r="T1746" s="10">
        <f t="shared" si="110"/>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s="13" t="s">
        <v>8341</v>
      </c>
      <c r="R1747" t="s">
        <v>8342</v>
      </c>
      <c r="S1747" s="10">
        <f t="shared" si="111"/>
        <v>42690.051365740735</v>
      </c>
      <c r="T1747" s="10">
        <f t="shared" si="110"/>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s="13" t="s">
        <v>8341</v>
      </c>
      <c r="R1748" t="s">
        <v>8342</v>
      </c>
      <c r="S1748" s="10">
        <f t="shared" si="111"/>
        <v>42667.968368055554</v>
      </c>
      <c r="T1748" s="10">
        <f t="shared" si="110"/>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s="13" t="s">
        <v>8341</v>
      </c>
      <c r="R1749" t="s">
        <v>8342</v>
      </c>
      <c r="S1749" s="10">
        <f t="shared" si="111"/>
        <v>42292.22719907407</v>
      </c>
      <c r="T1749" s="10">
        <f t="shared" si="110"/>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s="13" t="s">
        <v>8341</v>
      </c>
      <c r="R1750" t="s">
        <v>8342</v>
      </c>
      <c r="S1750" s="10">
        <f t="shared" si="111"/>
        <v>42219.742395833331</v>
      </c>
      <c r="T1750" s="10">
        <f t="shared" si="110"/>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s="13" t="s">
        <v>8341</v>
      </c>
      <c r="R1751" t="s">
        <v>8342</v>
      </c>
      <c r="S1751" s="10">
        <f t="shared" si="111"/>
        <v>42758.767604166664</v>
      </c>
      <c r="T1751" s="10">
        <f t="shared" si="110"/>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s="13" t="s">
        <v>8341</v>
      </c>
      <c r="R1752" t="s">
        <v>8342</v>
      </c>
      <c r="S1752" s="10">
        <f t="shared" si="111"/>
        <v>42454.628518518519</v>
      </c>
      <c r="T1752" s="10">
        <f t="shared" si="110"/>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s="13" t="s">
        <v>8341</v>
      </c>
      <c r="R1753" t="s">
        <v>8342</v>
      </c>
      <c r="S1753" s="10">
        <f t="shared" si="111"/>
        <v>42052.573182870365</v>
      </c>
      <c r="T1753" s="10">
        <f t="shared" si="110"/>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s="13" t="s">
        <v>8341</v>
      </c>
      <c r="R1754" t="s">
        <v>8342</v>
      </c>
      <c r="S1754" s="10">
        <f t="shared" si="111"/>
        <v>42627.044930555552</v>
      </c>
      <c r="T1754" s="10">
        <f t="shared" si="110"/>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s="13" t="s">
        <v>8341</v>
      </c>
      <c r="R1755" t="s">
        <v>8342</v>
      </c>
      <c r="S1755" s="10">
        <f t="shared" si="111"/>
        <v>42420.541296296295</v>
      </c>
      <c r="T1755" s="10">
        <f t="shared" si="110"/>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s="13" t="s">
        <v>8341</v>
      </c>
      <c r="R1756" t="s">
        <v>8342</v>
      </c>
      <c r="S1756" s="10">
        <f t="shared" si="111"/>
        <v>42067.668437499997</v>
      </c>
      <c r="T1756" s="10">
        <f t="shared" si="110"/>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s="6">
        <f t="shared" si="109"/>
        <v>7.5</v>
      </c>
      <c r="Q1757" s="13" t="s">
        <v>8341</v>
      </c>
      <c r="R1757" t="s">
        <v>8342</v>
      </c>
      <c r="S1757" s="10">
        <f t="shared" si="111"/>
        <v>42252.580567129626</v>
      </c>
      <c r="T1757" s="10">
        <f t="shared" si="110"/>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s="13" t="s">
        <v>8341</v>
      </c>
      <c r="R1758" t="s">
        <v>8342</v>
      </c>
      <c r="S1758" s="10">
        <f t="shared" si="111"/>
        <v>42570.959131944437</v>
      </c>
      <c r="T1758" s="10">
        <f t="shared" si="110"/>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s="13" t="s">
        <v>8341</v>
      </c>
      <c r="R1759" t="s">
        <v>8342</v>
      </c>
      <c r="S1759" s="10">
        <f t="shared" si="111"/>
        <v>42733.619016203702</v>
      </c>
      <c r="T1759" s="10">
        <f t="shared" si="110"/>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s="13" t="s">
        <v>8341</v>
      </c>
      <c r="R1760" t="s">
        <v>8342</v>
      </c>
      <c r="S1760" s="10">
        <f t="shared" si="111"/>
        <v>42505.74759259259</v>
      </c>
      <c r="T1760" s="10">
        <f t="shared" si="110"/>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s="13" t="s">
        <v>8341</v>
      </c>
      <c r="R1761" t="s">
        <v>8342</v>
      </c>
      <c r="S1761" s="10">
        <f t="shared" si="111"/>
        <v>42068.620706018519</v>
      </c>
      <c r="T1761" s="10">
        <f t="shared" si="110"/>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s="13" t="s">
        <v>8341</v>
      </c>
      <c r="R1762" t="s">
        <v>8342</v>
      </c>
      <c r="S1762" s="10">
        <f t="shared" si="111"/>
        <v>42405.464270833334</v>
      </c>
      <c r="T1762" s="10">
        <f t="shared" si="110"/>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s="13" t="s">
        <v>8341</v>
      </c>
      <c r="R1763" t="s">
        <v>8342</v>
      </c>
      <c r="S1763" s="10">
        <f t="shared" si="111"/>
        <v>42209.359490740739</v>
      </c>
      <c r="T1763" s="10">
        <f t="shared" si="110"/>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s="6">
        <f t="shared" si="109"/>
        <v>35.4</v>
      </c>
      <c r="Q1764" s="13" t="s">
        <v>8341</v>
      </c>
      <c r="R1764" t="s">
        <v>8342</v>
      </c>
      <c r="S1764" s="10">
        <f t="shared" si="111"/>
        <v>42410.773668981477</v>
      </c>
      <c r="T1764" s="10">
        <f t="shared" si="110"/>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s="13" t="s">
        <v>8341</v>
      </c>
      <c r="R1765" t="s">
        <v>8342</v>
      </c>
      <c r="S1765" s="10">
        <f t="shared" si="111"/>
        <v>42636.660185185181</v>
      </c>
      <c r="T1765" s="10">
        <f t="shared" si="110"/>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s="13" t="s">
        <v>8341</v>
      </c>
      <c r="R1766" t="s">
        <v>8342</v>
      </c>
      <c r="S1766" s="10">
        <f t="shared" si="111"/>
        <v>41825.27753472222</v>
      </c>
      <c r="T1766" s="10">
        <f t="shared" si="110"/>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s="13" t="s">
        <v>8341</v>
      </c>
      <c r="R1767" t="s">
        <v>8342</v>
      </c>
      <c r="S1767" s="10">
        <f t="shared" si="111"/>
        <v>41834.772129629629</v>
      </c>
      <c r="T1767" s="10">
        <f t="shared" si="110"/>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t="e">
        <f t="shared" si="109"/>
        <v>#DIV/0!</v>
      </c>
      <c r="Q1768" s="13" t="s">
        <v>8341</v>
      </c>
      <c r="R1768" t="s">
        <v>8342</v>
      </c>
      <c r="S1768" s="10">
        <f t="shared" si="111"/>
        <v>41855.65148148148</v>
      </c>
      <c r="T1768" s="10">
        <f t="shared" si="110"/>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s="13" t="s">
        <v>8341</v>
      </c>
      <c r="R1769" t="s">
        <v>8342</v>
      </c>
      <c r="S1769" s="10">
        <f t="shared" si="111"/>
        <v>41824.450046296297</v>
      </c>
      <c r="T1769" s="10">
        <f t="shared" si="110"/>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s="13" t="s">
        <v>8341</v>
      </c>
      <c r="R1770" t="s">
        <v>8342</v>
      </c>
      <c r="S1770" s="10">
        <f t="shared" si="111"/>
        <v>41849.352361111109</v>
      </c>
      <c r="T1770" s="10">
        <f t="shared" si="110"/>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s="13" t="s">
        <v>8341</v>
      </c>
      <c r="R1771" t="s">
        <v>8342</v>
      </c>
      <c r="S1771" s="10">
        <f t="shared" si="111"/>
        <v>41987.610636574071</v>
      </c>
      <c r="T1771" s="10">
        <f t="shared" si="110"/>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s="13" t="s">
        <v>8341</v>
      </c>
      <c r="R1772" t="s">
        <v>8342</v>
      </c>
      <c r="S1772" s="10">
        <f t="shared" si="111"/>
        <v>41891.571689814817</v>
      </c>
      <c r="T1772" s="10">
        <f t="shared" si="110"/>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s="13" t="s">
        <v>8341</v>
      </c>
      <c r="R1773" t="s">
        <v>8342</v>
      </c>
      <c r="S1773" s="10">
        <f t="shared" si="111"/>
        <v>41905.771296296291</v>
      </c>
      <c r="T1773" s="10">
        <f t="shared" si="110"/>
        <v>41935.771296296291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s="13" t="s">
        <v>8341</v>
      </c>
      <c r="R1774" t="s">
        <v>8342</v>
      </c>
      <c r="S1774" s="10">
        <f t="shared" si="111"/>
        <v>41766.509675925925</v>
      </c>
      <c r="T1774" s="10">
        <f t="shared" si="110"/>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s="13" t="s">
        <v>8341</v>
      </c>
      <c r="R1775" t="s">
        <v>8342</v>
      </c>
      <c r="S1775" s="10">
        <f t="shared" si="111"/>
        <v>41978.552060185182</v>
      </c>
      <c r="T1775" s="10">
        <f t="shared" si="110"/>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s="13" t="s">
        <v>8341</v>
      </c>
      <c r="R1776" t="s">
        <v>8342</v>
      </c>
      <c r="S1776" s="10">
        <f t="shared" si="111"/>
        <v>41930.010324074072</v>
      </c>
      <c r="T1776" s="10">
        <f t="shared" si="110"/>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s="13" t="s">
        <v>8341</v>
      </c>
      <c r="R1777" t="s">
        <v>8342</v>
      </c>
      <c r="S1777" s="10">
        <f t="shared" si="111"/>
        <v>41891.768055555549</v>
      </c>
      <c r="T1777" s="10">
        <f t="shared" si="110"/>
        <v>41936.768055555549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s="13" t="s">
        <v>8341</v>
      </c>
      <c r="R1778" t="s">
        <v>8342</v>
      </c>
      <c r="S1778" s="10">
        <f t="shared" si="111"/>
        <v>41905.748506944445</v>
      </c>
      <c r="T1778" s="10">
        <f t="shared" si="110"/>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s="13" t="s">
        <v>8341</v>
      </c>
      <c r="R1779" t="s">
        <v>8342</v>
      </c>
      <c r="S1779" s="10">
        <f t="shared" si="111"/>
        <v>42025.14876157407</v>
      </c>
      <c r="T1779" s="10">
        <f t="shared" si="110"/>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s="13" t="s">
        <v>8341</v>
      </c>
      <c r="R1780" t="s">
        <v>8342</v>
      </c>
      <c r="S1780" s="10">
        <f t="shared" si="111"/>
        <v>42045.655034722215</v>
      </c>
      <c r="T1780" s="10">
        <f t="shared" si="110"/>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s="13" t="s">
        <v>8341</v>
      </c>
      <c r="R1781" t="s">
        <v>8342</v>
      </c>
      <c r="S1781" s="10">
        <f t="shared" si="111"/>
        <v>42585.483564814807</v>
      </c>
      <c r="T1781" s="10">
        <f t="shared" si="110"/>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s="13" t="s">
        <v>8341</v>
      </c>
      <c r="R1782" t="s">
        <v>8342</v>
      </c>
      <c r="S1782" s="10">
        <f t="shared" si="111"/>
        <v>42493.392476851848</v>
      </c>
      <c r="T1782" s="10">
        <f t="shared" si="110"/>
        <v>42553.392476851848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s="13" t="s">
        <v>8341</v>
      </c>
      <c r="R1783" t="s">
        <v>8342</v>
      </c>
      <c r="S1783" s="10">
        <f t="shared" si="111"/>
        <v>42597.409085648142</v>
      </c>
      <c r="T1783" s="10">
        <f t="shared" si="110"/>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s="13" t="s">
        <v>8341</v>
      </c>
      <c r="R1784" t="s">
        <v>8342</v>
      </c>
      <c r="S1784" s="10">
        <f t="shared" si="111"/>
        <v>42388.366770833331</v>
      </c>
      <c r="T1784" s="10">
        <f t="shared" si="110"/>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s="13" t="s">
        <v>8341</v>
      </c>
      <c r="R1785" t="s">
        <v>8342</v>
      </c>
      <c r="S1785" s="10">
        <f t="shared" si="111"/>
        <v>42115.741643518515</v>
      </c>
      <c r="T1785" s="10">
        <f t="shared" si="110"/>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s="13" t="s">
        <v>8341</v>
      </c>
      <c r="R1786" t="s">
        <v>8342</v>
      </c>
      <c r="S1786" s="10">
        <f t="shared" si="111"/>
        <v>42003.447222222218</v>
      </c>
      <c r="T1786" s="10">
        <f t="shared" si="110"/>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s="13" t="s">
        <v>8341</v>
      </c>
      <c r="R1787" t="s">
        <v>8342</v>
      </c>
      <c r="S1787" s="10">
        <f t="shared" si="111"/>
        <v>41896.926562499997</v>
      </c>
      <c r="T1787" s="10">
        <f t="shared" si="110"/>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s="13" t="s">
        <v>8341</v>
      </c>
      <c r="R1788" t="s">
        <v>8342</v>
      </c>
      <c r="S1788" s="10">
        <f t="shared" si="111"/>
        <v>41958.342326388891</v>
      </c>
      <c r="T1788" s="10">
        <f t="shared" si="110"/>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s="13" t="s">
        <v>8341</v>
      </c>
      <c r="R1789" t="s">
        <v>8342</v>
      </c>
      <c r="S1789" s="10">
        <f t="shared" si="111"/>
        <v>42068.447187499994</v>
      </c>
      <c r="T1789" s="10">
        <f t="shared" si="110"/>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s="13" t="s">
        <v>8341</v>
      </c>
      <c r="R1790" t="s">
        <v>8342</v>
      </c>
      <c r="S1790" s="10">
        <f t="shared" si="111"/>
        <v>41913.740069444444</v>
      </c>
      <c r="T1790" s="10">
        <f t="shared" si="110"/>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s="13" t="s">
        <v>8341</v>
      </c>
      <c r="R1791" t="s">
        <v>8342</v>
      </c>
      <c r="S1791" s="10">
        <f t="shared" si="111"/>
        <v>41956.041701388887</v>
      </c>
      <c r="T1791" s="10">
        <f t="shared" si="110"/>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s="13" t="s">
        <v>8341</v>
      </c>
      <c r="R1792" t="s">
        <v>8342</v>
      </c>
      <c r="S1792" s="10">
        <f t="shared" si="111"/>
        <v>42010.466180555552</v>
      </c>
      <c r="T1792" s="10">
        <f t="shared" si="110"/>
        <v>42040.466180555552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s="13" t="s">
        <v>8341</v>
      </c>
      <c r="R1793" t="s">
        <v>8342</v>
      </c>
      <c r="S1793" s="10">
        <f t="shared" si="111"/>
        <v>41973.532002314816</v>
      </c>
      <c r="T1793" s="10">
        <f t="shared" si="110"/>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s="13" t="s">
        <v>8341</v>
      </c>
      <c r="R1794" t="s">
        <v>8342</v>
      </c>
      <c r="S1794" s="10">
        <f t="shared" si="111"/>
        <v>42188.822708333326</v>
      </c>
      <c r="T1794" s="10">
        <f t="shared" si="110"/>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12">E1795/D1795</f>
        <v>1.3333333333333334E-2</v>
      </c>
      <c r="P1795" s="6">
        <f t="shared" ref="P1795:P1858" si="113">E1795/L1795</f>
        <v>20</v>
      </c>
      <c r="Q1795" s="13" t="s">
        <v>8341</v>
      </c>
      <c r="R1795" t="s">
        <v>8342</v>
      </c>
      <c r="S1795" s="10">
        <f t="shared" si="111"/>
        <v>41940.683333333327</v>
      </c>
      <c r="T1795" s="10">
        <f t="shared" ref="T1795:T1858" si="114">(I1795/86400)+25569+(-5/24)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s="13" t="s">
        <v>8341</v>
      </c>
      <c r="R1796" t="s">
        <v>8342</v>
      </c>
      <c r="S1796" s="10">
        <f t="shared" ref="S1796:S1859" si="115">(J1796/86400)+25569+(-5/24)</f>
        <v>42011.342847222222</v>
      </c>
      <c r="T1796" s="10">
        <f t="shared" si="114"/>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s="13" t="s">
        <v>8341</v>
      </c>
      <c r="R1797" t="s">
        <v>8342</v>
      </c>
      <c r="S1797" s="10">
        <f t="shared" si="115"/>
        <v>42628.080335648141</v>
      </c>
      <c r="T1797" s="10">
        <f t="shared" si="114"/>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s="13" t="s">
        <v>8341</v>
      </c>
      <c r="R1798" t="s">
        <v>8342</v>
      </c>
      <c r="S1798" s="10">
        <f t="shared" si="115"/>
        <v>42515.231087962959</v>
      </c>
      <c r="T1798" s="10">
        <f t="shared" si="114"/>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s="13" t="s">
        <v>8341</v>
      </c>
      <c r="R1799" t="s">
        <v>8342</v>
      </c>
      <c r="S1799" s="10">
        <f t="shared" si="115"/>
        <v>42689.360983796294</v>
      </c>
      <c r="T1799" s="10">
        <f t="shared" si="114"/>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s="13" t="s">
        <v>8341</v>
      </c>
      <c r="R1800" t="s">
        <v>8342</v>
      </c>
      <c r="S1800" s="10">
        <f t="shared" si="115"/>
        <v>42344.118437499994</v>
      </c>
      <c r="T1800" s="10">
        <f t="shared" si="114"/>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s="13" t="s">
        <v>8341</v>
      </c>
      <c r="R1801" t="s">
        <v>8342</v>
      </c>
      <c r="S1801" s="10">
        <f t="shared" si="115"/>
        <v>41934.634351851848</v>
      </c>
      <c r="T1801" s="10">
        <f t="shared" si="114"/>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s="13" t="s">
        <v>8341</v>
      </c>
      <c r="R1802" t="s">
        <v>8342</v>
      </c>
      <c r="S1802" s="10">
        <f t="shared" si="115"/>
        <v>42623.397800925923</v>
      </c>
      <c r="T1802" s="10">
        <f t="shared" si="114"/>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s="13" t="s">
        <v>8341</v>
      </c>
      <c r="R1803" t="s">
        <v>8342</v>
      </c>
      <c r="S1803" s="10">
        <f t="shared" si="115"/>
        <v>42321.452175925922</v>
      </c>
      <c r="T1803" s="10">
        <f t="shared" si="114"/>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s="13" t="s">
        <v>8341</v>
      </c>
      <c r="R1804" t="s">
        <v>8342</v>
      </c>
      <c r="S1804" s="10">
        <f t="shared" si="115"/>
        <v>42159.264236111114</v>
      </c>
      <c r="T1804" s="10">
        <f t="shared" si="114"/>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s="13" t="s">
        <v>8341</v>
      </c>
      <c r="R1805" t="s">
        <v>8342</v>
      </c>
      <c r="S1805" s="10">
        <f t="shared" si="115"/>
        <v>42017.863217592589</v>
      </c>
      <c r="T1805" s="10">
        <f t="shared" si="114"/>
        <v>42048.863217592589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s="13" t="s">
        <v>8341</v>
      </c>
      <c r="R1806" t="s">
        <v>8342</v>
      </c>
      <c r="S1806" s="10">
        <f t="shared" si="115"/>
        <v>42282.469953703701</v>
      </c>
      <c r="T1806" s="10">
        <f t="shared" si="114"/>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s="13" t="s">
        <v>8341</v>
      </c>
      <c r="R1807" t="s">
        <v>8342</v>
      </c>
      <c r="S1807" s="10">
        <f t="shared" si="115"/>
        <v>42247.595578703702</v>
      </c>
      <c r="T1807" s="10">
        <f t="shared" si="114"/>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73.875</v>
      </c>
      <c r="Q1808" s="13" t="s">
        <v>8341</v>
      </c>
      <c r="R1808" t="s">
        <v>8342</v>
      </c>
      <c r="S1808" s="10">
        <f t="shared" si="115"/>
        <v>41877.429965277777</v>
      </c>
      <c r="T1808" s="10">
        <f t="shared" si="114"/>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69.125</v>
      </c>
      <c r="Q1809" s="13" t="s">
        <v>8341</v>
      </c>
      <c r="R1809" t="s">
        <v>8342</v>
      </c>
      <c r="S1809" s="10">
        <f t="shared" si="115"/>
        <v>41879.860104166662</v>
      </c>
      <c r="T1809" s="10">
        <f t="shared" si="114"/>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s="13" t="s">
        <v>8341</v>
      </c>
      <c r="R1810" t="s">
        <v>8342</v>
      </c>
      <c r="S1810" s="10">
        <f t="shared" si="115"/>
        <v>42742.472569444442</v>
      </c>
      <c r="T1810" s="10">
        <f t="shared" si="114"/>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s="13" t="s">
        <v>8341</v>
      </c>
      <c r="R1811" t="s">
        <v>8342</v>
      </c>
      <c r="S1811" s="10">
        <f t="shared" si="115"/>
        <v>42029.699525462966</v>
      </c>
      <c r="T1811" s="10">
        <f t="shared" si="114"/>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s="13" t="s">
        <v>8341</v>
      </c>
      <c r="R1812" t="s">
        <v>8342</v>
      </c>
      <c r="S1812" s="10">
        <f t="shared" si="115"/>
        <v>41860.701689814814</v>
      </c>
      <c r="T1812" s="10">
        <f t="shared" si="114"/>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s="13" t="s">
        <v>8341</v>
      </c>
      <c r="R1813" t="s">
        <v>8342</v>
      </c>
      <c r="S1813" s="10">
        <f t="shared" si="115"/>
        <v>41876.225347222222</v>
      </c>
      <c r="T1813" s="10">
        <f t="shared" si="114"/>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s="13" t="s">
        <v>8341</v>
      </c>
      <c r="R1814" t="s">
        <v>8342</v>
      </c>
      <c r="S1814" s="10">
        <f t="shared" si="115"/>
        <v>42524.110370370363</v>
      </c>
      <c r="T1814" s="10">
        <f t="shared" si="114"/>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t="e">
        <f t="shared" si="113"/>
        <v>#DIV/0!</v>
      </c>
      <c r="Q1815" s="13" t="s">
        <v>8341</v>
      </c>
      <c r="R1815" t="s">
        <v>8342</v>
      </c>
      <c r="S1815" s="10">
        <f t="shared" si="115"/>
        <v>41829.68069444444</v>
      </c>
      <c r="T1815" s="10">
        <f t="shared" si="114"/>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s="13" t="s">
        <v>8341</v>
      </c>
      <c r="R1816" t="s">
        <v>8342</v>
      </c>
      <c r="S1816" s="10">
        <f t="shared" si="115"/>
        <v>42033.105740740742</v>
      </c>
      <c r="T1816" s="10">
        <f t="shared" si="114"/>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t="e">
        <f t="shared" si="113"/>
        <v>#DIV/0!</v>
      </c>
      <c r="Q1817" s="13" t="s">
        <v>8341</v>
      </c>
      <c r="R1817" t="s">
        <v>8342</v>
      </c>
      <c r="S1817" s="10">
        <f t="shared" si="115"/>
        <v>42172.698344907403</v>
      </c>
      <c r="T1817" s="10">
        <f t="shared" si="114"/>
        <v>42186.698344907403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s="13" t="s">
        <v>8341</v>
      </c>
      <c r="R1818" t="s">
        <v>8342</v>
      </c>
      <c r="S1818" s="10">
        <f t="shared" si="115"/>
        <v>42548.667858796289</v>
      </c>
      <c r="T1818" s="10">
        <f t="shared" si="114"/>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s="13" t="s">
        <v>8341</v>
      </c>
      <c r="R1819" t="s">
        <v>8342</v>
      </c>
      <c r="S1819" s="10">
        <f t="shared" si="115"/>
        <v>42705.453784722216</v>
      </c>
      <c r="T1819" s="10">
        <f t="shared" si="114"/>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t="e">
        <f t="shared" si="113"/>
        <v>#DIV/0!</v>
      </c>
      <c r="Q1820" s="13" t="s">
        <v>8341</v>
      </c>
      <c r="R1820" t="s">
        <v>8342</v>
      </c>
      <c r="S1820" s="10">
        <f t="shared" si="115"/>
        <v>42067.026041666664</v>
      </c>
      <c r="T1820" s="10">
        <f t="shared" si="114"/>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s="13" t="s">
        <v>8341</v>
      </c>
      <c r="R1821" t="s">
        <v>8342</v>
      </c>
      <c r="S1821" s="10">
        <f t="shared" si="115"/>
        <v>41820.543935185182</v>
      </c>
      <c r="T1821" s="10">
        <f t="shared" si="114"/>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s="13" t="s">
        <v>8341</v>
      </c>
      <c r="R1822" t="s">
        <v>8342</v>
      </c>
      <c r="S1822" s="10">
        <f t="shared" si="115"/>
        <v>42064.876041666663</v>
      </c>
      <c r="T1822" s="10">
        <f t="shared" si="114"/>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s="13" t="s">
        <v>8328</v>
      </c>
      <c r="R1823" t="s">
        <v>8329</v>
      </c>
      <c r="S1823" s="10">
        <f t="shared" si="115"/>
        <v>40926.110729166663</v>
      </c>
      <c r="T1823" s="10">
        <f t="shared" si="114"/>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s="13" t="s">
        <v>8328</v>
      </c>
      <c r="R1824" t="s">
        <v>8329</v>
      </c>
      <c r="S1824" s="10">
        <f t="shared" si="115"/>
        <v>41634.588680555556</v>
      </c>
      <c r="T1824" s="10">
        <f t="shared" si="114"/>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s="13" t="s">
        <v>8328</v>
      </c>
      <c r="R1825" t="s">
        <v>8329</v>
      </c>
      <c r="S1825" s="10">
        <f t="shared" si="115"/>
        <v>41176.47657407407</v>
      </c>
      <c r="T1825" s="10">
        <f t="shared" si="114"/>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s="13" t="s">
        <v>8328</v>
      </c>
      <c r="R1826" t="s">
        <v>8329</v>
      </c>
      <c r="S1826" s="10">
        <f t="shared" si="115"/>
        <v>41626.707951388882</v>
      </c>
      <c r="T1826" s="10">
        <f t="shared" si="114"/>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s="6">
        <f t="shared" si="113"/>
        <v>42.02</v>
      </c>
      <c r="Q1827" s="13" t="s">
        <v>8328</v>
      </c>
      <c r="R1827" t="s">
        <v>8329</v>
      </c>
      <c r="S1827" s="10">
        <f t="shared" si="115"/>
        <v>41443.626192129625</v>
      </c>
      <c r="T1827" s="10">
        <f t="shared" si="114"/>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s="13" t="s">
        <v>8328</v>
      </c>
      <c r="R1828" t="s">
        <v>8329</v>
      </c>
      <c r="S1828" s="10">
        <f t="shared" si="115"/>
        <v>41657.715474537035</v>
      </c>
      <c r="T1828" s="10">
        <f t="shared" si="114"/>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s="13" t="s">
        <v>8328</v>
      </c>
      <c r="R1829" t="s">
        <v>8329</v>
      </c>
      <c r="S1829" s="10">
        <f t="shared" si="115"/>
        <v>40555.117604166662</v>
      </c>
      <c r="T1829" s="10">
        <f t="shared" si="114"/>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s="13" t="s">
        <v>8328</v>
      </c>
      <c r="R1830" t="s">
        <v>8329</v>
      </c>
      <c r="S1830" s="10">
        <f t="shared" si="115"/>
        <v>41736.691319444442</v>
      </c>
      <c r="T1830" s="10">
        <f t="shared" si="114"/>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s="13" t="s">
        <v>8328</v>
      </c>
      <c r="R1831" t="s">
        <v>8329</v>
      </c>
      <c r="S1831" s="10">
        <f t="shared" si="115"/>
        <v>40515.879293981481</v>
      </c>
      <c r="T1831" s="10">
        <f t="shared" si="114"/>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s="13" t="s">
        <v>8328</v>
      </c>
      <c r="R1832" t="s">
        <v>8329</v>
      </c>
      <c r="S1832" s="10">
        <f t="shared" si="115"/>
        <v>41664.475775462961</v>
      </c>
      <c r="T1832" s="10">
        <f t="shared" si="114"/>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s="13" t="s">
        <v>8328</v>
      </c>
      <c r="R1833" t="s">
        <v>8329</v>
      </c>
      <c r="S1833" s="10">
        <f t="shared" si="115"/>
        <v>41026.787766203699</v>
      </c>
      <c r="T1833" s="10">
        <f t="shared" si="114"/>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s="13" t="s">
        <v>8328</v>
      </c>
      <c r="R1834" t="s">
        <v>8329</v>
      </c>
      <c r="S1834" s="10">
        <f t="shared" si="115"/>
        <v>40576.331331018519</v>
      </c>
      <c r="T1834" s="10">
        <f t="shared" si="114"/>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s="6">
        <f t="shared" si="113"/>
        <v>42</v>
      </c>
      <c r="Q1835" s="13" t="s">
        <v>8328</v>
      </c>
      <c r="R1835" t="s">
        <v>8329</v>
      </c>
      <c r="S1835" s="10">
        <f t="shared" si="115"/>
        <v>41302.835682870369</v>
      </c>
      <c r="T1835" s="10">
        <f t="shared" si="114"/>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s="13" t="s">
        <v>8328</v>
      </c>
      <c r="R1836" t="s">
        <v>8329</v>
      </c>
      <c r="S1836" s="10">
        <f t="shared" si="115"/>
        <v>41988.755729166667</v>
      </c>
      <c r="T1836" s="10">
        <f t="shared" si="114"/>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s="13" t="s">
        <v>8328</v>
      </c>
      <c r="R1837" t="s">
        <v>8329</v>
      </c>
      <c r="S1837" s="10">
        <f t="shared" si="115"/>
        <v>42430.49387731481</v>
      </c>
      <c r="T1837" s="10">
        <f t="shared" si="114"/>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s="13" t="s">
        <v>8328</v>
      </c>
      <c r="R1838" t="s">
        <v>8329</v>
      </c>
      <c r="S1838" s="10">
        <f t="shared" si="115"/>
        <v>41305.601030092592</v>
      </c>
      <c r="T1838" s="10">
        <f t="shared" si="114"/>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s="13" t="s">
        <v>8328</v>
      </c>
      <c r="R1839" t="s">
        <v>8329</v>
      </c>
      <c r="S1839" s="10">
        <f t="shared" si="115"/>
        <v>40925.839525462965</v>
      </c>
      <c r="T1839" s="10">
        <f t="shared" si="114"/>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s="13" t="s">
        <v>8328</v>
      </c>
      <c r="R1840" t="s">
        <v>8329</v>
      </c>
      <c r="S1840" s="10">
        <f t="shared" si="115"/>
        <v>40788.578206018516</v>
      </c>
      <c r="T1840" s="10">
        <f t="shared" si="114"/>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s="13" t="s">
        <v>8328</v>
      </c>
      <c r="R1841" t="s">
        <v>8329</v>
      </c>
      <c r="S1841" s="10">
        <f t="shared" si="115"/>
        <v>42614.513680555552</v>
      </c>
      <c r="T1841" s="10">
        <f t="shared" si="114"/>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s="13" t="s">
        <v>8328</v>
      </c>
      <c r="R1842" t="s">
        <v>8329</v>
      </c>
      <c r="S1842" s="10">
        <f t="shared" si="115"/>
        <v>41381.88784722222</v>
      </c>
      <c r="T1842" s="10">
        <f t="shared" si="114"/>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s="13" t="s">
        <v>8328</v>
      </c>
      <c r="R1843" t="s">
        <v>8329</v>
      </c>
      <c r="S1843" s="10">
        <f t="shared" si="115"/>
        <v>41745.637094907404</v>
      </c>
      <c r="T1843" s="10">
        <f t="shared" si="114"/>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s="13" t="s">
        <v>8328</v>
      </c>
      <c r="R1844" t="s">
        <v>8329</v>
      </c>
      <c r="S1844" s="10">
        <f t="shared" si="115"/>
        <v>42031.423391203702</v>
      </c>
      <c r="T1844" s="10">
        <f t="shared" si="114"/>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s="13" t="s">
        <v>8328</v>
      </c>
      <c r="R1845" t="s">
        <v>8329</v>
      </c>
      <c r="S1845" s="10">
        <f t="shared" si="115"/>
        <v>40564.786504629628</v>
      </c>
      <c r="T1845" s="10">
        <f t="shared" si="114"/>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s="6">
        <f t="shared" si="113"/>
        <v>76.05</v>
      </c>
      <c r="Q1846" s="13" t="s">
        <v>8328</v>
      </c>
      <c r="R1846" t="s">
        <v>8329</v>
      </c>
      <c r="S1846" s="10">
        <f t="shared" si="115"/>
        <v>40666.765208333331</v>
      </c>
      <c r="T1846" s="10">
        <f t="shared" si="114"/>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s="13" t="s">
        <v>8328</v>
      </c>
      <c r="R1847" t="s">
        <v>8329</v>
      </c>
      <c r="S1847" s="10">
        <f t="shared" si="115"/>
        <v>42523.124976851854</v>
      </c>
      <c r="T1847" s="10">
        <f t="shared" si="114"/>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s="13" t="s">
        <v>8328</v>
      </c>
      <c r="R1848" t="s">
        <v>8329</v>
      </c>
      <c r="S1848" s="10">
        <f t="shared" si="115"/>
        <v>41228.441863425927</v>
      </c>
      <c r="T1848" s="10">
        <f t="shared" si="114"/>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s="13" t="s">
        <v>8328</v>
      </c>
      <c r="R1849" t="s">
        <v>8329</v>
      </c>
      <c r="S1849" s="10">
        <f t="shared" si="115"/>
        <v>42094.028148148143</v>
      </c>
      <c r="T1849" s="10">
        <f t="shared" si="114"/>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s="13" t="s">
        <v>8328</v>
      </c>
      <c r="R1850" t="s">
        <v>8329</v>
      </c>
      <c r="S1850" s="10">
        <f t="shared" si="115"/>
        <v>40691.579722222217</v>
      </c>
      <c r="T1850" s="10">
        <f t="shared" si="114"/>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s="13" t="s">
        <v>8328</v>
      </c>
      <c r="R1851" t="s">
        <v>8329</v>
      </c>
      <c r="S1851" s="10">
        <f t="shared" si="115"/>
        <v>41169.637256944443</v>
      </c>
      <c r="T1851" s="10">
        <f t="shared" si="114"/>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s="13" t="s">
        <v>8328</v>
      </c>
      <c r="R1852" t="s">
        <v>8329</v>
      </c>
      <c r="S1852" s="10">
        <f t="shared" si="115"/>
        <v>41800.751157407409</v>
      </c>
      <c r="T1852" s="10">
        <f t="shared" si="114"/>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s="13" t="s">
        <v>8328</v>
      </c>
      <c r="R1853" t="s">
        <v>8329</v>
      </c>
      <c r="S1853" s="10">
        <f t="shared" si="115"/>
        <v>41827.69835648148</v>
      </c>
      <c r="T1853" s="10">
        <f t="shared" si="114"/>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s="13" t="s">
        <v>8328</v>
      </c>
      <c r="R1854" t="s">
        <v>8329</v>
      </c>
      <c r="S1854" s="10">
        <f t="shared" si="115"/>
        <v>42081.563101851854</v>
      </c>
      <c r="T1854" s="10">
        <f t="shared" si="114"/>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s="13" t="s">
        <v>8328</v>
      </c>
      <c r="R1855" t="s">
        <v>8329</v>
      </c>
      <c r="S1855" s="10">
        <f t="shared" si="115"/>
        <v>41176.852048611108</v>
      </c>
      <c r="T1855" s="10">
        <f t="shared" si="114"/>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s="13" t="s">
        <v>8328</v>
      </c>
      <c r="R1856" t="s">
        <v>8329</v>
      </c>
      <c r="S1856" s="10">
        <f t="shared" si="115"/>
        <v>41387.812928240739</v>
      </c>
      <c r="T1856" s="10">
        <f t="shared" si="114"/>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s="13" t="s">
        <v>8328</v>
      </c>
      <c r="R1857" t="s">
        <v>8329</v>
      </c>
      <c r="S1857" s="10">
        <f t="shared" si="115"/>
        <v>41600.330324074072</v>
      </c>
      <c r="T1857" s="10">
        <f t="shared" si="114"/>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s="13" t="s">
        <v>8328</v>
      </c>
      <c r="R1858" t="s">
        <v>8329</v>
      </c>
      <c r="S1858" s="10">
        <f t="shared" si="115"/>
        <v>41817.64666666666</v>
      </c>
      <c r="T1858" s="10">
        <f t="shared" si="114"/>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16">E1859/D1859</f>
        <v>1</v>
      </c>
      <c r="P1859" s="6">
        <f t="shared" ref="P1859:P1922" si="117">E1859/L1859</f>
        <v>136.36363636363637</v>
      </c>
      <c r="Q1859" s="13" t="s">
        <v>8328</v>
      </c>
      <c r="R1859" t="s">
        <v>8329</v>
      </c>
      <c r="S1859" s="10">
        <f t="shared" si="115"/>
        <v>41864.560335648144</v>
      </c>
      <c r="T1859" s="10">
        <f t="shared" ref="T1859:T1922" si="118">(I1859/86400)+25569+(-5/24)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s="13" t="s">
        <v>8328</v>
      </c>
      <c r="R1860" t="s">
        <v>8329</v>
      </c>
      <c r="S1860" s="10">
        <f t="shared" ref="S1860:S1923" si="119">(J1860/86400)+25569+(-5/24)</f>
        <v>40832.9921412037</v>
      </c>
      <c r="T1860" s="10">
        <f t="shared" si="118"/>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s="13" t="s">
        <v>8328</v>
      </c>
      <c r="R1861" t="s">
        <v>8329</v>
      </c>
      <c r="S1861" s="10">
        <f t="shared" si="119"/>
        <v>40778.561678240738</v>
      </c>
      <c r="T1861" s="10">
        <f t="shared" si="118"/>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s="13" t="s">
        <v>8328</v>
      </c>
      <c r="R1862" t="s">
        <v>8329</v>
      </c>
      <c r="S1862" s="10">
        <f t="shared" si="119"/>
        <v>41655.500972222224</v>
      </c>
      <c r="T1862" s="10">
        <f t="shared" si="118"/>
        <v>41676.500972222224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t="e">
        <f t="shared" si="117"/>
        <v>#DIV/0!</v>
      </c>
      <c r="Q1863" s="13" t="s">
        <v>8336</v>
      </c>
      <c r="R1863" t="s">
        <v>8338</v>
      </c>
      <c r="S1863" s="10">
        <f t="shared" si="119"/>
        <v>42000.091909722221</v>
      </c>
      <c r="T1863" s="10">
        <f t="shared" si="118"/>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s="13" t="s">
        <v>8336</v>
      </c>
      <c r="R1864" t="s">
        <v>8338</v>
      </c>
      <c r="S1864" s="10">
        <f t="shared" si="119"/>
        <v>42755.284421296295</v>
      </c>
      <c r="T1864" s="10">
        <f t="shared" si="118"/>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s="13" t="s">
        <v>8336</v>
      </c>
      <c r="R1865" t="s">
        <v>8338</v>
      </c>
      <c r="S1865" s="10">
        <f t="shared" si="119"/>
        <v>41772.588946759257</v>
      </c>
      <c r="T1865" s="10">
        <f t="shared" si="118"/>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s="13" t="s">
        <v>8336</v>
      </c>
      <c r="R1866" t="s">
        <v>8338</v>
      </c>
      <c r="S1866" s="10">
        <f t="shared" si="119"/>
        <v>41733.508101851847</v>
      </c>
      <c r="T1866" s="10">
        <f t="shared" si="118"/>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s="13" t="s">
        <v>8336</v>
      </c>
      <c r="R1867" t="s">
        <v>8338</v>
      </c>
      <c r="S1867" s="10">
        <f t="shared" si="119"/>
        <v>42645.159108796295</v>
      </c>
      <c r="T1867" s="10">
        <f t="shared" si="118"/>
        <v>42680.200775462959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s="13" t="s">
        <v>8336</v>
      </c>
      <c r="R1868" t="s">
        <v>8338</v>
      </c>
      <c r="S1868" s="10">
        <f t="shared" si="119"/>
        <v>42742.038159722222</v>
      </c>
      <c r="T1868" s="10">
        <f t="shared" si="118"/>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s="13" t="s">
        <v>8336</v>
      </c>
      <c r="R1869" t="s">
        <v>8338</v>
      </c>
      <c r="S1869" s="10">
        <f t="shared" si="119"/>
        <v>42649.716574074067</v>
      </c>
      <c r="T1869" s="10">
        <f t="shared" si="118"/>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s="13" t="s">
        <v>8336</v>
      </c>
      <c r="R1870" t="s">
        <v>8338</v>
      </c>
      <c r="S1870" s="10">
        <f t="shared" si="119"/>
        <v>42328.570891203701</v>
      </c>
      <c r="T1870" s="10">
        <f t="shared" si="118"/>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t="e">
        <f t="shared" si="117"/>
        <v>#DIV/0!</v>
      </c>
      <c r="Q1871" s="13" t="s">
        <v>8336</v>
      </c>
      <c r="R1871" t="s">
        <v>8338</v>
      </c>
      <c r="S1871" s="10">
        <f t="shared" si="119"/>
        <v>42708.794548611106</v>
      </c>
      <c r="T1871" s="10">
        <f t="shared" si="118"/>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s="13" t="s">
        <v>8336</v>
      </c>
      <c r="R1872" t="s">
        <v>8338</v>
      </c>
      <c r="S1872" s="10">
        <f t="shared" si="119"/>
        <v>42371.14739583333</v>
      </c>
      <c r="T1872" s="10">
        <f t="shared" si="118"/>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s="13" t="s">
        <v>8336</v>
      </c>
      <c r="R1873" t="s">
        <v>8338</v>
      </c>
      <c r="S1873" s="10">
        <f t="shared" si="119"/>
        <v>41923.575243055551</v>
      </c>
      <c r="T1873" s="10">
        <f t="shared" si="118"/>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s="13" t="s">
        <v>8336</v>
      </c>
      <c r="R1874" t="s">
        <v>8338</v>
      </c>
      <c r="S1874" s="10">
        <f t="shared" si="119"/>
        <v>42154.921319444438</v>
      </c>
      <c r="T1874" s="10">
        <f t="shared" si="118"/>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s="13" t="s">
        <v>8336</v>
      </c>
      <c r="R1875" t="s">
        <v>8338</v>
      </c>
      <c r="S1875" s="10">
        <f t="shared" si="119"/>
        <v>42164.407523148147</v>
      </c>
      <c r="T1875" s="10">
        <f t="shared" si="118"/>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s="13" t="s">
        <v>8336</v>
      </c>
      <c r="R1876" t="s">
        <v>8338</v>
      </c>
      <c r="S1876" s="10">
        <f t="shared" si="119"/>
        <v>42529.760798611103</v>
      </c>
      <c r="T1876" s="10">
        <f t="shared" si="118"/>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s="13" t="s">
        <v>8336</v>
      </c>
      <c r="R1877" t="s">
        <v>8338</v>
      </c>
      <c r="S1877" s="10">
        <f t="shared" si="119"/>
        <v>42528.691064814811</v>
      </c>
      <c r="T1877" s="10">
        <f t="shared" si="118"/>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t="e">
        <f t="shared" si="117"/>
        <v>#DIV/0!</v>
      </c>
      <c r="Q1878" s="13" t="s">
        <v>8336</v>
      </c>
      <c r="R1878" t="s">
        <v>8338</v>
      </c>
      <c r="S1878" s="10">
        <f t="shared" si="119"/>
        <v>41776.07644675926</v>
      </c>
      <c r="T1878" s="10">
        <f t="shared" si="118"/>
        <v>41806.07644675926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t="e">
        <f t="shared" si="117"/>
        <v>#DIV/0!</v>
      </c>
      <c r="Q1879" s="13" t="s">
        <v>8336</v>
      </c>
      <c r="R1879" t="s">
        <v>8338</v>
      </c>
      <c r="S1879" s="10">
        <f t="shared" si="119"/>
        <v>42034.820891203701</v>
      </c>
      <c r="T1879" s="10">
        <f t="shared" si="118"/>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t="e">
        <f t="shared" si="117"/>
        <v>#DIV/0!</v>
      </c>
      <c r="Q1880" s="13" t="s">
        <v>8336</v>
      </c>
      <c r="R1880" t="s">
        <v>8338</v>
      </c>
      <c r="S1880" s="10">
        <f t="shared" si="119"/>
        <v>41772.800405092588</v>
      </c>
      <c r="T1880" s="10">
        <f t="shared" si="118"/>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s="13" t="s">
        <v>8336</v>
      </c>
      <c r="R1881" t="s">
        <v>8338</v>
      </c>
      <c r="S1881" s="10">
        <f t="shared" si="119"/>
        <v>42413.441307870373</v>
      </c>
      <c r="T1881" s="10">
        <f t="shared" si="118"/>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s="13" t="s">
        <v>8336</v>
      </c>
      <c r="R1882" t="s">
        <v>8338</v>
      </c>
      <c r="S1882" s="10">
        <f t="shared" si="119"/>
        <v>42430.358564814807</v>
      </c>
      <c r="T1882" s="10">
        <f t="shared" si="118"/>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s="13" t="s">
        <v>8328</v>
      </c>
      <c r="R1883" t="s">
        <v>8332</v>
      </c>
      <c r="S1883" s="10">
        <f t="shared" si="119"/>
        <v>42042.944317129623</v>
      </c>
      <c r="T1883" s="10">
        <f t="shared" si="118"/>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s="13" t="s">
        <v>8328</v>
      </c>
      <c r="R1884" t="s">
        <v>8332</v>
      </c>
      <c r="S1884" s="10">
        <f t="shared" si="119"/>
        <v>41067.740879629629</v>
      </c>
      <c r="T1884" s="10">
        <f t="shared" si="118"/>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s="13" t="s">
        <v>8328</v>
      </c>
      <c r="R1885" t="s">
        <v>8332</v>
      </c>
      <c r="S1885" s="10">
        <f t="shared" si="119"/>
        <v>40977.739675925921</v>
      </c>
      <c r="T1885" s="10">
        <f t="shared" si="118"/>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s="13" t="s">
        <v>8328</v>
      </c>
      <c r="R1886" t="s">
        <v>8332</v>
      </c>
      <c r="S1886" s="10">
        <f t="shared" si="119"/>
        <v>41204.989988425921</v>
      </c>
      <c r="T1886" s="10">
        <f t="shared" si="118"/>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s="13" t="s">
        <v>8328</v>
      </c>
      <c r="R1887" t="s">
        <v>8332</v>
      </c>
      <c r="S1887" s="10">
        <f t="shared" si="119"/>
        <v>41098.885532407403</v>
      </c>
      <c r="T1887" s="10">
        <f t="shared" si="118"/>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s="13" t="s">
        <v>8328</v>
      </c>
      <c r="R1888" t="s">
        <v>8332</v>
      </c>
      <c r="S1888" s="10">
        <f t="shared" si="119"/>
        <v>41925.69835648148</v>
      </c>
      <c r="T1888" s="10">
        <f t="shared" si="118"/>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s="13" t="s">
        <v>8328</v>
      </c>
      <c r="R1889" t="s">
        <v>8332</v>
      </c>
      <c r="S1889" s="10">
        <f t="shared" si="119"/>
        <v>42323.591805555552</v>
      </c>
      <c r="T1889" s="10">
        <f t="shared" si="118"/>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s="13" t="s">
        <v>8328</v>
      </c>
      <c r="R1890" t="s">
        <v>8332</v>
      </c>
      <c r="S1890" s="10">
        <f t="shared" si="119"/>
        <v>40299.03162037037</v>
      </c>
      <c r="T1890" s="10">
        <f t="shared" si="118"/>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s="13" t="s">
        <v>8328</v>
      </c>
      <c r="R1891" t="s">
        <v>8332</v>
      </c>
      <c r="S1891" s="10">
        <f t="shared" si="119"/>
        <v>41299.585023148145</v>
      </c>
      <c r="T1891" s="10">
        <f t="shared" si="118"/>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s="13" t="s">
        <v>8328</v>
      </c>
      <c r="R1892" t="s">
        <v>8332</v>
      </c>
      <c r="S1892" s="10">
        <f t="shared" si="119"/>
        <v>41228.577870370369</v>
      </c>
      <c r="T1892" s="10">
        <f t="shared" si="118"/>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s="13" t="s">
        <v>8328</v>
      </c>
      <c r="R1893" t="s">
        <v>8332</v>
      </c>
      <c r="S1893" s="10">
        <f t="shared" si="119"/>
        <v>40335.589745370366</v>
      </c>
      <c r="T1893" s="10">
        <f t="shared" si="118"/>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s="13" t="s">
        <v>8328</v>
      </c>
      <c r="R1894" t="s">
        <v>8332</v>
      </c>
      <c r="S1894" s="10">
        <f t="shared" si="119"/>
        <v>40671.429178240738</v>
      </c>
      <c r="T1894" s="10">
        <f t="shared" si="118"/>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s="13" t="s">
        <v>8328</v>
      </c>
      <c r="R1895" t="s">
        <v>8332</v>
      </c>
      <c r="S1895" s="10">
        <f t="shared" si="119"/>
        <v>40632.733622685184</v>
      </c>
      <c r="T1895" s="10">
        <f t="shared" si="118"/>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s="6">
        <f t="shared" si="117"/>
        <v>57.25</v>
      </c>
      <c r="Q1896" s="13" t="s">
        <v>8328</v>
      </c>
      <c r="R1896" t="s">
        <v>8332</v>
      </c>
      <c r="S1896" s="10">
        <f t="shared" si="119"/>
        <v>40920.696562499994</v>
      </c>
      <c r="T1896" s="10">
        <f t="shared" si="118"/>
        <v>40951.696562499994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s="13" t="s">
        <v>8328</v>
      </c>
      <c r="R1897" t="s">
        <v>8332</v>
      </c>
      <c r="S1897" s="10">
        <f t="shared" si="119"/>
        <v>42267.538449074076</v>
      </c>
      <c r="T1897" s="10">
        <f t="shared" si="118"/>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s="13" t="s">
        <v>8328</v>
      </c>
      <c r="R1898" t="s">
        <v>8332</v>
      </c>
      <c r="S1898" s="10">
        <f t="shared" si="119"/>
        <v>40981.501909722218</v>
      </c>
      <c r="T1898" s="10">
        <f t="shared" si="118"/>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s="13" t="s">
        <v>8328</v>
      </c>
      <c r="R1899" t="s">
        <v>8332</v>
      </c>
      <c r="S1899" s="10">
        <f t="shared" si="119"/>
        <v>41680.375069444439</v>
      </c>
      <c r="T1899" s="10">
        <f t="shared" si="118"/>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s="13" t="s">
        <v>8328</v>
      </c>
      <c r="R1900" t="s">
        <v>8332</v>
      </c>
      <c r="S1900" s="10">
        <f t="shared" si="119"/>
        <v>42365.9846412037</v>
      </c>
      <c r="T1900" s="10">
        <f t="shared" si="118"/>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s="13" t="s">
        <v>8328</v>
      </c>
      <c r="R1901" t="s">
        <v>8332</v>
      </c>
      <c r="S1901" s="10">
        <f t="shared" si="119"/>
        <v>42058.733402777776</v>
      </c>
      <c r="T1901" s="10">
        <f t="shared" si="118"/>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s="13" t="s">
        <v>8328</v>
      </c>
      <c r="R1902" t="s">
        <v>8332</v>
      </c>
      <c r="S1902" s="10">
        <f t="shared" si="119"/>
        <v>41160.663553240738</v>
      </c>
      <c r="T1902" s="10">
        <f t="shared" si="118"/>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s="13" t="s">
        <v>8322</v>
      </c>
      <c r="R1903" t="s">
        <v>8351</v>
      </c>
      <c r="S1903" s="10">
        <f t="shared" si="119"/>
        <v>42116.334826388884</v>
      </c>
      <c r="T1903" s="10">
        <f t="shared" si="118"/>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s="6">
        <f t="shared" si="117"/>
        <v>4</v>
      </c>
      <c r="Q1904" s="13" t="s">
        <v>8322</v>
      </c>
      <c r="R1904" t="s">
        <v>8351</v>
      </c>
      <c r="S1904" s="10">
        <f t="shared" si="119"/>
        <v>42037.581562499996</v>
      </c>
      <c r="T1904" s="10">
        <f t="shared" si="118"/>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s="13" t="s">
        <v>8322</v>
      </c>
      <c r="R1905" t="s">
        <v>8351</v>
      </c>
      <c r="S1905" s="10">
        <f t="shared" si="119"/>
        <v>42702.562395833331</v>
      </c>
      <c r="T1905" s="10">
        <f t="shared" si="118"/>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s="6">
        <f t="shared" si="117"/>
        <v>25</v>
      </c>
      <c r="Q1906" s="13" t="s">
        <v>8322</v>
      </c>
      <c r="R1906" t="s">
        <v>8351</v>
      </c>
      <c r="S1906" s="10">
        <f t="shared" si="119"/>
        <v>42326.477094907408</v>
      </c>
      <c r="T1906" s="10">
        <f t="shared" si="118"/>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s="13" t="s">
        <v>8322</v>
      </c>
      <c r="R1907" t="s">
        <v>8351</v>
      </c>
      <c r="S1907" s="10">
        <f t="shared" si="119"/>
        <v>41859.717523148145</v>
      </c>
      <c r="T1907" s="10">
        <f t="shared" si="118"/>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s="13" t="s">
        <v>8322</v>
      </c>
      <c r="R1908" t="s">
        <v>8351</v>
      </c>
      <c r="S1908" s="10">
        <f t="shared" si="119"/>
        <v>42514.462766203702</v>
      </c>
      <c r="T1908" s="10">
        <f t="shared" si="118"/>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s="13" t="s">
        <v>8322</v>
      </c>
      <c r="R1909" t="s">
        <v>8351</v>
      </c>
      <c r="S1909" s="10">
        <f t="shared" si="119"/>
        <v>41767.378761574073</v>
      </c>
      <c r="T1909" s="10">
        <f t="shared" si="118"/>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s="13" t="s">
        <v>8322</v>
      </c>
      <c r="R1910" t="s">
        <v>8351</v>
      </c>
      <c r="S1910" s="10">
        <f t="shared" si="119"/>
        <v>42703.709490740737</v>
      </c>
      <c r="T1910" s="10">
        <f t="shared" si="118"/>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s="13" t="s">
        <v>8322</v>
      </c>
      <c r="R1911" t="s">
        <v>8351</v>
      </c>
      <c r="S1911" s="10">
        <f t="shared" si="119"/>
        <v>41905.220821759256</v>
      </c>
      <c r="T1911" s="10">
        <f t="shared" si="118"/>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s="13" t="s">
        <v>8322</v>
      </c>
      <c r="R1912" t="s">
        <v>8351</v>
      </c>
      <c r="S1912" s="10">
        <f t="shared" si="119"/>
        <v>42264.754826388882</v>
      </c>
      <c r="T1912" s="10">
        <f t="shared" si="118"/>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s="13" t="s">
        <v>8322</v>
      </c>
      <c r="R1913" t="s">
        <v>8351</v>
      </c>
      <c r="S1913" s="10">
        <f t="shared" si="119"/>
        <v>41829.825624999998</v>
      </c>
      <c r="T1913" s="10">
        <f t="shared" si="118"/>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s="13" t="s">
        <v>8322</v>
      </c>
      <c r="R1914" t="s">
        <v>8351</v>
      </c>
      <c r="S1914" s="10">
        <f t="shared" si="119"/>
        <v>42129.018055555549</v>
      </c>
      <c r="T1914" s="10">
        <f t="shared" si="118"/>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s="13" t="s">
        <v>8322</v>
      </c>
      <c r="R1915" t="s">
        <v>8351</v>
      </c>
      <c r="S1915" s="10">
        <f t="shared" si="119"/>
        <v>41890.302986111106</v>
      </c>
      <c r="T1915" s="10">
        <f t="shared" si="118"/>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s="13" t="s">
        <v>8322</v>
      </c>
      <c r="R1916" t="s">
        <v>8351</v>
      </c>
      <c r="S1916" s="10">
        <f t="shared" si="119"/>
        <v>41928.966122685182</v>
      </c>
      <c r="T1916" s="10">
        <f t="shared" si="118"/>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s="6">
        <f t="shared" si="117"/>
        <v>2</v>
      </c>
      <c r="Q1917" s="13" t="s">
        <v>8322</v>
      </c>
      <c r="R1917" t="s">
        <v>8351</v>
      </c>
      <c r="S1917" s="10">
        <f t="shared" si="119"/>
        <v>41863.840532407405</v>
      </c>
      <c r="T1917" s="10">
        <f t="shared" si="118"/>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s="13" t="s">
        <v>8322</v>
      </c>
      <c r="R1918" t="s">
        <v>8351</v>
      </c>
      <c r="S1918" s="10">
        <f t="shared" si="119"/>
        <v>42656.508969907409</v>
      </c>
      <c r="T1918" s="10">
        <f t="shared" si="118"/>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s="13" t="s">
        <v>8322</v>
      </c>
      <c r="R1919" t="s">
        <v>8351</v>
      </c>
      <c r="S1919" s="10">
        <f t="shared" si="119"/>
        <v>42746.06172453703</v>
      </c>
      <c r="T1919" s="10">
        <f t="shared" si="118"/>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s="13" t="s">
        <v>8322</v>
      </c>
      <c r="R1920" t="s">
        <v>8351</v>
      </c>
      <c r="S1920" s="10">
        <f t="shared" si="119"/>
        <v>41828.581608796296</v>
      </c>
      <c r="T1920" s="10">
        <f t="shared" si="118"/>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s="13" t="s">
        <v>8322</v>
      </c>
      <c r="R1921" t="s">
        <v>8351</v>
      </c>
      <c r="S1921" s="10">
        <f t="shared" si="119"/>
        <v>42113.667233796295</v>
      </c>
      <c r="T1921" s="10">
        <f t="shared" si="118"/>
        <v>42143.667233796295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s="13" t="s">
        <v>8322</v>
      </c>
      <c r="R1922" t="s">
        <v>8351</v>
      </c>
      <c r="S1922" s="10">
        <f t="shared" si="119"/>
        <v>42270.66737268518</v>
      </c>
      <c r="T1922" s="10">
        <f t="shared" si="118"/>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20">E1923/D1923</f>
        <v>1.3680000000000001</v>
      </c>
      <c r="P1923" s="6">
        <f t="shared" ref="P1923:P1986" si="121">E1923/L1923</f>
        <v>54</v>
      </c>
      <c r="Q1923" s="13" t="s">
        <v>8328</v>
      </c>
      <c r="R1923" t="s">
        <v>8332</v>
      </c>
      <c r="S1923" s="10">
        <f t="shared" si="119"/>
        <v>41074.013229166667</v>
      </c>
      <c r="T1923" s="10">
        <f t="shared" ref="T1923:T1986" si="122">(I1923/86400)+25569+(-5/24)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s="13" t="s">
        <v>8328</v>
      </c>
      <c r="R1924" t="s">
        <v>8332</v>
      </c>
      <c r="S1924" s="10">
        <f t="shared" ref="S1924:S1987" si="123">(J1924/86400)+25569+(-5/24)</f>
        <v>41590.047534722216</v>
      </c>
      <c r="T1924" s="10">
        <f t="shared" si="122"/>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s="13" t="s">
        <v>8328</v>
      </c>
      <c r="R1925" t="s">
        <v>8332</v>
      </c>
      <c r="S1925" s="10">
        <f t="shared" si="123"/>
        <v>40772.640416666662</v>
      </c>
      <c r="T1925" s="10">
        <f t="shared" si="122"/>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s="13" t="s">
        <v>8328</v>
      </c>
      <c r="R1926" t="s">
        <v>8332</v>
      </c>
      <c r="S1926" s="10">
        <f t="shared" si="123"/>
        <v>41626.552719907406</v>
      </c>
      <c r="T1926" s="10">
        <f t="shared" si="122"/>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s="13" t="s">
        <v>8328</v>
      </c>
      <c r="R1927" t="s">
        <v>8332</v>
      </c>
      <c r="S1927" s="10">
        <f t="shared" si="123"/>
        <v>41535.693148148144</v>
      </c>
      <c r="T1927" s="10">
        <f t="shared" si="122"/>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s="13" t="s">
        <v>8328</v>
      </c>
      <c r="R1928" t="s">
        <v>8332</v>
      </c>
      <c r="S1928" s="10">
        <f t="shared" si="123"/>
        <v>40456.746018518512</v>
      </c>
      <c r="T1928" s="10">
        <f t="shared" si="122"/>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s="13" t="s">
        <v>8328</v>
      </c>
      <c r="R1929" t="s">
        <v>8332</v>
      </c>
      <c r="S1929" s="10">
        <f t="shared" si="123"/>
        <v>40960.653229166666</v>
      </c>
      <c r="T1929" s="10">
        <f t="shared" si="122"/>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s="13" t="s">
        <v>8328</v>
      </c>
      <c r="R1930" t="s">
        <v>8332</v>
      </c>
      <c r="S1930" s="10">
        <f t="shared" si="123"/>
        <v>41371.439745370364</v>
      </c>
      <c r="T1930" s="10">
        <f t="shared" si="122"/>
        <v>41401.439745370364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42.8</v>
      </c>
      <c r="Q1931" s="13" t="s">
        <v>8328</v>
      </c>
      <c r="R1931" t="s">
        <v>8332</v>
      </c>
      <c r="S1931" s="10">
        <f t="shared" si="123"/>
        <v>40686.813263888886</v>
      </c>
      <c r="T1931" s="10">
        <f t="shared" si="122"/>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s="13" t="s">
        <v>8328</v>
      </c>
      <c r="R1932" t="s">
        <v>8332</v>
      </c>
      <c r="S1932" s="10">
        <f t="shared" si="123"/>
        <v>41402.350486111107</v>
      </c>
      <c r="T1932" s="10">
        <f t="shared" si="122"/>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s="13" t="s">
        <v>8328</v>
      </c>
      <c r="R1933" t="s">
        <v>8332</v>
      </c>
      <c r="S1933" s="10">
        <f t="shared" si="123"/>
        <v>41037.684131944443</v>
      </c>
      <c r="T1933" s="10">
        <f t="shared" si="122"/>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s="13" t="s">
        <v>8328</v>
      </c>
      <c r="R1934" t="s">
        <v>8332</v>
      </c>
      <c r="S1934" s="10">
        <f t="shared" si="123"/>
        <v>40911.601539351854</v>
      </c>
      <c r="T1934" s="10">
        <f t="shared" si="122"/>
        <v>40932.601539351854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s="13" t="s">
        <v>8328</v>
      </c>
      <c r="R1935" t="s">
        <v>8332</v>
      </c>
      <c r="S1935" s="10">
        <f t="shared" si="123"/>
        <v>41878.922534722216</v>
      </c>
      <c r="T1935" s="10">
        <f t="shared" si="122"/>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s="13" t="s">
        <v>8328</v>
      </c>
      <c r="R1936" t="s">
        <v>8332</v>
      </c>
      <c r="S1936" s="10">
        <f t="shared" si="123"/>
        <v>40865.658807870372</v>
      </c>
      <c r="T1936" s="10">
        <f t="shared" si="122"/>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s="13" t="s">
        <v>8328</v>
      </c>
      <c r="R1937" t="s">
        <v>8332</v>
      </c>
      <c r="S1937" s="10">
        <f t="shared" si="123"/>
        <v>41773.724201388883</v>
      </c>
      <c r="T1937" s="10">
        <f t="shared" si="122"/>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s="13" t="s">
        <v>8328</v>
      </c>
      <c r="R1938" t="s">
        <v>8332</v>
      </c>
      <c r="S1938" s="10">
        <f t="shared" si="123"/>
        <v>40852.68136574074</v>
      </c>
      <c r="T1938" s="10">
        <f t="shared" si="122"/>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s="13" t="s">
        <v>8328</v>
      </c>
      <c r="R1939" t="s">
        <v>8332</v>
      </c>
      <c r="S1939" s="10">
        <f t="shared" si="123"/>
        <v>41058.91065972222</v>
      </c>
      <c r="T1939" s="10">
        <f t="shared" si="122"/>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s="13" t="s">
        <v>8328</v>
      </c>
      <c r="R1940" t="s">
        <v>8332</v>
      </c>
      <c r="S1940" s="10">
        <f t="shared" si="123"/>
        <v>41426.05128472222</v>
      </c>
      <c r="T1940" s="10">
        <f t="shared" si="122"/>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s="13" t="s">
        <v>8328</v>
      </c>
      <c r="R1941" t="s">
        <v>8332</v>
      </c>
      <c r="S1941" s="10">
        <f t="shared" si="123"/>
        <v>41313.776712962957</v>
      </c>
      <c r="T1941" s="10">
        <f t="shared" si="122"/>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s="13" t="s">
        <v>8328</v>
      </c>
      <c r="R1942" t="s">
        <v>8332</v>
      </c>
      <c r="S1942" s="10">
        <f t="shared" si="123"/>
        <v>40670.298993055556</v>
      </c>
      <c r="T1942" s="10">
        <f t="shared" si="122"/>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s="13" t="s">
        <v>8322</v>
      </c>
      <c r="R1943" t="s">
        <v>8352</v>
      </c>
      <c r="S1943" s="10">
        <f t="shared" si="123"/>
        <v>41744.08253472222</v>
      </c>
      <c r="T1943" s="10">
        <f t="shared" si="122"/>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s="13" t="s">
        <v>8322</v>
      </c>
      <c r="R1944" t="s">
        <v>8352</v>
      </c>
      <c r="S1944" s="10">
        <f t="shared" si="123"/>
        <v>40638.619675925926</v>
      </c>
      <c r="T1944" s="10">
        <f t="shared" si="122"/>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s="13" t="s">
        <v>8322</v>
      </c>
      <c r="R1945" t="s">
        <v>8352</v>
      </c>
      <c r="S1945" s="10">
        <f t="shared" si="123"/>
        <v>42548.061527777776</v>
      </c>
      <c r="T1945" s="10">
        <f t="shared" si="122"/>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s="13" t="s">
        <v>8322</v>
      </c>
      <c r="R1946" t="s">
        <v>8352</v>
      </c>
      <c r="S1946" s="10">
        <f t="shared" si="123"/>
        <v>41730.376041666663</v>
      </c>
      <c r="T1946" s="10">
        <f t="shared" si="122"/>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s="13" t="s">
        <v>8322</v>
      </c>
      <c r="R1947" t="s">
        <v>8352</v>
      </c>
      <c r="S1947" s="10">
        <f t="shared" si="123"/>
        <v>42157.043495370366</v>
      </c>
      <c r="T1947" s="10">
        <f t="shared" si="122"/>
        <v>42197.043495370366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s="13" t="s">
        <v>8322</v>
      </c>
      <c r="R1948" t="s">
        <v>8352</v>
      </c>
      <c r="S1948" s="10">
        <f t="shared" si="123"/>
        <v>41688.941678240742</v>
      </c>
      <c r="T1948" s="10">
        <f t="shared" si="122"/>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s="13" t="s">
        <v>8322</v>
      </c>
      <c r="R1949" t="s">
        <v>8352</v>
      </c>
      <c r="S1949" s="10">
        <f t="shared" si="123"/>
        <v>40102.709722222222</v>
      </c>
      <c r="T1949" s="10">
        <f t="shared" si="122"/>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s="13" t="s">
        <v>8322</v>
      </c>
      <c r="R1950" t="s">
        <v>8352</v>
      </c>
      <c r="S1950" s="10">
        <f t="shared" si="123"/>
        <v>42473.395937499998</v>
      </c>
      <c r="T1950" s="10">
        <f t="shared" si="122"/>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s="13" t="s">
        <v>8322</v>
      </c>
      <c r="R1951" t="s">
        <v>8352</v>
      </c>
      <c r="S1951" s="10">
        <f t="shared" si="123"/>
        <v>41800.21471064815</v>
      </c>
      <c r="T1951" s="10">
        <f t="shared" si="122"/>
        <v>41830.21471064815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s="13" t="s">
        <v>8322</v>
      </c>
      <c r="R1952" t="s">
        <v>8352</v>
      </c>
      <c r="S1952" s="10">
        <f t="shared" si="123"/>
        <v>40623.973067129627</v>
      </c>
      <c r="T1952" s="10">
        <f t="shared" si="122"/>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s="13" t="s">
        <v>8322</v>
      </c>
      <c r="R1953" t="s">
        <v>8352</v>
      </c>
      <c r="S1953" s="10">
        <f t="shared" si="123"/>
        <v>42651.212233796294</v>
      </c>
      <c r="T1953" s="10">
        <f t="shared" si="122"/>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s="13" t="s">
        <v>8322</v>
      </c>
      <c r="R1954" t="s">
        <v>8352</v>
      </c>
      <c r="S1954" s="10">
        <f t="shared" si="123"/>
        <v>41526.398321759254</v>
      </c>
      <c r="T1954" s="10">
        <f t="shared" si="122"/>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s="13" t="s">
        <v>8322</v>
      </c>
      <c r="R1955" t="s">
        <v>8352</v>
      </c>
      <c r="S1955" s="10">
        <f t="shared" si="123"/>
        <v>40940.991493055553</v>
      </c>
      <c r="T1955" s="10">
        <f t="shared" si="122"/>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s="13" t="s">
        <v>8322</v>
      </c>
      <c r="R1956" t="s">
        <v>8352</v>
      </c>
      <c r="S1956" s="10">
        <f t="shared" si="123"/>
        <v>42394.372407407405</v>
      </c>
      <c r="T1956" s="10">
        <f t="shared" si="122"/>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s="13" t="s">
        <v>8322</v>
      </c>
      <c r="R1957" t="s">
        <v>8352</v>
      </c>
      <c r="S1957" s="10">
        <f t="shared" si="123"/>
        <v>41020.063437500001</v>
      </c>
      <c r="T1957" s="10">
        <f t="shared" si="122"/>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s="13" t="s">
        <v>8322</v>
      </c>
      <c r="R1958" t="s">
        <v>8352</v>
      </c>
      <c r="S1958" s="10">
        <f t="shared" si="123"/>
        <v>42067.71533564815</v>
      </c>
      <c r="T1958" s="10">
        <f t="shared" si="122"/>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s="13" t="s">
        <v>8322</v>
      </c>
      <c r="R1959" t="s">
        <v>8352</v>
      </c>
      <c r="S1959" s="10">
        <f t="shared" si="123"/>
        <v>41178.890196759261</v>
      </c>
      <c r="T1959" s="10">
        <f t="shared" si="122"/>
        <v>41208.890196759261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s="13" t="s">
        <v>8322</v>
      </c>
      <c r="R1960" t="s">
        <v>8352</v>
      </c>
      <c r="S1960" s="10">
        <f t="shared" si="123"/>
        <v>41326.779641203699</v>
      </c>
      <c r="T1960" s="10">
        <f t="shared" si="122"/>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s="13" t="s">
        <v>8322</v>
      </c>
      <c r="R1961" t="s">
        <v>8352</v>
      </c>
      <c r="S1961" s="10">
        <f t="shared" si="123"/>
        <v>41871.637268518512</v>
      </c>
      <c r="T1961" s="10">
        <f t="shared" si="122"/>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s="13" t="s">
        <v>8322</v>
      </c>
      <c r="R1962" t="s">
        <v>8352</v>
      </c>
      <c r="S1962" s="10">
        <f t="shared" si="123"/>
        <v>41964.154409722221</v>
      </c>
      <c r="T1962" s="10">
        <f t="shared" si="122"/>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s="13" t="s">
        <v>8322</v>
      </c>
      <c r="R1963" t="s">
        <v>8352</v>
      </c>
      <c r="S1963" s="10">
        <f t="shared" si="123"/>
        <v>41147.986307870371</v>
      </c>
      <c r="T1963" s="10">
        <f t="shared" si="122"/>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s="13" t="s">
        <v>8322</v>
      </c>
      <c r="R1964" t="s">
        <v>8352</v>
      </c>
      <c r="S1964" s="10">
        <f t="shared" si="123"/>
        <v>41742.572175925925</v>
      </c>
      <c r="T1964" s="10">
        <f t="shared" si="122"/>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s="13" t="s">
        <v>8322</v>
      </c>
      <c r="R1965" t="s">
        <v>8352</v>
      </c>
      <c r="S1965" s="10">
        <f t="shared" si="123"/>
        <v>41863.221458333333</v>
      </c>
      <c r="T1965" s="10">
        <f t="shared" si="122"/>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s="13" t="s">
        <v>8322</v>
      </c>
      <c r="R1966" t="s">
        <v>8352</v>
      </c>
      <c r="S1966" s="10">
        <f t="shared" si="123"/>
        <v>42452.064490740733</v>
      </c>
      <c r="T1966" s="10">
        <f t="shared" si="122"/>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s="13" t="s">
        <v>8322</v>
      </c>
      <c r="R1967" t="s">
        <v>8352</v>
      </c>
      <c r="S1967" s="10">
        <f t="shared" si="123"/>
        <v>40897.880902777775</v>
      </c>
      <c r="T1967" s="10">
        <f t="shared" si="122"/>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s="13" t="s">
        <v>8322</v>
      </c>
      <c r="R1968" t="s">
        <v>8352</v>
      </c>
      <c r="S1968" s="10">
        <f t="shared" si="123"/>
        <v>41835.332152777773</v>
      </c>
      <c r="T1968" s="10">
        <f t="shared" si="122"/>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s="13" t="s">
        <v>8322</v>
      </c>
      <c r="R1969" t="s">
        <v>8352</v>
      </c>
      <c r="S1969" s="10">
        <f t="shared" si="123"/>
        <v>41730.455196759256</v>
      </c>
      <c r="T1969" s="10">
        <f t="shared" si="122"/>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s="13" t="s">
        <v>8322</v>
      </c>
      <c r="R1970" t="s">
        <v>8352</v>
      </c>
      <c r="S1970" s="10">
        <f t="shared" si="123"/>
        <v>42676.378645833327</v>
      </c>
      <c r="T1970" s="10">
        <f t="shared" si="122"/>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s="13" t="s">
        <v>8322</v>
      </c>
      <c r="R1971" t="s">
        <v>8352</v>
      </c>
      <c r="S1971" s="10">
        <f t="shared" si="123"/>
        <v>42557.584120370368</v>
      </c>
      <c r="T1971" s="10">
        <f t="shared" si="122"/>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s="13" t="s">
        <v>8322</v>
      </c>
      <c r="R1972" t="s">
        <v>8352</v>
      </c>
      <c r="S1972" s="10">
        <f t="shared" si="123"/>
        <v>41323.984965277778</v>
      </c>
      <c r="T1972" s="10">
        <f t="shared" si="122"/>
        <v>41383.943298611106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s="13" t="s">
        <v>8322</v>
      </c>
      <c r="R1973" t="s">
        <v>8352</v>
      </c>
      <c r="S1973" s="10">
        <f t="shared" si="123"/>
        <v>41561.29237268518</v>
      </c>
      <c r="T1973" s="10">
        <f t="shared" si="122"/>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s="13" t="s">
        <v>8322</v>
      </c>
      <c r="R1974" t="s">
        <v>8352</v>
      </c>
      <c r="S1974" s="10">
        <f t="shared" si="123"/>
        <v>41200.803749999999</v>
      </c>
      <c r="T1974" s="10">
        <f t="shared" si="122"/>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s="13" t="s">
        <v>8322</v>
      </c>
      <c r="R1975" t="s">
        <v>8352</v>
      </c>
      <c r="S1975" s="10">
        <f t="shared" si="123"/>
        <v>42549.514629629623</v>
      </c>
      <c r="T1975" s="10">
        <f t="shared" si="122"/>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s="13" t="s">
        <v>8322</v>
      </c>
      <c r="R1976" t="s">
        <v>8352</v>
      </c>
      <c r="S1976" s="10">
        <f t="shared" si="123"/>
        <v>41445.125798611109</v>
      </c>
      <c r="T1976" s="10">
        <f t="shared" si="122"/>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s="13" t="s">
        <v>8322</v>
      </c>
      <c r="R1977" t="s">
        <v>8352</v>
      </c>
      <c r="S1977" s="10">
        <f t="shared" si="123"/>
        <v>41313.54688657407</v>
      </c>
      <c r="T1977" s="10">
        <f t="shared" si="122"/>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s="13" t="s">
        <v>8322</v>
      </c>
      <c r="R1978" t="s">
        <v>8352</v>
      </c>
      <c r="S1978" s="10">
        <f t="shared" si="123"/>
        <v>41438.691261574073</v>
      </c>
      <c r="T1978" s="10">
        <f t="shared" si="122"/>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s="13" t="s">
        <v>8322</v>
      </c>
      <c r="R1979" t="s">
        <v>8352</v>
      </c>
      <c r="S1979" s="10">
        <f t="shared" si="123"/>
        <v>42311.008564814816</v>
      </c>
      <c r="T1979" s="10">
        <f t="shared" si="122"/>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s="13" t="s">
        <v>8322</v>
      </c>
      <c r="R1980" t="s">
        <v>8352</v>
      </c>
      <c r="S1980" s="10">
        <f t="shared" si="123"/>
        <v>41039.017268518517</v>
      </c>
      <c r="T1980" s="10">
        <f t="shared" si="122"/>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s="13" t="s">
        <v>8322</v>
      </c>
      <c r="R1981" t="s">
        <v>8352</v>
      </c>
      <c r="S1981" s="10">
        <f t="shared" si="123"/>
        <v>42290.25168981481</v>
      </c>
      <c r="T1981" s="10">
        <f t="shared" si="122"/>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s="13" t="s">
        <v>8322</v>
      </c>
      <c r="R1982" t="s">
        <v>8352</v>
      </c>
      <c r="S1982" s="10">
        <f t="shared" si="123"/>
        <v>42423.334050925921</v>
      </c>
      <c r="T1982" s="10">
        <f t="shared" si="122"/>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s="13" t="s">
        <v>8341</v>
      </c>
      <c r="R1983" t="s">
        <v>8353</v>
      </c>
      <c r="S1983" s="10">
        <f t="shared" si="123"/>
        <v>41799.516956018517</v>
      </c>
      <c r="T1983" s="10">
        <f t="shared" si="122"/>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s="6" t="e">
        <f t="shared" si="121"/>
        <v>#DIV/0!</v>
      </c>
      <c r="Q1984" s="13" t="s">
        <v>8341</v>
      </c>
      <c r="R1984" t="s">
        <v>8353</v>
      </c>
      <c r="S1984" s="10">
        <f t="shared" si="123"/>
        <v>42678.378321759257</v>
      </c>
      <c r="T1984" s="10">
        <f t="shared" si="122"/>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s="13" t="s">
        <v>8341</v>
      </c>
      <c r="R1985" t="s">
        <v>8353</v>
      </c>
      <c r="S1985" s="10">
        <f t="shared" si="123"/>
        <v>42592.803449074076</v>
      </c>
      <c r="T1985" s="10">
        <f t="shared" si="122"/>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s="13" t="s">
        <v>8341</v>
      </c>
      <c r="R1986" t="s">
        <v>8353</v>
      </c>
      <c r="S1986" s="10">
        <f t="shared" si="123"/>
        <v>41913.581956018512</v>
      </c>
      <c r="T1986" s="10">
        <f t="shared" si="122"/>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24">E1987/D1987</f>
        <v>3.1875000000000001E-2</v>
      </c>
      <c r="P1987" s="6">
        <f t="shared" ref="P1987:P2050" si="125">E1987/L1987</f>
        <v>12.75</v>
      </c>
      <c r="Q1987" s="13" t="s">
        <v>8341</v>
      </c>
      <c r="R1987" t="s">
        <v>8353</v>
      </c>
      <c r="S1987" s="10">
        <f t="shared" si="123"/>
        <v>42555.490405092591</v>
      </c>
      <c r="T1987" s="10">
        <f t="shared" ref="T1987:T2050" si="126">(I1987/86400)+25569+(-5/24)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s="13" t="s">
        <v>8341</v>
      </c>
      <c r="R1988" t="s">
        <v>8353</v>
      </c>
      <c r="S1988" s="10">
        <f t="shared" ref="S1988:S2051" si="127">(J1988/86400)+25569+(-5/24)</f>
        <v>42413.225497685184</v>
      </c>
      <c r="T1988" s="10">
        <f t="shared" si="126"/>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s="13" t="s">
        <v>8341</v>
      </c>
      <c r="R1989" t="s">
        <v>8353</v>
      </c>
      <c r="S1989" s="10">
        <f t="shared" si="127"/>
        <v>42034.431435185186</v>
      </c>
      <c r="T1989" s="10">
        <f t="shared" si="126"/>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s="13" t="s">
        <v>8341</v>
      </c>
      <c r="R1990" t="s">
        <v>8353</v>
      </c>
      <c r="S1990" s="10">
        <f t="shared" si="127"/>
        <v>42206.554884259262</v>
      </c>
      <c r="T1990" s="10">
        <f t="shared" si="126"/>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s="6">
        <f t="shared" si="125"/>
        <v>50</v>
      </c>
      <c r="Q1991" s="13" t="s">
        <v>8341</v>
      </c>
      <c r="R1991" t="s">
        <v>8353</v>
      </c>
      <c r="S1991" s="10">
        <f t="shared" si="127"/>
        <v>42685.472314814811</v>
      </c>
      <c r="T1991" s="10">
        <f t="shared" si="126"/>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s="13" t="s">
        <v>8341</v>
      </c>
      <c r="R1992" t="s">
        <v>8353</v>
      </c>
      <c r="S1992" s="10">
        <f t="shared" si="127"/>
        <v>42397.987638888888</v>
      </c>
      <c r="T1992" s="10">
        <f t="shared" si="126"/>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s="13" t="s">
        <v>8341</v>
      </c>
      <c r="R1993" t="s">
        <v>8353</v>
      </c>
      <c r="S1993" s="10">
        <f t="shared" si="127"/>
        <v>42167.685023148144</v>
      </c>
      <c r="T1993" s="10">
        <f t="shared" si="126"/>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s="13" t="s">
        <v>8341</v>
      </c>
      <c r="R1994" t="s">
        <v>8353</v>
      </c>
      <c r="S1994" s="10">
        <f t="shared" si="127"/>
        <v>42022.935081018521</v>
      </c>
      <c r="T1994" s="10">
        <f t="shared" si="126"/>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s="6" t="e">
        <f t="shared" si="125"/>
        <v>#DIV/0!</v>
      </c>
      <c r="Q1995" s="13" t="s">
        <v>8341</v>
      </c>
      <c r="R1995" t="s">
        <v>8353</v>
      </c>
      <c r="S1995" s="10">
        <f t="shared" si="127"/>
        <v>42329.380057870367</v>
      </c>
      <c r="T1995" s="10">
        <f t="shared" si="126"/>
        <v>42359.380057870367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s="6" t="e">
        <f t="shared" si="125"/>
        <v>#DIV/0!</v>
      </c>
      <c r="Q1996" s="13" t="s">
        <v>8341</v>
      </c>
      <c r="R1996" t="s">
        <v>8353</v>
      </c>
      <c r="S1996" s="10">
        <f t="shared" si="127"/>
        <v>42650.797939814809</v>
      </c>
      <c r="T1996" s="10">
        <f t="shared" si="126"/>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s="6">
        <f t="shared" si="125"/>
        <v>26</v>
      </c>
      <c r="Q1997" s="13" t="s">
        <v>8341</v>
      </c>
      <c r="R1997" t="s">
        <v>8353</v>
      </c>
      <c r="S1997" s="10">
        <f t="shared" si="127"/>
        <v>42181.693703703706</v>
      </c>
      <c r="T1997" s="10">
        <f t="shared" si="126"/>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s="6" t="e">
        <f t="shared" si="125"/>
        <v>#DIV/0!</v>
      </c>
      <c r="Q1998" s="13" t="s">
        <v>8341</v>
      </c>
      <c r="R1998" t="s">
        <v>8353</v>
      </c>
      <c r="S1998" s="10">
        <f t="shared" si="127"/>
        <v>41800.611238425925</v>
      </c>
      <c r="T1998" s="10">
        <f t="shared" si="126"/>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s="6" t="e">
        <f t="shared" si="125"/>
        <v>#DIV/0!</v>
      </c>
      <c r="Q1999" s="13" t="s">
        <v>8341</v>
      </c>
      <c r="R1999" t="s">
        <v>8353</v>
      </c>
      <c r="S1999" s="10">
        <f t="shared" si="127"/>
        <v>41847.722361111111</v>
      </c>
      <c r="T1999" s="10">
        <f t="shared" si="126"/>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s="13" t="s">
        <v>8341</v>
      </c>
      <c r="R2000" t="s">
        <v>8353</v>
      </c>
      <c r="S2000" s="10">
        <f t="shared" si="127"/>
        <v>41806.910162037035</v>
      </c>
      <c r="T2000" s="10">
        <f t="shared" si="126"/>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s="13" t="s">
        <v>8341</v>
      </c>
      <c r="R2001" t="s">
        <v>8353</v>
      </c>
      <c r="S2001" s="10">
        <f t="shared" si="127"/>
        <v>41926.274398148147</v>
      </c>
      <c r="T2001" s="10">
        <f t="shared" si="126"/>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s="6">
        <f t="shared" si="125"/>
        <v>25</v>
      </c>
      <c r="Q2002" s="13" t="s">
        <v>8341</v>
      </c>
      <c r="R2002" t="s">
        <v>8353</v>
      </c>
      <c r="S2002" s="10">
        <f t="shared" si="127"/>
        <v>42345.743206018517</v>
      </c>
      <c r="T2002" s="10">
        <f t="shared" si="126"/>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s="13" t="s">
        <v>8322</v>
      </c>
      <c r="R2003" t="s">
        <v>8352</v>
      </c>
      <c r="S2003" s="10">
        <f t="shared" si="127"/>
        <v>42136.001342592594</v>
      </c>
      <c r="T2003" s="10">
        <f t="shared" si="126"/>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s="13" t="s">
        <v>8322</v>
      </c>
      <c r="R2004" t="s">
        <v>8352</v>
      </c>
      <c r="S2004" s="10">
        <f t="shared" si="127"/>
        <v>42728.503969907404</v>
      </c>
      <c r="T2004" s="10">
        <f t="shared" si="126"/>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s="13" t="s">
        <v>8322</v>
      </c>
      <c r="R2005" t="s">
        <v>8352</v>
      </c>
      <c r="S2005" s="10">
        <f t="shared" si="127"/>
        <v>40346.917268518519</v>
      </c>
      <c r="T2005" s="10">
        <f t="shared" si="126"/>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s="13" t="s">
        <v>8322</v>
      </c>
      <c r="R2006" t="s">
        <v>8352</v>
      </c>
      <c r="S2006" s="10">
        <f t="shared" si="127"/>
        <v>41800.396562499998</v>
      </c>
      <c r="T2006" s="10">
        <f t="shared" si="126"/>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s="13" t="s">
        <v>8322</v>
      </c>
      <c r="R2007" t="s">
        <v>8352</v>
      </c>
      <c r="S2007" s="10">
        <f t="shared" si="127"/>
        <v>41535.604374999995</v>
      </c>
      <c r="T2007" s="10">
        <f t="shared" si="126"/>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s="13" t="s">
        <v>8322</v>
      </c>
      <c r="R2008" t="s">
        <v>8352</v>
      </c>
      <c r="S2008" s="10">
        <f t="shared" si="127"/>
        <v>41941.292187499996</v>
      </c>
      <c r="T2008" s="10">
        <f t="shared" si="126"/>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s="13" t="s">
        <v>8322</v>
      </c>
      <c r="R2009" t="s">
        <v>8352</v>
      </c>
      <c r="S2009" s="10">
        <f t="shared" si="127"/>
        <v>40347.629467592589</v>
      </c>
      <c r="T2009" s="10">
        <f t="shared" si="126"/>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s="13" t="s">
        <v>8322</v>
      </c>
      <c r="R2010" t="s">
        <v>8352</v>
      </c>
      <c r="S2010" s="10">
        <f t="shared" si="127"/>
        <v>40761.396087962959</v>
      </c>
      <c r="T2010" s="10">
        <f t="shared" si="126"/>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s="13" t="s">
        <v>8322</v>
      </c>
      <c r="R2011" t="s">
        <v>8352</v>
      </c>
      <c r="S2011" s="10">
        <f t="shared" si="127"/>
        <v>42661.115081018514</v>
      </c>
      <c r="T2011" s="10">
        <f t="shared" si="126"/>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s="13" t="s">
        <v>8322</v>
      </c>
      <c r="R2012" t="s">
        <v>8352</v>
      </c>
      <c r="S2012" s="10">
        <f t="shared" si="127"/>
        <v>42570.788090277776</v>
      </c>
      <c r="T2012" s="10">
        <f t="shared" si="126"/>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s="13" t="s">
        <v>8322</v>
      </c>
      <c r="R2013" t="s">
        <v>8352</v>
      </c>
      <c r="S2013" s="10">
        <f t="shared" si="127"/>
        <v>42347.150150462963</v>
      </c>
      <c r="T2013" s="10">
        <f t="shared" si="126"/>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s="13" t="s">
        <v>8322</v>
      </c>
      <c r="R2014" t="s">
        <v>8352</v>
      </c>
      <c r="S2014" s="10">
        <f t="shared" si="127"/>
        <v>42010.613900462959</v>
      </c>
      <c r="T2014" s="10">
        <f t="shared" si="126"/>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s="13" t="s">
        <v>8322</v>
      </c>
      <c r="R2015" t="s">
        <v>8352</v>
      </c>
      <c r="S2015" s="10">
        <f t="shared" si="127"/>
        <v>42499.752476851849</v>
      </c>
      <c r="T2015" s="10">
        <f t="shared" si="126"/>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s="13" t="s">
        <v>8322</v>
      </c>
      <c r="R2016" t="s">
        <v>8352</v>
      </c>
      <c r="S2016" s="10">
        <f t="shared" si="127"/>
        <v>41324.006238425922</v>
      </c>
      <c r="T2016" s="10">
        <f t="shared" si="126"/>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s="13" t="s">
        <v>8322</v>
      </c>
      <c r="R2017" t="s">
        <v>8352</v>
      </c>
      <c r="S2017" s="10">
        <f t="shared" si="127"/>
        <v>40765.668553240735</v>
      </c>
      <c r="T2017" s="10">
        <f t="shared" si="126"/>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s="13" t="s">
        <v>8322</v>
      </c>
      <c r="R2018" t="s">
        <v>8352</v>
      </c>
      <c r="S2018" s="10">
        <f t="shared" si="127"/>
        <v>41312.672442129631</v>
      </c>
      <c r="T2018" s="10">
        <f t="shared" si="126"/>
        <v>41342.672442129631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s="13" t="s">
        <v>8322</v>
      </c>
      <c r="R2019" t="s">
        <v>8352</v>
      </c>
      <c r="S2019" s="10">
        <f t="shared" si="127"/>
        <v>40960.849016203698</v>
      </c>
      <c r="T2019" s="10">
        <f t="shared" si="126"/>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s="13" t="s">
        <v>8322</v>
      </c>
      <c r="R2020" t="s">
        <v>8352</v>
      </c>
      <c r="S2020" s="10">
        <f t="shared" si="127"/>
        <v>42199.157511574071</v>
      </c>
      <c r="T2020" s="10">
        <f t="shared" si="126"/>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s="13" t="s">
        <v>8322</v>
      </c>
      <c r="R2021" t="s">
        <v>8352</v>
      </c>
      <c r="S2021" s="10">
        <f t="shared" si="127"/>
        <v>42605.500243055554</v>
      </c>
      <c r="T2021" s="10">
        <f t="shared" si="126"/>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s="13" t="s">
        <v>8322</v>
      </c>
      <c r="R2022" t="s">
        <v>8352</v>
      </c>
      <c r="S2022" s="10">
        <f t="shared" si="127"/>
        <v>41736.889166666668</v>
      </c>
      <c r="T2022" s="10">
        <f t="shared" si="126"/>
        <v>41773.75277777778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s="13" t="s">
        <v>8322</v>
      </c>
      <c r="R2023" t="s">
        <v>8352</v>
      </c>
      <c r="S2023" s="10">
        <f t="shared" si="127"/>
        <v>41860.862233796295</v>
      </c>
      <c r="T2023" s="10">
        <f t="shared" si="126"/>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s="13" t="s">
        <v>8322</v>
      </c>
      <c r="R2024" t="s">
        <v>8352</v>
      </c>
      <c r="S2024" s="10">
        <f t="shared" si="127"/>
        <v>42502.36078703704</v>
      </c>
      <c r="T2024" s="10">
        <f t="shared" si="126"/>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s="13" t="s">
        <v>8322</v>
      </c>
      <c r="R2025" t="s">
        <v>8352</v>
      </c>
      <c r="S2025" s="10">
        <f t="shared" si="127"/>
        <v>42136.212418981479</v>
      </c>
      <c r="T2025" s="10">
        <f t="shared" si="126"/>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s="13" t="s">
        <v>8322</v>
      </c>
      <c r="R2026" t="s">
        <v>8352</v>
      </c>
      <c r="S2026" s="10">
        <f t="shared" si="127"/>
        <v>41099.758611111109</v>
      </c>
      <c r="T2026" s="10">
        <f t="shared" si="126"/>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s="13" t="s">
        <v>8322</v>
      </c>
      <c r="R2027" t="s">
        <v>8352</v>
      </c>
      <c r="S2027" s="10">
        <f t="shared" si="127"/>
        <v>42135.976226851846</v>
      </c>
      <c r="T2027" s="10">
        <f t="shared" si="126"/>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s="13" t="s">
        <v>8322</v>
      </c>
      <c r="R2028" t="s">
        <v>8352</v>
      </c>
      <c r="S2028" s="10">
        <f t="shared" si="127"/>
        <v>41704.527604166666</v>
      </c>
      <c r="T2028" s="10">
        <f t="shared" si="126"/>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s="13" t="s">
        <v>8322</v>
      </c>
      <c r="R2029" t="s">
        <v>8352</v>
      </c>
      <c r="S2029" s="10">
        <f t="shared" si="127"/>
        <v>42048.605543981474</v>
      </c>
      <c r="T2029" s="10">
        <f t="shared" si="126"/>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s="13" t="s">
        <v>8322</v>
      </c>
      <c r="R2030" t="s">
        <v>8352</v>
      </c>
      <c r="S2030" s="10">
        <f t="shared" si="127"/>
        <v>40215.710717592592</v>
      </c>
      <c r="T2030" s="10">
        <f t="shared" si="126"/>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s="13" t="s">
        <v>8322</v>
      </c>
      <c r="R2031" t="s">
        <v>8352</v>
      </c>
      <c r="S2031" s="10">
        <f t="shared" si="127"/>
        <v>41847.813437500001</v>
      </c>
      <c r="T2031" s="10">
        <f t="shared" si="126"/>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s="13" t="s">
        <v>8322</v>
      </c>
      <c r="R2032" t="s">
        <v>8352</v>
      </c>
      <c r="S2032" s="10">
        <f t="shared" si="127"/>
        <v>41212.788148148145</v>
      </c>
      <c r="T2032" s="10">
        <f t="shared" si="126"/>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s="13" t="s">
        <v>8322</v>
      </c>
      <c r="R2033" t="s">
        <v>8352</v>
      </c>
      <c r="S2033" s="10">
        <f t="shared" si="127"/>
        <v>41975.120983796289</v>
      </c>
      <c r="T2033" s="10">
        <f t="shared" si="126"/>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s="13" t="s">
        <v>8322</v>
      </c>
      <c r="R2034" t="s">
        <v>8352</v>
      </c>
      <c r="S2034" s="10">
        <f t="shared" si="127"/>
        <v>42689.35733796296</v>
      </c>
      <c r="T2034" s="10">
        <f t="shared" si="126"/>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s="13" t="s">
        <v>8322</v>
      </c>
      <c r="R2035" t="s">
        <v>8352</v>
      </c>
      <c r="S2035" s="10">
        <f t="shared" si="127"/>
        <v>41724.874050925922</v>
      </c>
      <c r="T2035" s="10">
        <f t="shared" si="126"/>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s="13" t="s">
        <v>8322</v>
      </c>
      <c r="R2036" t="s">
        <v>8352</v>
      </c>
      <c r="S2036" s="10">
        <f t="shared" si="127"/>
        <v>42075.921678240738</v>
      </c>
      <c r="T2036" s="10">
        <f t="shared" si="126"/>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s="13" t="s">
        <v>8322</v>
      </c>
      <c r="R2037" t="s">
        <v>8352</v>
      </c>
      <c r="S2037" s="10">
        <f t="shared" si="127"/>
        <v>42311.41674768518</v>
      </c>
      <c r="T2037" s="10">
        <f t="shared" si="126"/>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s="13" t="s">
        <v>8322</v>
      </c>
      <c r="R2038" t="s">
        <v>8352</v>
      </c>
      <c r="S2038" s="10">
        <f t="shared" si="127"/>
        <v>41738.656469907401</v>
      </c>
      <c r="T2038" s="10">
        <f t="shared" si="126"/>
        <v>41768.656469907401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s="13" t="s">
        <v>8322</v>
      </c>
      <c r="R2039" t="s">
        <v>8352</v>
      </c>
      <c r="S2039" s="10">
        <f t="shared" si="127"/>
        <v>41578.001770833333</v>
      </c>
      <c r="T2039" s="10">
        <f t="shared" si="126"/>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s="13" t="s">
        <v>8322</v>
      </c>
      <c r="R2040" t="s">
        <v>8352</v>
      </c>
      <c r="S2040" s="10">
        <f t="shared" si="127"/>
        <v>41424.062743055554</v>
      </c>
      <c r="T2040" s="10">
        <f t="shared" si="126"/>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s="13" t="s">
        <v>8322</v>
      </c>
      <c r="R2041" t="s">
        <v>8352</v>
      </c>
      <c r="S2041" s="10">
        <f t="shared" si="127"/>
        <v>42675.23061342592</v>
      </c>
      <c r="T2041" s="10">
        <f t="shared" si="126"/>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s="13" t="s">
        <v>8322</v>
      </c>
      <c r="R2042" t="s">
        <v>8352</v>
      </c>
      <c r="S2042" s="10">
        <f t="shared" si="127"/>
        <v>41578.718784722216</v>
      </c>
      <c r="T2042" s="10">
        <f t="shared" si="126"/>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s="13" t="s">
        <v>8322</v>
      </c>
      <c r="R2043" t="s">
        <v>8352</v>
      </c>
      <c r="S2043" s="10">
        <f t="shared" si="127"/>
        <v>42654.317442129628</v>
      </c>
      <c r="T2043" s="10">
        <f t="shared" si="126"/>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s="13" t="s">
        <v>8322</v>
      </c>
      <c r="R2044" t="s">
        <v>8352</v>
      </c>
      <c r="S2044" s="10">
        <f t="shared" si="127"/>
        <v>42331.499699074069</v>
      </c>
      <c r="T2044" s="10">
        <f t="shared" si="126"/>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s="13" t="s">
        <v>8322</v>
      </c>
      <c r="R2045" t="s">
        <v>8352</v>
      </c>
      <c r="S2045" s="10">
        <f t="shared" si="127"/>
        <v>42660.968483796292</v>
      </c>
      <c r="T2045" s="10">
        <f t="shared" si="126"/>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s="13" t="s">
        <v>8322</v>
      </c>
      <c r="R2046" t="s">
        <v>8352</v>
      </c>
      <c r="S2046" s="10">
        <f t="shared" si="127"/>
        <v>42138.475856481477</v>
      </c>
      <c r="T2046" s="10">
        <f t="shared" si="126"/>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s="13" t="s">
        <v>8322</v>
      </c>
      <c r="R2047" t="s">
        <v>8352</v>
      </c>
      <c r="S2047" s="10">
        <f t="shared" si="127"/>
        <v>41068.880173611113</v>
      </c>
      <c r="T2047" s="10">
        <f t="shared" si="126"/>
        <v>41098.880173611113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s="13" t="s">
        <v>8322</v>
      </c>
      <c r="R2048" t="s">
        <v>8352</v>
      </c>
      <c r="S2048" s="10">
        <f t="shared" si="127"/>
        <v>41386.963472222218</v>
      </c>
      <c r="T2048" s="10">
        <f t="shared" si="126"/>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s="13" t="s">
        <v>8322</v>
      </c>
      <c r="R2049" t="s">
        <v>8352</v>
      </c>
      <c r="S2049" s="10">
        <f t="shared" si="127"/>
        <v>42081.695254629631</v>
      </c>
      <c r="T2049" s="10">
        <f t="shared" si="126"/>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s="13" t="s">
        <v>8322</v>
      </c>
      <c r="R2050" t="s">
        <v>8352</v>
      </c>
      <c r="S2050" s="10">
        <f t="shared" si="127"/>
        <v>41387.443182870367</v>
      </c>
      <c r="T2050" s="10">
        <f t="shared" si="126"/>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6">
        <f t="shared" ref="P2051:P2114" si="129">E2051/L2051</f>
        <v>80.991037735849048</v>
      </c>
      <c r="Q2051" s="13" t="s">
        <v>8322</v>
      </c>
      <c r="R2051" t="s">
        <v>8352</v>
      </c>
      <c r="S2051" s="10">
        <f t="shared" si="127"/>
        <v>41575.319016203699</v>
      </c>
      <c r="T2051" s="10">
        <f t="shared" ref="T2051:T2114" si="130">(I2051/86400)+25569+(-5/24)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s="13" t="s">
        <v>8322</v>
      </c>
      <c r="R2052" t="s">
        <v>8352</v>
      </c>
      <c r="S2052" s="10">
        <f t="shared" ref="S2052:S2115" si="131">(J2052/86400)+25569+(-5/24)</f>
        <v>42114.863171296289</v>
      </c>
      <c r="T2052" s="10">
        <f t="shared" si="130"/>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s="13" t="s">
        <v>8322</v>
      </c>
      <c r="R2053" t="s">
        <v>8352</v>
      </c>
      <c r="S2053" s="10">
        <f t="shared" si="131"/>
        <v>41603.814085648148</v>
      </c>
      <c r="T2053" s="10">
        <f t="shared" si="130"/>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s="13" t="s">
        <v>8322</v>
      </c>
      <c r="R2054" t="s">
        <v>8352</v>
      </c>
      <c r="S2054" s="10">
        <f t="shared" si="131"/>
        <v>42374.875613425924</v>
      </c>
      <c r="T2054" s="10">
        <f t="shared" si="130"/>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s="13" t="s">
        <v>8322</v>
      </c>
      <c r="R2055" t="s">
        <v>8352</v>
      </c>
      <c r="S2055" s="10">
        <f t="shared" si="131"/>
        <v>42303.409155092588</v>
      </c>
      <c r="T2055" s="10">
        <f t="shared" si="130"/>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s="13" t="s">
        <v>8322</v>
      </c>
      <c r="R2056" t="s">
        <v>8352</v>
      </c>
      <c r="S2056" s="10">
        <f t="shared" si="131"/>
        <v>41731.312615740739</v>
      </c>
      <c r="T2056" s="10">
        <f t="shared" si="130"/>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s="13" t="s">
        <v>8322</v>
      </c>
      <c r="R2057" t="s">
        <v>8352</v>
      </c>
      <c r="S2057" s="10">
        <f t="shared" si="131"/>
        <v>41946.465775462959</v>
      </c>
      <c r="T2057" s="10">
        <f t="shared" si="130"/>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s="13" t="s">
        <v>8322</v>
      </c>
      <c r="R2058" t="s">
        <v>8352</v>
      </c>
      <c r="S2058" s="10">
        <f t="shared" si="131"/>
        <v>41351.552569444444</v>
      </c>
      <c r="T2058" s="10">
        <f t="shared" si="130"/>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s="13" t="s">
        <v>8322</v>
      </c>
      <c r="R2059" t="s">
        <v>8352</v>
      </c>
      <c r="S2059" s="10">
        <f t="shared" si="131"/>
        <v>42396.286249999997</v>
      </c>
      <c r="T2059" s="10">
        <f t="shared" si="130"/>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s="13" t="s">
        <v>8322</v>
      </c>
      <c r="R2060" t="s">
        <v>8352</v>
      </c>
      <c r="S2060" s="10">
        <f t="shared" si="131"/>
        <v>42026.16238425926</v>
      </c>
      <c r="T2060" s="10">
        <f t="shared" si="130"/>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s="13" t="s">
        <v>8322</v>
      </c>
      <c r="R2061" t="s">
        <v>8352</v>
      </c>
      <c r="S2061" s="10">
        <f t="shared" si="131"/>
        <v>42361.394143518519</v>
      </c>
      <c r="T2061" s="10">
        <f t="shared" si="130"/>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s="13" t="s">
        <v>8322</v>
      </c>
      <c r="R2062" t="s">
        <v>8352</v>
      </c>
      <c r="S2062" s="10">
        <f t="shared" si="131"/>
        <v>41783.434606481482</v>
      </c>
      <c r="T2062" s="10">
        <f t="shared" si="130"/>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s="13" t="s">
        <v>8322</v>
      </c>
      <c r="R2063" t="s">
        <v>8352</v>
      </c>
      <c r="S2063" s="10">
        <f t="shared" si="131"/>
        <v>42705.556180555555</v>
      </c>
      <c r="T2063" s="10">
        <f t="shared" si="130"/>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s="13" t="s">
        <v>8322</v>
      </c>
      <c r="R2064" t="s">
        <v>8352</v>
      </c>
      <c r="S2064" s="10">
        <f t="shared" si="131"/>
        <v>42423.174745370365</v>
      </c>
      <c r="T2064" s="10">
        <f t="shared" si="130"/>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s="13" t="s">
        <v>8322</v>
      </c>
      <c r="R2065" t="s">
        <v>8352</v>
      </c>
      <c r="S2065" s="10">
        <f t="shared" si="131"/>
        <v>42472.524317129624</v>
      </c>
      <c r="T2065" s="10">
        <f t="shared" si="130"/>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s="13" t="s">
        <v>8322</v>
      </c>
      <c r="R2066" t="s">
        <v>8352</v>
      </c>
      <c r="S2066" s="10">
        <f t="shared" si="131"/>
        <v>41389.1565162037</v>
      </c>
      <c r="T2066" s="10">
        <f t="shared" si="130"/>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s="13" t="s">
        <v>8322</v>
      </c>
      <c r="R2067" t="s">
        <v>8352</v>
      </c>
      <c r="S2067" s="10">
        <f t="shared" si="131"/>
        <v>41603.125335648147</v>
      </c>
      <c r="T2067" s="10">
        <f t="shared" si="130"/>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s="13" t="s">
        <v>8322</v>
      </c>
      <c r="R2068" t="s">
        <v>8352</v>
      </c>
      <c r="S2068" s="10">
        <f t="shared" si="131"/>
        <v>41844.563460648147</v>
      </c>
      <c r="T2068" s="10">
        <f t="shared" si="130"/>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s="13" t="s">
        <v>8322</v>
      </c>
      <c r="R2069" t="s">
        <v>8352</v>
      </c>
      <c r="S2069" s="10">
        <f t="shared" si="131"/>
        <v>42115.645555555551</v>
      </c>
      <c r="T2069" s="10">
        <f t="shared" si="130"/>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s="13" t="s">
        <v>8322</v>
      </c>
      <c r="R2070" t="s">
        <v>8352</v>
      </c>
      <c r="S2070" s="10">
        <f t="shared" si="131"/>
        <v>42633.633275462962</v>
      </c>
      <c r="T2070" s="10">
        <f t="shared" si="130"/>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s="13" t="s">
        <v>8322</v>
      </c>
      <c r="R2071" t="s">
        <v>8352</v>
      </c>
      <c r="S2071" s="10">
        <f t="shared" si="131"/>
        <v>42340.763784722221</v>
      </c>
      <c r="T2071" s="10">
        <f t="shared" si="130"/>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s="13" t="s">
        <v>8322</v>
      </c>
      <c r="R2072" t="s">
        <v>8352</v>
      </c>
      <c r="S2072" s="10">
        <f t="shared" si="131"/>
        <v>42519.448182870365</v>
      </c>
      <c r="T2072" s="10">
        <f t="shared" si="130"/>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s="13" t="s">
        <v>8322</v>
      </c>
      <c r="R2073" t="s">
        <v>8352</v>
      </c>
      <c r="S2073" s="10">
        <f t="shared" si="131"/>
        <v>42600.070416666662</v>
      </c>
      <c r="T2073" s="10">
        <f t="shared" si="130"/>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s="13" t="s">
        <v>8322</v>
      </c>
      <c r="R2074" t="s">
        <v>8352</v>
      </c>
      <c r="S2074" s="10">
        <f t="shared" si="131"/>
        <v>42467.373055555552</v>
      </c>
      <c r="T2074" s="10">
        <f t="shared" si="130"/>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s="13" t="s">
        <v>8322</v>
      </c>
      <c r="R2075" t="s">
        <v>8352</v>
      </c>
      <c r="S2075" s="10">
        <f t="shared" si="131"/>
        <v>42087.459699074076</v>
      </c>
      <c r="T2075" s="10">
        <f t="shared" si="130"/>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s="13" t="s">
        <v>8322</v>
      </c>
      <c r="R2076" t="s">
        <v>8352</v>
      </c>
      <c r="S2076" s="10">
        <f t="shared" si="131"/>
        <v>42466.617847222216</v>
      </c>
      <c r="T2076" s="10">
        <f t="shared" si="130"/>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s="13" t="s">
        <v>8322</v>
      </c>
      <c r="R2077" t="s">
        <v>8352</v>
      </c>
      <c r="S2077" s="10">
        <f t="shared" si="131"/>
        <v>41450.473240740735</v>
      </c>
      <c r="T2077" s="10">
        <f t="shared" si="130"/>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s="13" t="s">
        <v>8322</v>
      </c>
      <c r="R2078" t="s">
        <v>8352</v>
      </c>
      <c r="S2078" s="10">
        <f t="shared" si="131"/>
        <v>41803.672326388885</v>
      </c>
      <c r="T2078" s="10">
        <f t="shared" si="130"/>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s="13" t="s">
        <v>8322</v>
      </c>
      <c r="R2079" t="s">
        <v>8352</v>
      </c>
      <c r="S2079" s="10">
        <f t="shared" si="131"/>
        <v>42102.83421296296</v>
      </c>
      <c r="T2079" s="10">
        <f t="shared" si="130"/>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s="13" t="s">
        <v>8322</v>
      </c>
      <c r="R2080" t="s">
        <v>8352</v>
      </c>
      <c r="S2080" s="10">
        <f t="shared" si="131"/>
        <v>42692.563159722216</v>
      </c>
      <c r="T2080" s="10">
        <f t="shared" si="130"/>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s="13" t="s">
        <v>8322</v>
      </c>
      <c r="R2081" t="s">
        <v>8352</v>
      </c>
      <c r="S2081" s="10">
        <f t="shared" si="131"/>
        <v>42150.502233796295</v>
      </c>
      <c r="T2081" s="10">
        <f t="shared" si="130"/>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s="13" t="s">
        <v>8322</v>
      </c>
      <c r="R2082" t="s">
        <v>8352</v>
      </c>
      <c r="S2082" s="10">
        <f t="shared" si="131"/>
        <v>42289.748842592591</v>
      </c>
      <c r="T2082" s="10">
        <f t="shared" si="130"/>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s="13" t="s">
        <v>8328</v>
      </c>
      <c r="R2083" t="s">
        <v>8332</v>
      </c>
      <c r="S2083" s="10">
        <f t="shared" si="131"/>
        <v>41003.948553240734</v>
      </c>
      <c r="T2083" s="10">
        <f t="shared" si="130"/>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s="13" t="s">
        <v>8328</v>
      </c>
      <c r="R2084" t="s">
        <v>8332</v>
      </c>
      <c r="S2084" s="10">
        <f t="shared" si="131"/>
        <v>40810.911990740737</v>
      </c>
      <c r="T2084" s="10">
        <f t="shared" si="130"/>
        <v>40870.953657407408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s="13" t="s">
        <v>8328</v>
      </c>
      <c r="R2085" t="s">
        <v>8332</v>
      </c>
      <c r="S2085" s="10">
        <f t="shared" si="131"/>
        <v>41034.513831018514</v>
      </c>
      <c r="T2085" s="10">
        <f t="shared" si="130"/>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s="13" t="s">
        <v>8328</v>
      </c>
      <c r="R2086" t="s">
        <v>8332</v>
      </c>
      <c r="S2086" s="10">
        <f t="shared" si="131"/>
        <v>41731.624791666662</v>
      </c>
      <c r="T2086" s="10">
        <f t="shared" si="130"/>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s="13" t="s">
        <v>8328</v>
      </c>
      <c r="R2087" t="s">
        <v>8332</v>
      </c>
      <c r="S2087" s="10">
        <f t="shared" si="131"/>
        <v>41075.627164351848</v>
      </c>
      <c r="T2087" s="10">
        <f t="shared" si="130"/>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s="13" t="s">
        <v>8328</v>
      </c>
      <c r="R2088" t="s">
        <v>8332</v>
      </c>
      <c r="S2088" s="10">
        <f t="shared" si="131"/>
        <v>40860.462175925924</v>
      </c>
      <c r="T2088" s="10">
        <f t="shared" si="130"/>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s="13" t="s">
        <v>8328</v>
      </c>
      <c r="R2089" t="s">
        <v>8332</v>
      </c>
      <c r="S2089" s="10">
        <f t="shared" si="131"/>
        <v>40763.996041666665</v>
      </c>
      <c r="T2089" s="10">
        <f t="shared" si="130"/>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s="13" t="s">
        <v>8328</v>
      </c>
      <c r="R2090" t="s">
        <v>8332</v>
      </c>
      <c r="S2090" s="10">
        <f t="shared" si="131"/>
        <v>40395.506388888891</v>
      </c>
      <c r="T2090" s="10">
        <f t="shared" si="130"/>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s="13" t="s">
        <v>8328</v>
      </c>
      <c r="R2091" t="s">
        <v>8332</v>
      </c>
      <c r="S2091" s="10">
        <f t="shared" si="131"/>
        <v>41452.867986111109</v>
      </c>
      <c r="T2091" s="10">
        <f t="shared" si="130"/>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s="13" t="s">
        <v>8328</v>
      </c>
      <c r="R2092" t="s">
        <v>8332</v>
      </c>
      <c r="S2092" s="10">
        <f t="shared" si="131"/>
        <v>41299.173090277771</v>
      </c>
      <c r="T2092" s="10">
        <f t="shared" si="130"/>
        <v>41329.173090277771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s="13" t="s">
        <v>8328</v>
      </c>
      <c r="R2093" t="s">
        <v>8332</v>
      </c>
      <c r="S2093" s="10">
        <f t="shared" si="131"/>
        <v>40555.114328703705</v>
      </c>
      <c r="T2093" s="10">
        <f t="shared" si="130"/>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s="13" t="s">
        <v>8328</v>
      </c>
      <c r="R2094" t="s">
        <v>8332</v>
      </c>
      <c r="S2094" s="10">
        <f t="shared" si="131"/>
        <v>40763.499212962961</v>
      </c>
      <c r="T2094" s="10">
        <f t="shared" si="130"/>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s="13" t="s">
        <v>8328</v>
      </c>
      <c r="R2095" t="s">
        <v>8332</v>
      </c>
      <c r="S2095" s="10">
        <f t="shared" si="131"/>
        <v>41205.646203703705</v>
      </c>
      <c r="T2095" s="10">
        <f t="shared" si="130"/>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s="13" t="s">
        <v>8328</v>
      </c>
      <c r="R2096" t="s">
        <v>8332</v>
      </c>
      <c r="S2096" s="10">
        <f t="shared" si="131"/>
        <v>40938.811689814815</v>
      </c>
      <c r="T2096" s="10">
        <f t="shared" si="130"/>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s="13" t="s">
        <v>8328</v>
      </c>
      <c r="R2097" t="s">
        <v>8332</v>
      </c>
      <c r="S2097" s="10">
        <f t="shared" si="131"/>
        <v>40758.525150462963</v>
      </c>
      <c r="T2097" s="10">
        <f t="shared" si="130"/>
        <v>40818.525150462963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s="13" t="s">
        <v>8328</v>
      </c>
      <c r="R2098" t="s">
        <v>8332</v>
      </c>
      <c r="S2098" s="10">
        <f t="shared" si="131"/>
        <v>41192.550173611111</v>
      </c>
      <c r="T2098" s="10">
        <f t="shared" si="130"/>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s="13" t="s">
        <v>8328</v>
      </c>
      <c r="R2099" t="s">
        <v>8332</v>
      </c>
      <c r="S2099" s="10">
        <f t="shared" si="131"/>
        <v>40818.376562500001</v>
      </c>
      <c r="T2099" s="10">
        <f t="shared" si="130"/>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s="13" t="s">
        <v>8328</v>
      </c>
      <c r="R2100" t="s">
        <v>8332</v>
      </c>
      <c r="S2100" s="10">
        <f t="shared" si="131"/>
        <v>40945.905497685184</v>
      </c>
      <c r="T2100" s="10">
        <f t="shared" si="130"/>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s="13" t="s">
        <v>8328</v>
      </c>
      <c r="R2101" t="s">
        <v>8332</v>
      </c>
      <c r="S2101" s="10">
        <f t="shared" si="131"/>
        <v>42173.53800925926</v>
      </c>
      <c r="T2101" s="10">
        <f t="shared" si="130"/>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s="13" t="s">
        <v>8328</v>
      </c>
      <c r="R2102" t="s">
        <v>8332</v>
      </c>
      <c r="S2102" s="10">
        <f t="shared" si="131"/>
        <v>41074.62663194444</v>
      </c>
      <c r="T2102" s="10">
        <f t="shared" si="130"/>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s="13" t="s">
        <v>8328</v>
      </c>
      <c r="R2103" t="s">
        <v>8332</v>
      </c>
      <c r="S2103" s="10">
        <f t="shared" si="131"/>
        <v>40891.941134259258</v>
      </c>
      <c r="T2103" s="10">
        <f t="shared" si="130"/>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s="13" t="s">
        <v>8328</v>
      </c>
      <c r="R2104" t="s">
        <v>8332</v>
      </c>
      <c r="S2104" s="10">
        <f t="shared" si="131"/>
        <v>40638.660277777773</v>
      </c>
      <c r="T2104" s="10">
        <f t="shared" si="130"/>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s="13" t="s">
        <v>8328</v>
      </c>
      <c r="R2105" t="s">
        <v>8332</v>
      </c>
      <c r="S2105" s="10">
        <f t="shared" si="131"/>
        <v>41192.546608796292</v>
      </c>
      <c r="T2105" s="10">
        <f t="shared" si="130"/>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s="13" t="s">
        <v>8328</v>
      </c>
      <c r="R2106" t="s">
        <v>8332</v>
      </c>
      <c r="S2106" s="10">
        <f t="shared" si="131"/>
        <v>41393.86613425926</v>
      </c>
      <c r="T2106" s="10">
        <f t="shared" si="130"/>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s="13" t="s">
        <v>8328</v>
      </c>
      <c r="R2107" t="s">
        <v>8332</v>
      </c>
      <c r="S2107" s="10">
        <f t="shared" si="131"/>
        <v>41951.580474537033</v>
      </c>
      <c r="T2107" s="10">
        <f t="shared" si="130"/>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s="13" t="s">
        <v>8328</v>
      </c>
      <c r="R2108" t="s">
        <v>8332</v>
      </c>
      <c r="S2108" s="10">
        <f t="shared" si="131"/>
        <v>41270.006643518514</v>
      </c>
      <c r="T2108" s="10">
        <f t="shared" si="130"/>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s="13" t="s">
        <v>8328</v>
      </c>
      <c r="R2109" t="s">
        <v>8332</v>
      </c>
      <c r="S2109" s="10">
        <f t="shared" si="131"/>
        <v>41934.502233796295</v>
      </c>
      <c r="T2109" s="10">
        <f t="shared" si="130"/>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s="13" t="s">
        <v>8328</v>
      </c>
      <c r="R2110" t="s">
        <v>8332</v>
      </c>
      <c r="S2110" s="10">
        <f t="shared" si="131"/>
        <v>41134.967361111107</v>
      </c>
      <c r="T2110" s="10">
        <f t="shared" si="130"/>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s="13" t="s">
        <v>8328</v>
      </c>
      <c r="R2111" t="s">
        <v>8332</v>
      </c>
      <c r="S2111" s="10">
        <f t="shared" si="131"/>
        <v>42160.500196759262</v>
      </c>
      <c r="T2111" s="10">
        <f t="shared" si="130"/>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s="13" t="s">
        <v>8328</v>
      </c>
      <c r="R2112" t="s">
        <v>8332</v>
      </c>
      <c r="S2112" s="10">
        <f t="shared" si="131"/>
        <v>41759.462604166663</v>
      </c>
      <c r="T2112" s="10">
        <f t="shared" si="130"/>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s="13" t="s">
        <v>8328</v>
      </c>
      <c r="R2113" t="s">
        <v>8332</v>
      </c>
      <c r="S2113" s="10">
        <f t="shared" si="131"/>
        <v>40702.988715277774</v>
      </c>
      <c r="T2113" s="10">
        <f t="shared" si="130"/>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s="13" t="s">
        <v>8328</v>
      </c>
      <c r="R2114" t="s">
        <v>8332</v>
      </c>
      <c r="S2114" s="10">
        <f t="shared" si="131"/>
        <v>41365.719826388886</v>
      </c>
      <c r="T2114" s="10">
        <f t="shared" si="130"/>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6">
        <f t="shared" ref="P2115:P2178" si="133">E2115/L2115</f>
        <v>68.598130841121488</v>
      </c>
      <c r="Q2115" s="13" t="s">
        <v>8328</v>
      </c>
      <c r="R2115" t="s">
        <v>8332</v>
      </c>
      <c r="S2115" s="10">
        <f t="shared" si="131"/>
        <v>41870.657129629624</v>
      </c>
      <c r="T2115" s="10">
        <f t="shared" ref="T2115:T2178" si="134">(I2115/86400)+25569+(-5/24)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s="13" t="s">
        <v>8328</v>
      </c>
      <c r="R2116" t="s">
        <v>8332</v>
      </c>
      <c r="S2116" s="10">
        <f t="shared" ref="S2116:S2179" si="135">(J2116/86400)+25569+(-5/24)</f>
        <v>40458.607291666667</v>
      </c>
      <c r="T2116" s="10">
        <f t="shared" si="134"/>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s="13" t="s">
        <v>8328</v>
      </c>
      <c r="R2117" t="s">
        <v>8332</v>
      </c>
      <c r="S2117" s="10">
        <f t="shared" si="135"/>
        <v>40563.872696759259</v>
      </c>
      <c r="T2117" s="10">
        <f t="shared" si="134"/>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s="13" t="s">
        <v>8328</v>
      </c>
      <c r="R2118" t="s">
        <v>8332</v>
      </c>
      <c r="S2118" s="10">
        <f t="shared" si="135"/>
        <v>41136.569479166668</v>
      </c>
      <c r="T2118" s="10">
        <f t="shared" si="134"/>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s="13" t="s">
        <v>8328</v>
      </c>
      <c r="R2119" t="s">
        <v>8332</v>
      </c>
      <c r="S2119" s="10">
        <f t="shared" si="135"/>
        <v>42289.851261574069</v>
      </c>
      <c r="T2119" s="10">
        <f t="shared" si="134"/>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s="13" t="s">
        <v>8328</v>
      </c>
      <c r="R2120" t="s">
        <v>8332</v>
      </c>
      <c r="S2120" s="10">
        <f t="shared" si="135"/>
        <v>40718.631203703699</v>
      </c>
      <c r="T2120" s="10">
        <f t="shared" si="134"/>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s="13" t="s">
        <v>8328</v>
      </c>
      <c r="R2121" t="s">
        <v>8332</v>
      </c>
      <c r="S2121" s="10">
        <f t="shared" si="135"/>
        <v>41106.921817129631</v>
      </c>
      <c r="T2121" s="10">
        <f t="shared" si="134"/>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s="13" t="s">
        <v>8328</v>
      </c>
      <c r="R2122" t="s">
        <v>8332</v>
      </c>
      <c r="S2122" s="10">
        <f t="shared" si="135"/>
        <v>41591.756203703699</v>
      </c>
      <c r="T2122" s="10">
        <f t="shared" si="134"/>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s="13" t="s">
        <v>8336</v>
      </c>
      <c r="R2123" t="s">
        <v>8337</v>
      </c>
      <c r="S2123" s="10">
        <f t="shared" si="135"/>
        <v>42716.534120370365</v>
      </c>
      <c r="T2123" s="10">
        <f t="shared" si="134"/>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s="13" t="s">
        <v>8336</v>
      </c>
      <c r="R2124" t="s">
        <v>8337</v>
      </c>
      <c r="S2124" s="10">
        <f t="shared" si="135"/>
        <v>42712.092233796291</v>
      </c>
      <c r="T2124" s="10">
        <f t="shared" si="134"/>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s="6">
        <f t="shared" si="133"/>
        <v>10</v>
      </c>
      <c r="Q2125" s="13" t="s">
        <v>8336</v>
      </c>
      <c r="R2125" t="s">
        <v>8337</v>
      </c>
      <c r="S2125" s="10">
        <f t="shared" si="135"/>
        <v>40198.216516203705</v>
      </c>
      <c r="T2125" s="10">
        <f t="shared" si="134"/>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s="13" t="s">
        <v>8336</v>
      </c>
      <c r="R2126" t="s">
        <v>8337</v>
      </c>
      <c r="S2126" s="10">
        <f t="shared" si="135"/>
        <v>40463.819849537038</v>
      </c>
      <c r="T2126" s="10">
        <f t="shared" si="134"/>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s="13" t="s">
        <v>8336</v>
      </c>
      <c r="R2127" t="s">
        <v>8337</v>
      </c>
      <c r="S2127" s="10">
        <f t="shared" si="135"/>
        <v>42190.815196759257</v>
      </c>
      <c r="T2127" s="10">
        <f t="shared" si="134"/>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s="13" t="s">
        <v>8336</v>
      </c>
      <c r="R2128" t="s">
        <v>8337</v>
      </c>
      <c r="S2128" s="10">
        <f t="shared" si="135"/>
        <v>41951.76489583333</v>
      </c>
      <c r="T2128" s="10">
        <f t="shared" si="134"/>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s="13" t="s">
        <v>8336</v>
      </c>
      <c r="R2129" t="s">
        <v>8337</v>
      </c>
      <c r="S2129" s="10">
        <f t="shared" si="135"/>
        <v>42045.297025462962</v>
      </c>
      <c r="T2129" s="10">
        <f t="shared" si="134"/>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s="13" t="s">
        <v>8336</v>
      </c>
      <c r="R2130" t="s">
        <v>8337</v>
      </c>
      <c r="S2130" s="10">
        <f t="shared" si="135"/>
        <v>41843.564456018517</v>
      </c>
      <c r="T2130" s="10">
        <f t="shared" si="134"/>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s="13" t="s">
        <v>8336</v>
      </c>
      <c r="R2131" t="s">
        <v>8337</v>
      </c>
      <c r="S2131" s="10">
        <f t="shared" si="135"/>
        <v>42408.815972222219</v>
      </c>
      <c r="T2131" s="10">
        <f t="shared" si="134"/>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s="13" t="s">
        <v>8336</v>
      </c>
      <c r="R2132" t="s">
        <v>8337</v>
      </c>
      <c r="S2132" s="10">
        <f t="shared" si="135"/>
        <v>41831.87804398148</v>
      </c>
      <c r="T2132" s="10">
        <f t="shared" si="134"/>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s="13" t="s">
        <v>8336</v>
      </c>
      <c r="R2133" t="s">
        <v>8337</v>
      </c>
      <c r="S2133" s="10">
        <f t="shared" si="135"/>
        <v>42166.998738425922</v>
      </c>
      <c r="T2133" s="10">
        <f t="shared" si="134"/>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s="13" t="s">
        <v>8336</v>
      </c>
      <c r="R2134" t="s">
        <v>8337</v>
      </c>
      <c r="S2134" s="10">
        <f t="shared" si="135"/>
        <v>41643.27884259259</v>
      </c>
      <c r="T2134" s="10">
        <f t="shared" si="134"/>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s="13" t="s">
        <v>8336</v>
      </c>
      <c r="R2135" t="s">
        <v>8337</v>
      </c>
      <c r="S2135" s="10">
        <f t="shared" si="135"/>
        <v>40618.888877314814</v>
      </c>
      <c r="T2135" s="10">
        <f t="shared" si="134"/>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s="13" t="s">
        <v>8336</v>
      </c>
      <c r="R2136" t="s">
        <v>8337</v>
      </c>
      <c r="S2136" s="10">
        <f t="shared" si="135"/>
        <v>41361.678136574068</v>
      </c>
      <c r="T2136" s="10">
        <f t="shared" si="134"/>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s="13" t="s">
        <v>8336</v>
      </c>
      <c r="R2137" t="s">
        <v>8337</v>
      </c>
      <c r="S2137" s="10">
        <f t="shared" si="135"/>
        <v>41156.755011574074</v>
      </c>
      <c r="T2137" s="10">
        <f t="shared" si="134"/>
        <v>41186.755011574074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s="13" t="s">
        <v>8336</v>
      </c>
      <c r="R2138" t="s">
        <v>8337</v>
      </c>
      <c r="S2138" s="10">
        <f t="shared" si="135"/>
        <v>41536.300763888888</v>
      </c>
      <c r="T2138" s="10">
        <f t="shared" si="134"/>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s="13" t="s">
        <v>8336</v>
      </c>
      <c r="R2139" t="s">
        <v>8337</v>
      </c>
      <c r="S2139" s="10">
        <f t="shared" si="135"/>
        <v>41948.562835648147</v>
      </c>
      <c r="T2139" s="10">
        <f t="shared" si="134"/>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s="13" t="s">
        <v>8336</v>
      </c>
      <c r="R2140" t="s">
        <v>8337</v>
      </c>
      <c r="S2140" s="10">
        <f t="shared" si="135"/>
        <v>41556.804849537039</v>
      </c>
      <c r="T2140" s="10">
        <f t="shared" si="134"/>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s="13" t="s">
        <v>8336</v>
      </c>
      <c r="R2141" t="s">
        <v>8337</v>
      </c>
      <c r="S2141" s="10">
        <f t="shared" si="135"/>
        <v>42647.541759259257</v>
      </c>
      <c r="T2141" s="10">
        <f t="shared" si="134"/>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s="13" t="s">
        <v>8336</v>
      </c>
      <c r="R2142" t="s">
        <v>8337</v>
      </c>
      <c r="S2142" s="10">
        <f t="shared" si="135"/>
        <v>41255.625277777777</v>
      </c>
      <c r="T2142" s="10">
        <f t="shared" si="134"/>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s="6" t="e">
        <f t="shared" si="133"/>
        <v>#DIV/0!</v>
      </c>
      <c r="Q2143" s="13" t="s">
        <v>8336</v>
      </c>
      <c r="R2143" t="s">
        <v>8337</v>
      </c>
      <c r="S2143" s="10">
        <f t="shared" si="135"/>
        <v>41927.027303240735</v>
      </c>
      <c r="T2143" s="10">
        <f t="shared" si="134"/>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s="13" t="s">
        <v>8336</v>
      </c>
      <c r="R2144" t="s">
        <v>8337</v>
      </c>
      <c r="S2144" s="10">
        <f t="shared" si="135"/>
        <v>42340.493171296293</v>
      </c>
      <c r="T2144" s="10">
        <f t="shared" si="134"/>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s="6">
        <f t="shared" si="133"/>
        <v>45</v>
      </c>
      <c r="Q2145" s="13" t="s">
        <v>8336</v>
      </c>
      <c r="R2145" t="s">
        <v>8337</v>
      </c>
      <c r="S2145" s="10">
        <f t="shared" si="135"/>
        <v>40332.678379629629</v>
      </c>
      <c r="T2145" s="10">
        <f t="shared" si="134"/>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s="13" t="s">
        <v>8336</v>
      </c>
      <c r="R2146" t="s">
        <v>8337</v>
      </c>
      <c r="S2146" s="10">
        <f t="shared" si="135"/>
        <v>41499.338425925926</v>
      </c>
      <c r="T2146" s="10">
        <f t="shared" si="134"/>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s="13" t="s">
        <v>8336</v>
      </c>
      <c r="R2147" t="s">
        <v>8337</v>
      </c>
      <c r="S2147" s="10">
        <f t="shared" si="135"/>
        <v>41575.029097222221</v>
      </c>
      <c r="T2147" s="10">
        <f t="shared" si="134"/>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s="13" t="s">
        <v>8336</v>
      </c>
      <c r="R2148" t="s">
        <v>8337</v>
      </c>
      <c r="S2148" s="10">
        <f t="shared" si="135"/>
        <v>42397.471180555549</v>
      </c>
      <c r="T2148" s="10">
        <f t="shared" si="134"/>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s="13" t="s">
        <v>8336</v>
      </c>
      <c r="R2149" t="s">
        <v>8337</v>
      </c>
      <c r="S2149" s="10">
        <f t="shared" si="135"/>
        <v>41927.087361111109</v>
      </c>
      <c r="T2149" s="10">
        <f t="shared" si="134"/>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s="6">
        <f t="shared" si="133"/>
        <v>1</v>
      </c>
      <c r="Q2150" s="13" t="s">
        <v>8336</v>
      </c>
      <c r="R2150" t="s">
        <v>8337</v>
      </c>
      <c r="S2150" s="10">
        <f t="shared" si="135"/>
        <v>42066.525254629632</v>
      </c>
      <c r="T2150" s="10">
        <f t="shared" si="134"/>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s="6" t="e">
        <f t="shared" si="133"/>
        <v>#DIV/0!</v>
      </c>
      <c r="Q2151" s="13" t="s">
        <v>8336</v>
      </c>
      <c r="R2151" t="s">
        <v>8337</v>
      </c>
      <c r="S2151" s="10">
        <f t="shared" si="135"/>
        <v>40354.816620370366</v>
      </c>
      <c r="T2151" s="10">
        <f t="shared" si="134"/>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s="13" t="s">
        <v>8336</v>
      </c>
      <c r="R2152" t="s">
        <v>8337</v>
      </c>
      <c r="S2152" s="10">
        <f t="shared" si="135"/>
        <v>42534.076377314814</v>
      </c>
      <c r="T2152" s="10">
        <f t="shared" si="134"/>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s="13" t="s">
        <v>8336</v>
      </c>
      <c r="R2153" t="s">
        <v>8337</v>
      </c>
      <c r="S2153" s="10">
        <f t="shared" si="135"/>
        <v>42520.639050925922</v>
      </c>
      <c r="T2153" s="10">
        <f t="shared" si="134"/>
        <v>42550.639050925922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s="13" t="s">
        <v>8336</v>
      </c>
      <c r="R2154" t="s">
        <v>8337</v>
      </c>
      <c r="S2154" s="10">
        <f t="shared" si="135"/>
        <v>41683.62394675926</v>
      </c>
      <c r="T2154" s="10">
        <f t="shared" si="134"/>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s="13" t="s">
        <v>8336</v>
      </c>
      <c r="R2155" t="s">
        <v>8337</v>
      </c>
      <c r="S2155" s="10">
        <f t="shared" si="135"/>
        <v>41974.702754629623</v>
      </c>
      <c r="T2155" s="10">
        <f t="shared" si="134"/>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s="13" t="s">
        <v>8336</v>
      </c>
      <c r="R2156" t="s">
        <v>8337</v>
      </c>
      <c r="S2156" s="10">
        <f t="shared" si="135"/>
        <v>41647.42392361111</v>
      </c>
      <c r="T2156" s="10">
        <f t="shared" si="134"/>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s="6">
        <f t="shared" si="133"/>
        <v>23</v>
      </c>
      <c r="Q2157" s="13" t="s">
        <v>8336</v>
      </c>
      <c r="R2157" t="s">
        <v>8337</v>
      </c>
      <c r="S2157" s="10">
        <f t="shared" si="135"/>
        <v>42430.539178240739</v>
      </c>
      <c r="T2157" s="10">
        <f t="shared" si="134"/>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s="13" t="s">
        <v>8336</v>
      </c>
      <c r="R2158" t="s">
        <v>8337</v>
      </c>
      <c r="S2158" s="10">
        <f t="shared" si="135"/>
        <v>41488.645902777775</v>
      </c>
      <c r="T2158" s="10">
        <f t="shared" si="134"/>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s="13" t="s">
        <v>8336</v>
      </c>
      <c r="R2159" t="s">
        <v>8337</v>
      </c>
      <c r="S2159" s="10">
        <f t="shared" si="135"/>
        <v>42694.772951388884</v>
      </c>
      <c r="T2159" s="10">
        <f t="shared" si="134"/>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s="13" t="s">
        <v>8336</v>
      </c>
      <c r="R2160" t="s">
        <v>8337</v>
      </c>
      <c r="S2160" s="10">
        <f t="shared" si="135"/>
        <v>41264.645532407405</v>
      </c>
      <c r="T2160" s="10">
        <f t="shared" si="134"/>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s="13" t="s">
        <v>8336</v>
      </c>
      <c r="R2161" t="s">
        <v>8337</v>
      </c>
      <c r="S2161" s="10">
        <f t="shared" si="135"/>
        <v>40710.522847222222</v>
      </c>
      <c r="T2161" s="10">
        <f t="shared" si="134"/>
        <v>40740.522847222222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s="13" t="s">
        <v>8336</v>
      </c>
      <c r="R2162" t="s">
        <v>8337</v>
      </c>
      <c r="S2162" s="10">
        <f t="shared" si="135"/>
        <v>41018.503530092588</v>
      </c>
      <c r="T2162" s="10">
        <f t="shared" si="134"/>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s="13" t="s">
        <v>8328</v>
      </c>
      <c r="R2163" t="s">
        <v>8329</v>
      </c>
      <c r="S2163" s="10">
        <f t="shared" si="135"/>
        <v>42240.644201388888</v>
      </c>
      <c r="T2163" s="10">
        <f t="shared" si="134"/>
        <v>42270.644201388888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s="13" t="s">
        <v>8328</v>
      </c>
      <c r="R2164" t="s">
        <v>8329</v>
      </c>
      <c r="S2164" s="10">
        <f t="shared" si="135"/>
        <v>41813.557766203703</v>
      </c>
      <c r="T2164" s="10">
        <f t="shared" si="134"/>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s="13" t="s">
        <v>8328</v>
      </c>
      <c r="R2165" t="s">
        <v>8329</v>
      </c>
      <c r="S2165" s="10">
        <f t="shared" si="135"/>
        <v>42111.691203703704</v>
      </c>
      <c r="T2165" s="10">
        <f t="shared" si="134"/>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s="13" t="s">
        <v>8328</v>
      </c>
      <c r="R2166" t="s">
        <v>8329</v>
      </c>
      <c r="S2166" s="10">
        <f t="shared" si="135"/>
        <v>42515.509421296294</v>
      </c>
      <c r="T2166" s="10">
        <f t="shared" si="134"/>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s="13" t="s">
        <v>8328</v>
      </c>
      <c r="R2167" t="s">
        <v>8329</v>
      </c>
      <c r="S2167" s="10">
        <f t="shared" si="135"/>
        <v>42438.458738425928</v>
      </c>
      <c r="T2167" s="10">
        <f t="shared" si="134"/>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91.625</v>
      </c>
      <c r="Q2168" s="13" t="s">
        <v>8328</v>
      </c>
      <c r="R2168" t="s">
        <v>8329</v>
      </c>
      <c r="S2168" s="10">
        <f t="shared" si="135"/>
        <v>41933.629837962959</v>
      </c>
      <c r="T2168" s="10">
        <f t="shared" si="134"/>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22.5</v>
      </c>
      <c r="Q2169" s="13" t="s">
        <v>8328</v>
      </c>
      <c r="R2169" t="s">
        <v>8329</v>
      </c>
      <c r="S2169" s="10">
        <f t="shared" si="135"/>
        <v>41152.858067129629</v>
      </c>
      <c r="T2169" s="10">
        <f t="shared" si="134"/>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s="13" t="s">
        <v>8328</v>
      </c>
      <c r="R2170" t="s">
        <v>8329</v>
      </c>
      <c r="S2170" s="10">
        <f t="shared" si="135"/>
        <v>42745.391909722217</v>
      </c>
      <c r="T2170" s="10">
        <f t="shared" si="134"/>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s="13" t="s">
        <v>8328</v>
      </c>
      <c r="R2171" t="s">
        <v>8329</v>
      </c>
      <c r="S2171" s="10">
        <f t="shared" si="135"/>
        <v>42793.492488425924</v>
      </c>
      <c r="T2171" s="10">
        <f t="shared" si="134"/>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s="13" t="s">
        <v>8328</v>
      </c>
      <c r="R2172" t="s">
        <v>8329</v>
      </c>
      <c r="S2172" s="10">
        <f t="shared" si="135"/>
        <v>42198.541921296295</v>
      </c>
      <c r="T2172" s="10">
        <f t="shared" si="134"/>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s="13" t="s">
        <v>8328</v>
      </c>
      <c r="R2173" t="s">
        <v>8329</v>
      </c>
      <c r="S2173" s="10">
        <f t="shared" si="135"/>
        <v>42141.748784722215</v>
      </c>
      <c r="T2173" s="10">
        <f t="shared" si="134"/>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s="13" t="s">
        <v>8328</v>
      </c>
      <c r="R2174" t="s">
        <v>8329</v>
      </c>
      <c r="S2174" s="10">
        <f t="shared" si="135"/>
        <v>42082.371759259258</v>
      </c>
      <c r="T2174" s="10">
        <f t="shared" si="134"/>
        <v>42112.371759259258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s="13" t="s">
        <v>8328</v>
      </c>
      <c r="R2175" t="s">
        <v>8329</v>
      </c>
      <c r="S2175" s="10">
        <f t="shared" si="135"/>
        <v>41495.484293981477</v>
      </c>
      <c r="T2175" s="10">
        <f t="shared" si="134"/>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s="13" t="s">
        <v>8328</v>
      </c>
      <c r="R2176" t="s">
        <v>8329</v>
      </c>
      <c r="S2176" s="10">
        <f t="shared" si="135"/>
        <v>42465.334571759253</v>
      </c>
      <c r="T2176" s="10">
        <f t="shared" si="134"/>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s="13" t="s">
        <v>8328</v>
      </c>
      <c r="R2177" t="s">
        <v>8329</v>
      </c>
      <c r="S2177" s="10">
        <f t="shared" si="135"/>
        <v>42564.800763888888</v>
      </c>
      <c r="T2177" s="10">
        <f t="shared" si="134"/>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s="13" t="s">
        <v>8328</v>
      </c>
      <c r="R2178" t="s">
        <v>8329</v>
      </c>
      <c r="S2178" s="10">
        <f t="shared" si="135"/>
        <v>42096.424872685187</v>
      </c>
      <c r="T2178" s="10">
        <f t="shared" si="134"/>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136">E2179/D2179</f>
        <v>1.0012000000000001</v>
      </c>
      <c r="P2179" s="6">
        <f t="shared" ref="P2179:P2242" si="137">E2179/L2179</f>
        <v>65.868421052631575</v>
      </c>
      <c r="Q2179" s="13" t="s">
        <v>8328</v>
      </c>
      <c r="R2179" t="s">
        <v>8329</v>
      </c>
      <c r="S2179" s="10">
        <f t="shared" si="135"/>
        <v>42502.042442129627</v>
      </c>
      <c r="T2179" s="10">
        <f t="shared" ref="T2179:T2242" si="138">(I2179/86400)+25569+(-5/24)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s="13" t="s">
        <v>8328</v>
      </c>
      <c r="R2180" t="s">
        <v>8329</v>
      </c>
      <c r="S2180" s="10">
        <f t="shared" ref="S2180:S2243" si="139">(J2180/86400)+25569+(-5/24)</f>
        <v>42723.428206018514</v>
      </c>
      <c r="T2180" s="10">
        <f t="shared" si="138"/>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s="13" t="s">
        <v>8328</v>
      </c>
      <c r="R2181" t="s">
        <v>8329</v>
      </c>
      <c r="S2181" s="10">
        <f t="shared" si="139"/>
        <v>42074.962870370371</v>
      </c>
      <c r="T2181" s="10">
        <f t="shared" si="138"/>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s="13" t="s">
        <v>8328</v>
      </c>
      <c r="R2182" t="s">
        <v>8329</v>
      </c>
      <c r="S2182" s="10">
        <f t="shared" si="139"/>
        <v>42279.461435185185</v>
      </c>
      <c r="T2182" s="10">
        <f t="shared" si="138"/>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s="13" t="s">
        <v>8336</v>
      </c>
      <c r="R2183" t="s">
        <v>8354</v>
      </c>
      <c r="S2183" s="10">
        <f t="shared" si="139"/>
        <v>42772.796909722216</v>
      </c>
      <c r="T2183" s="10">
        <f t="shared" si="138"/>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s="13" t="s">
        <v>8336</v>
      </c>
      <c r="R2184" t="s">
        <v>8354</v>
      </c>
      <c r="S2184" s="10">
        <f t="shared" si="139"/>
        <v>41879.692418981482</v>
      </c>
      <c r="T2184" s="10">
        <f t="shared" si="138"/>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s="13" t="s">
        <v>8336</v>
      </c>
      <c r="R2185" t="s">
        <v>8354</v>
      </c>
      <c r="S2185" s="10">
        <f t="shared" si="139"/>
        <v>42745.157141203701</v>
      </c>
      <c r="T2185" s="10">
        <f t="shared" si="138"/>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s="13" t="s">
        <v>8336</v>
      </c>
      <c r="R2186" t="s">
        <v>8354</v>
      </c>
      <c r="S2186" s="10">
        <f t="shared" si="139"/>
        <v>42380.481956018521</v>
      </c>
      <c r="T2186" s="10">
        <f t="shared" si="138"/>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s="13" t="s">
        <v>8336</v>
      </c>
      <c r="R2187" t="s">
        <v>8354</v>
      </c>
      <c r="S2187" s="10">
        <f t="shared" si="139"/>
        <v>41319.141655092586</v>
      </c>
      <c r="T2187" s="10">
        <f t="shared" si="138"/>
        <v>41359.141655092586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s="13" t="s">
        <v>8336</v>
      </c>
      <c r="R2188" t="s">
        <v>8354</v>
      </c>
      <c r="S2188" s="10">
        <f t="shared" si="139"/>
        <v>42583.406747685185</v>
      </c>
      <c r="T2188" s="10">
        <f t="shared" si="138"/>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s="13" t="s">
        <v>8336</v>
      </c>
      <c r="R2189" t="s">
        <v>8354</v>
      </c>
      <c r="S2189" s="10">
        <f t="shared" si="139"/>
        <v>42068.000763888886</v>
      </c>
      <c r="T2189" s="10">
        <f t="shared" si="138"/>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s="13" t="s">
        <v>8336</v>
      </c>
      <c r="R2190" t="s">
        <v>8354</v>
      </c>
      <c r="S2190" s="10">
        <f t="shared" si="139"/>
        <v>42633.377789351849</v>
      </c>
      <c r="T2190" s="10">
        <f t="shared" si="138"/>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s="13" t="s">
        <v>8336</v>
      </c>
      <c r="R2191" t="s">
        <v>8354</v>
      </c>
      <c r="S2191" s="10">
        <f t="shared" si="139"/>
        <v>42467.579861111109</v>
      </c>
      <c r="T2191" s="10">
        <f t="shared" si="138"/>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s="13" t="s">
        <v>8336</v>
      </c>
      <c r="R2192" t="s">
        <v>8354</v>
      </c>
      <c r="S2192" s="10">
        <f t="shared" si="139"/>
        <v>42417.416712962957</v>
      </c>
      <c r="T2192" s="10">
        <f t="shared" si="138"/>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s="13" t="s">
        <v>8336</v>
      </c>
      <c r="R2193" t="s">
        <v>8354</v>
      </c>
      <c r="S2193" s="10">
        <f t="shared" si="139"/>
        <v>42768.6253125</v>
      </c>
      <c r="T2193" s="10">
        <f t="shared" si="138"/>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s="13" t="s">
        <v>8336</v>
      </c>
      <c r="R2194" t="s">
        <v>8354</v>
      </c>
      <c r="S2194" s="10">
        <f t="shared" si="139"/>
        <v>42691.642870370364</v>
      </c>
      <c r="T2194" s="10">
        <f t="shared" si="138"/>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s="13" t="s">
        <v>8336</v>
      </c>
      <c r="R2195" t="s">
        <v>8354</v>
      </c>
      <c r="S2195" s="10">
        <f t="shared" si="139"/>
        <v>42664.197592592587</v>
      </c>
      <c r="T2195" s="10">
        <f t="shared" si="138"/>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s="13" t="s">
        <v>8336</v>
      </c>
      <c r="R2196" t="s">
        <v>8354</v>
      </c>
      <c r="S2196" s="10">
        <f t="shared" si="139"/>
        <v>42425.54965277778</v>
      </c>
      <c r="T2196" s="10">
        <f t="shared" si="138"/>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s="13" t="s">
        <v>8336</v>
      </c>
      <c r="R2197" t="s">
        <v>8354</v>
      </c>
      <c r="S2197" s="10">
        <f t="shared" si="139"/>
        <v>42197.563657407409</v>
      </c>
      <c r="T2197" s="10">
        <f t="shared" si="138"/>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s="13" t="s">
        <v>8336</v>
      </c>
      <c r="R2198" t="s">
        <v>8354</v>
      </c>
      <c r="S2198" s="10">
        <f t="shared" si="139"/>
        <v>42675.278958333329</v>
      </c>
      <c r="T2198" s="10">
        <f t="shared" si="138"/>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s="13" t="s">
        <v>8336</v>
      </c>
      <c r="R2199" t="s">
        <v>8354</v>
      </c>
      <c r="S2199" s="10">
        <f t="shared" si="139"/>
        <v>42033.37568287037</v>
      </c>
      <c r="T2199" s="10">
        <f t="shared" si="138"/>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s="13" t="s">
        <v>8336</v>
      </c>
      <c r="R2200" t="s">
        <v>8354</v>
      </c>
      <c r="S2200" s="10">
        <f t="shared" si="139"/>
        <v>42292.305555555555</v>
      </c>
      <c r="T2200" s="10">
        <f t="shared" si="138"/>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s="13" t="s">
        <v>8336</v>
      </c>
      <c r="R2201" t="s">
        <v>8354</v>
      </c>
      <c r="S2201" s="10">
        <f t="shared" si="139"/>
        <v>42262.208310185182</v>
      </c>
      <c r="T2201" s="10">
        <f t="shared" si="138"/>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s="13" t="s">
        <v>8336</v>
      </c>
      <c r="R2202" t="s">
        <v>8354</v>
      </c>
      <c r="S2202" s="10">
        <f t="shared" si="139"/>
        <v>42163.417453703696</v>
      </c>
      <c r="T2202" s="10">
        <f t="shared" si="138"/>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s="13" t="s">
        <v>8328</v>
      </c>
      <c r="R2203" t="s">
        <v>8333</v>
      </c>
      <c r="S2203" s="10">
        <f t="shared" si="139"/>
        <v>41276.638483796291</v>
      </c>
      <c r="T2203" s="10">
        <f t="shared" si="138"/>
        <v>41290.638483796291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s="13" t="s">
        <v>8328</v>
      </c>
      <c r="R2204" t="s">
        <v>8333</v>
      </c>
      <c r="S2204" s="10">
        <f t="shared" si="139"/>
        <v>41184.640833333331</v>
      </c>
      <c r="T2204" s="10">
        <f t="shared" si="138"/>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s="13" t="s">
        <v>8328</v>
      </c>
      <c r="R2205" t="s">
        <v>8333</v>
      </c>
      <c r="S2205" s="10">
        <f t="shared" si="139"/>
        <v>42241.651412037034</v>
      </c>
      <c r="T2205" s="10">
        <f t="shared" si="138"/>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s="13" t="s">
        <v>8328</v>
      </c>
      <c r="R2206" t="s">
        <v>8333</v>
      </c>
      <c r="S2206" s="10">
        <f t="shared" si="139"/>
        <v>41312.103229166663</v>
      </c>
      <c r="T2206" s="10">
        <f t="shared" si="138"/>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s="13" t="s">
        <v>8328</v>
      </c>
      <c r="R2207" t="s">
        <v>8333</v>
      </c>
      <c r="S2207" s="10">
        <f t="shared" si="139"/>
        <v>41031.613298611112</v>
      </c>
      <c r="T2207" s="10">
        <f t="shared" si="138"/>
        <v>41061.613298611112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s="13" t="s">
        <v>8328</v>
      </c>
      <c r="R2208" t="s">
        <v>8333</v>
      </c>
      <c r="S2208" s="10">
        <f t="shared" si="139"/>
        <v>40997.048888888887</v>
      </c>
      <c r="T2208" s="10">
        <f t="shared" si="138"/>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s="13" t="s">
        <v>8328</v>
      </c>
      <c r="R2209" t="s">
        <v>8333</v>
      </c>
      <c r="S2209" s="10">
        <f t="shared" si="139"/>
        <v>41563.985798611109</v>
      </c>
      <c r="T2209" s="10">
        <f t="shared" si="138"/>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s="13" t="s">
        <v>8328</v>
      </c>
      <c r="R2210" t="s">
        <v>8333</v>
      </c>
      <c r="S2210" s="10">
        <f t="shared" si="139"/>
        <v>40946.673912037033</v>
      </c>
      <c r="T2210" s="10">
        <f t="shared" si="138"/>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s="13" t="s">
        <v>8328</v>
      </c>
      <c r="R2211" t="s">
        <v>8333</v>
      </c>
      <c r="S2211" s="10">
        <f t="shared" si="139"/>
        <v>41732.27134259259</v>
      </c>
      <c r="T2211" s="10">
        <f t="shared" si="138"/>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s="13" t="s">
        <v>8328</v>
      </c>
      <c r="R2212" t="s">
        <v>8333</v>
      </c>
      <c r="S2212" s="10">
        <f t="shared" si="139"/>
        <v>40955.857754629629</v>
      </c>
      <c r="T2212" s="10">
        <f t="shared" si="138"/>
        <v>41013.525000000001</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40.75</v>
      </c>
      <c r="Q2213" s="13" t="s">
        <v>8328</v>
      </c>
      <c r="R2213" t="s">
        <v>8333</v>
      </c>
      <c r="S2213" s="10">
        <f t="shared" si="139"/>
        <v>41716.576678240737</v>
      </c>
      <c r="T2213" s="10">
        <f t="shared" si="138"/>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s="13" t="s">
        <v>8328</v>
      </c>
      <c r="R2214" t="s">
        <v>8333</v>
      </c>
      <c r="S2214" s="10">
        <f t="shared" si="139"/>
        <v>41548.539085648146</v>
      </c>
      <c r="T2214" s="10">
        <f t="shared" si="138"/>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10</v>
      </c>
      <c r="Q2215" s="13" t="s">
        <v>8328</v>
      </c>
      <c r="R2215" t="s">
        <v>8333</v>
      </c>
      <c r="S2215" s="10">
        <f t="shared" si="139"/>
        <v>42109.617812499993</v>
      </c>
      <c r="T2215" s="10">
        <f t="shared" si="138"/>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s="13" t="s">
        <v>8328</v>
      </c>
      <c r="R2216" t="s">
        <v>8333</v>
      </c>
      <c r="S2216" s="10">
        <f t="shared" si="139"/>
        <v>41646.58388888889</v>
      </c>
      <c r="T2216" s="10">
        <f t="shared" si="138"/>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s="13" t="s">
        <v>8328</v>
      </c>
      <c r="R2217" t="s">
        <v>8333</v>
      </c>
      <c r="S2217" s="10">
        <f t="shared" si="139"/>
        <v>40958.508935185186</v>
      </c>
      <c r="T2217" s="10">
        <f t="shared" si="138"/>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s="13" t="s">
        <v>8328</v>
      </c>
      <c r="R2218" t="s">
        <v>8333</v>
      </c>
      <c r="S2218" s="10">
        <f t="shared" si="139"/>
        <v>42194.543344907404</v>
      </c>
      <c r="T2218" s="10">
        <f t="shared" si="138"/>
        <v>42208.543344907404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s="13" t="s">
        <v>8328</v>
      </c>
      <c r="R2219" t="s">
        <v>8333</v>
      </c>
      <c r="S2219" s="10">
        <f t="shared" si="139"/>
        <v>42299.568437499998</v>
      </c>
      <c r="T2219" s="10">
        <f t="shared" si="138"/>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s="13" t="s">
        <v>8328</v>
      </c>
      <c r="R2220" t="s">
        <v>8333</v>
      </c>
      <c r="S2220" s="10">
        <f t="shared" si="139"/>
        <v>41127.603969907403</v>
      </c>
      <c r="T2220" s="10">
        <f t="shared" si="138"/>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s="13" t="s">
        <v>8328</v>
      </c>
      <c r="R2221" t="s">
        <v>8333</v>
      </c>
      <c r="S2221" s="10">
        <f t="shared" si="139"/>
        <v>42205.510555555556</v>
      </c>
      <c r="T2221" s="10">
        <f t="shared" si="138"/>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s="13" t="s">
        <v>8328</v>
      </c>
      <c r="R2222" t="s">
        <v>8333</v>
      </c>
      <c r="S2222" s="10">
        <f t="shared" si="139"/>
        <v>41451.852268518516</v>
      </c>
      <c r="T2222" s="10">
        <f t="shared" si="138"/>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s="13" t="s">
        <v>8336</v>
      </c>
      <c r="R2223" t="s">
        <v>8354</v>
      </c>
      <c r="S2223" s="10">
        <f t="shared" si="139"/>
        <v>42452.458437499998</v>
      </c>
      <c r="T2223" s="10">
        <f t="shared" si="138"/>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s="13" t="s">
        <v>8336</v>
      </c>
      <c r="R2224" t="s">
        <v>8354</v>
      </c>
      <c r="S2224" s="10">
        <f t="shared" si="139"/>
        <v>40906.579247685186</v>
      </c>
      <c r="T2224" s="10">
        <f t="shared" si="138"/>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s="13" t="s">
        <v>8336</v>
      </c>
      <c r="R2225" t="s">
        <v>8354</v>
      </c>
      <c r="S2225" s="10">
        <f t="shared" si="139"/>
        <v>42152.432500000003</v>
      </c>
      <c r="T2225" s="10">
        <f t="shared" si="138"/>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s="13" t="s">
        <v>8336</v>
      </c>
      <c r="R2226" t="s">
        <v>8354</v>
      </c>
      <c r="S2226" s="10">
        <f t="shared" si="139"/>
        <v>42644.459201388883</v>
      </c>
      <c r="T2226" s="10">
        <f t="shared" si="138"/>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s="13" t="s">
        <v>8336</v>
      </c>
      <c r="R2227" t="s">
        <v>8354</v>
      </c>
      <c r="S2227" s="10">
        <f t="shared" si="139"/>
        <v>41873.583506944444</v>
      </c>
      <c r="T2227" s="10">
        <f t="shared" si="138"/>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s="13" t="s">
        <v>8336</v>
      </c>
      <c r="R2228" t="s">
        <v>8354</v>
      </c>
      <c r="S2228" s="10">
        <f t="shared" si="139"/>
        <v>42381.590532407405</v>
      </c>
      <c r="T2228" s="10">
        <f t="shared" si="138"/>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s="13" t="s">
        <v>8336</v>
      </c>
      <c r="R2229" t="s">
        <v>8354</v>
      </c>
      <c r="S2229" s="10">
        <f t="shared" si="139"/>
        <v>41561.599016203698</v>
      </c>
      <c r="T2229" s="10">
        <f t="shared" si="138"/>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s="13" t="s">
        <v>8336</v>
      </c>
      <c r="R2230" t="s">
        <v>8354</v>
      </c>
      <c r="S2230" s="10">
        <f t="shared" si="139"/>
        <v>42202.069861111107</v>
      </c>
      <c r="T2230" s="10">
        <f t="shared" si="138"/>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s="13" t="s">
        <v>8336</v>
      </c>
      <c r="R2231" t="s">
        <v>8354</v>
      </c>
      <c r="S2231" s="10">
        <f t="shared" si="139"/>
        <v>41484.455914351849</v>
      </c>
      <c r="T2231" s="10">
        <f t="shared" si="138"/>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s="13" t="s">
        <v>8336</v>
      </c>
      <c r="R2232" t="s">
        <v>8354</v>
      </c>
      <c r="S2232" s="10">
        <f t="shared" si="139"/>
        <v>41724.672766203701</v>
      </c>
      <c r="T2232" s="10">
        <f t="shared" si="138"/>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s="13" t="s">
        <v>8336</v>
      </c>
      <c r="R2233" t="s">
        <v>8354</v>
      </c>
      <c r="S2233" s="10">
        <f t="shared" si="139"/>
        <v>41423.702557870369</v>
      </c>
      <c r="T2233" s="10">
        <f t="shared" si="138"/>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s="13" t="s">
        <v>8336</v>
      </c>
      <c r="R2234" t="s">
        <v>8354</v>
      </c>
      <c r="S2234" s="10">
        <f t="shared" si="139"/>
        <v>41806.585740740738</v>
      </c>
      <c r="T2234" s="10">
        <f t="shared" si="138"/>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s="13" t="s">
        <v>8336</v>
      </c>
      <c r="R2235" t="s">
        <v>8354</v>
      </c>
      <c r="S2235" s="10">
        <f t="shared" si="139"/>
        <v>42331.170590277776</v>
      </c>
      <c r="T2235" s="10">
        <f t="shared" si="138"/>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s="13" t="s">
        <v>8336</v>
      </c>
      <c r="R2236" t="s">
        <v>8354</v>
      </c>
      <c r="S2236" s="10">
        <f t="shared" si="139"/>
        <v>42710.616284722222</v>
      </c>
      <c r="T2236" s="10">
        <f t="shared" si="138"/>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s="13" t="s">
        <v>8336</v>
      </c>
      <c r="R2237" t="s">
        <v>8354</v>
      </c>
      <c r="S2237" s="10">
        <f t="shared" si="139"/>
        <v>42061.813784722217</v>
      </c>
      <c r="T2237" s="10">
        <f t="shared" si="138"/>
        <v>42091.772118055553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s="13" t="s">
        <v>8336</v>
      </c>
      <c r="R2238" t="s">
        <v>8354</v>
      </c>
      <c r="S2238" s="10">
        <f t="shared" si="139"/>
        <v>42371.408831018511</v>
      </c>
      <c r="T2238" s="10">
        <f t="shared" si="138"/>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s="13" t="s">
        <v>8336</v>
      </c>
      <c r="R2239" t="s">
        <v>8354</v>
      </c>
      <c r="S2239" s="10">
        <f t="shared" si="139"/>
        <v>41914.794942129629</v>
      </c>
      <c r="T2239" s="10">
        <f t="shared" si="138"/>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s="13" t="s">
        <v>8336</v>
      </c>
      <c r="R2240" t="s">
        <v>8354</v>
      </c>
      <c r="S2240" s="10">
        <f t="shared" si="139"/>
        <v>42774.41337962963</v>
      </c>
      <c r="T2240" s="10">
        <f t="shared" si="138"/>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s="13" t="s">
        <v>8336</v>
      </c>
      <c r="R2241" t="s">
        <v>8354</v>
      </c>
      <c r="S2241" s="10">
        <f t="shared" si="139"/>
        <v>41572.750162037039</v>
      </c>
      <c r="T2241" s="10">
        <f t="shared" si="138"/>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s="13" t="s">
        <v>8336</v>
      </c>
      <c r="R2242" t="s">
        <v>8354</v>
      </c>
      <c r="S2242" s="10">
        <f t="shared" si="139"/>
        <v>42452.617407407401</v>
      </c>
      <c r="T2242" s="10">
        <f t="shared" si="138"/>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6">
        <f t="shared" ref="P2243:P2306" si="141">E2243/L2243</f>
        <v>49.472392638036808</v>
      </c>
      <c r="Q2243" s="13" t="s">
        <v>8336</v>
      </c>
      <c r="R2243" t="s">
        <v>8354</v>
      </c>
      <c r="S2243" s="10">
        <f t="shared" si="139"/>
        <v>42766.619212962956</v>
      </c>
      <c r="T2243" s="10">
        <f t="shared" ref="T2243:T2306" si="142">(I2243/86400)+25569+(-5/24)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s="13" t="s">
        <v>8336</v>
      </c>
      <c r="R2244" t="s">
        <v>8354</v>
      </c>
      <c r="S2244" s="10">
        <f t="shared" ref="S2244:S2307" si="143">(J2244/86400)+25569+(-5/24)</f>
        <v>41569.367280092592</v>
      </c>
      <c r="T2244" s="10">
        <f t="shared" si="142"/>
        <v>41604.918055555558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s="13" t="s">
        <v>8336</v>
      </c>
      <c r="R2245" t="s">
        <v>8354</v>
      </c>
      <c r="S2245" s="10">
        <f t="shared" si="143"/>
        <v>42800.542708333327</v>
      </c>
      <c r="T2245" s="10">
        <f t="shared" si="142"/>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s="13" t="s">
        <v>8336</v>
      </c>
      <c r="R2246" t="s">
        <v>8354</v>
      </c>
      <c r="S2246" s="10">
        <f t="shared" si="143"/>
        <v>42647.610486111109</v>
      </c>
      <c r="T2246" s="10">
        <f t="shared" si="142"/>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s="13" t="s">
        <v>8336</v>
      </c>
      <c r="R2247" t="s">
        <v>8354</v>
      </c>
      <c r="S2247" s="10">
        <f t="shared" si="143"/>
        <v>41660.500196759254</v>
      </c>
      <c r="T2247" s="10">
        <f t="shared" si="142"/>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s="13" t="s">
        <v>8336</v>
      </c>
      <c r="R2248" t="s">
        <v>8354</v>
      </c>
      <c r="S2248" s="10">
        <f t="shared" si="143"/>
        <v>42221.583449074074</v>
      </c>
      <c r="T2248" s="10">
        <f t="shared" si="142"/>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s="13" t="s">
        <v>8336</v>
      </c>
      <c r="R2249" t="s">
        <v>8354</v>
      </c>
      <c r="S2249" s="10">
        <f t="shared" si="143"/>
        <v>42200.457928240743</v>
      </c>
      <c r="T2249" s="10">
        <f t="shared" si="142"/>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s="13" t="s">
        <v>8336</v>
      </c>
      <c r="R2250" t="s">
        <v>8354</v>
      </c>
      <c r="S2250" s="10">
        <f t="shared" si="143"/>
        <v>42688.667569444442</v>
      </c>
      <c r="T2250" s="10">
        <f t="shared" si="142"/>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s="13" t="s">
        <v>8336</v>
      </c>
      <c r="R2251" t="s">
        <v>8354</v>
      </c>
      <c r="S2251" s="10">
        <f t="shared" si="143"/>
        <v>41336.49496527778</v>
      </c>
      <c r="T2251" s="10">
        <f t="shared" si="142"/>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s="13" t="s">
        <v>8336</v>
      </c>
      <c r="R2252" t="s">
        <v>8354</v>
      </c>
      <c r="S2252" s="10">
        <f t="shared" si="143"/>
        <v>42676.7971412037</v>
      </c>
      <c r="T2252" s="10">
        <f t="shared" si="142"/>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s="13" t="s">
        <v>8336</v>
      </c>
      <c r="R2253" t="s">
        <v>8354</v>
      </c>
      <c r="S2253" s="10">
        <f t="shared" si="143"/>
        <v>41846.137465277774</v>
      </c>
      <c r="T2253" s="10">
        <f t="shared" si="142"/>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s="13" t="s">
        <v>8336</v>
      </c>
      <c r="R2254" t="s">
        <v>8354</v>
      </c>
      <c r="S2254" s="10">
        <f t="shared" si="143"/>
        <v>42573.119652777772</v>
      </c>
      <c r="T2254" s="10">
        <f t="shared" si="142"/>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s="13" t="s">
        <v>8336</v>
      </c>
      <c r="R2255" t="s">
        <v>8354</v>
      </c>
      <c r="S2255" s="10">
        <f t="shared" si="143"/>
        <v>42296.422997685186</v>
      </c>
      <c r="T2255" s="10">
        <f t="shared" si="142"/>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s="13" t="s">
        <v>8336</v>
      </c>
      <c r="R2256" t="s">
        <v>8354</v>
      </c>
      <c r="S2256" s="10">
        <f t="shared" si="143"/>
        <v>42752.439444444441</v>
      </c>
      <c r="T2256" s="10">
        <f t="shared" si="142"/>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s="13" t="s">
        <v>8336</v>
      </c>
      <c r="R2257" t="s">
        <v>8354</v>
      </c>
      <c r="S2257" s="10">
        <f t="shared" si="143"/>
        <v>42467.743645833332</v>
      </c>
      <c r="T2257" s="10">
        <f t="shared" si="142"/>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s="13" t="s">
        <v>8336</v>
      </c>
      <c r="R2258" t="s">
        <v>8354</v>
      </c>
      <c r="S2258" s="10">
        <f t="shared" si="143"/>
        <v>42682.243587962956</v>
      </c>
      <c r="T2258" s="10">
        <f t="shared" si="142"/>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s="13" t="s">
        <v>8336</v>
      </c>
      <c r="R2259" t="s">
        <v>8354</v>
      </c>
      <c r="S2259" s="10">
        <f t="shared" si="143"/>
        <v>42505.728344907409</v>
      </c>
      <c r="T2259" s="10">
        <f t="shared" si="142"/>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s="13" t="s">
        <v>8336</v>
      </c>
      <c r="R2260" t="s">
        <v>8354</v>
      </c>
      <c r="S2260" s="10">
        <f t="shared" si="143"/>
        <v>42136.542673611104</v>
      </c>
      <c r="T2260" s="10">
        <f t="shared" si="142"/>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s="13" t="s">
        <v>8336</v>
      </c>
      <c r="R2261" t="s">
        <v>8354</v>
      </c>
      <c r="S2261" s="10">
        <f t="shared" si="143"/>
        <v>42702.59648148148</v>
      </c>
      <c r="T2261" s="10">
        <f t="shared" si="142"/>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s="13" t="s">
        <v>8336</v>
      </c>
      <c r="R2262" t="s">
        <v>8354</v>
      </c>
      <c r="S2262" s="10">
        <f t="shared" si="143"/>
        <v>41694.808449074073</v>
      </c>
      <c r="T2262" s="10">
        <f t="shared" si="142"/>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s="13" t="s">
        <v>8336</v>
      </c>
      <c r="R2263" t="s">
        <v>8354</v>
      </c>
      <c r="S2263" s="10">
        <f t="shared" si="143"/>
        <v>42759.516435185178</v>
      </c>
      <c r="T2263" s="10">
        <f t="shared" si="142"/>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s="13" t="s">
        <v>8336</v>
      </c>
      <c r="R2264" t="s">
        <v>8354</v>
      </c>
      <c r="S2264" s="10">
        <f t="shared" si="143"/>
        <v>41926.376828703702</v>
      </c>
      <c r="T2264" s="10">
        <f t="shared" si="142"/>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s="13" t="s">
        <v>8336</v>
      </c>
      <c r="R2265" t="s">
        <v>8354</v>
      </c>
      <c r="S2265" s="10">
        <f t="shared" si="143"/>
        <v>42014.623993055553</v>
      </c>
      <c r="T2265" s="10">
        <f t="shared" si="142"/>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s="13" t="s">
        <v>8336</v>
      </c>
      <c r="R2266" t="s">
        <v>8354</v>
      </c>
      <c r="S2266" s="10">
        <f t="shared" si="143"/>
        <v>42496.374004629623</v>
      </c>
      <c r="T2266" s="10">
        <f t="shared" si="142"/>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s="13" t="s">
        <v>8336</v>
      </c>
      <c r="R2267" t="s">
        <v>8354</v>
      </c>
      <c r="S2267" s="10">
        <f t="shared" si="143"/>
        <v>42689.644756944443</v>
      </c>
      <c r="T2267" s="10">
        <f t="shared" si="142"/>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s="13" t="s">
        <v>8336</v>
      </c>
      <c r="R2268" t="s">
        <v>8354</v>
      </c>
      <c r="S2268" s="10">
        <f t="shared" si="143"/>
        <v>42469.666574074072</v>
      </c>
      <c r="T2268" s="10">
        <f t="shared" si="142"/>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s="13" t="s">
        <v>8336</v>
      </c>
      <c r="R2269" t="s">
        <v>8354</v>
      </c>
      <c r="S2269" s="10">
        <f t="shared" si="143"/>
        <v>41968.621493055551</v>
      </c>
      <c r="T2269" s="10">
        <f t="shared" si="142"/>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s="13" t="s">
        <v>8336</v>
      </c>
      <c r="R2270" t="s">
        <v>8354</v>
      </c>
      <c r="S2270" s="10">
        <f t="shared" si="143"/>
        <v>42775.874016203707</v>
      </c>
      <c r="T2270" s="10">
        <f t="shared" si="142"/>
        <v>42805.874016203707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s="13" t="s">
        <v>8336</v>
      </c>
      <c r="R2271" t="s">
        <v>8354</v>
      </c>
      <c r="S2271" s="10">
        <f t="shared" si="143"/>
        <v>42776.496099537035</v>
      </c>
      <c r="T2271" s="10">
        <f t="shared" si="142"/>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s="13" t="s">
        <v>8336</v>
      </c>
      <c r="R2272" t="s">
        <v>8354</v>
      </c>
      <c r="S2272" s="10">
        <f t="shared" si="143"/>
        <v>42725.661030092589</v>
      </c>
      <c r="T2272" s="10">
        <f t="shared" si="142"/>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s="13" t="s">
        <v>8336</v>
      </c>
      <c r="R2273" t="s">
        <v>8354</v>
      </c>
      <c r="S2273" s="10">
        <f t="shared" si="143"/>
        <v>42683.791712962957</v>
      </c>
      <c r="T2273" s="10">
        <f t="shared" si="142"/>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s="13" t="s">
        <v>8336</v>
      </c>
      <c r="R2274" t="s">
        <v>8354</v>
      </c>
      <c r="S2274" s="10">
        <f t="shared" si="143"/>
        <v>42315.491157407407</v>
      </c>
      <c r="T2274" s="10">
        <f t="shared" si="142"/>
        <v>42345.491157407407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s="13" t="s">
        <v>8336</v>
      </c>
      <c r="R2275" t="s">
        <v>8354</v>
      </c>
      <c r="S2275" s="10">
        <f t="shared" si="143"/>
        <v>42781.340763888882</v>
      </c>
      <c r="T2275" s="10">
        <f t="shared" si="142"/>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s="13" t="s">
        <v>8336</v>
      </c>
      <c r="R2276" t="s">
        <v>8354</v>
      </c>
      <c r="S2276" s="10">
        <f t="shared" si="143"/>
        <v>41663.292326388888</v>
      </c>
      <c r="T2276" s="10">
        <f t="shared" si="142"/>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s="13" t="s">
        <v>8336</v>
      </c>
      <c r="R2277" t="s">
        <v>8354</v>
      </c>
      <c r="S2277" s="10">
        <f t="shared" si="143"/>
        <v>41965.408321759256</v>
      </c>
      <c r="T2277" s="10">
        <f t="shared" si="142"/>
        <v>41995.408321759256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s="13" t="s">
        <v>8336</v>
      </c>
      <c r="R2278" t="s">
        <v>8354</v>
      </c>
      <c r="S2278" s="10">
        <f t="shared" si="143"/>
        <v>41614.443159722221</v>
      </c>
      <c r="T2278" s="10">
        <f t="shared" si="142"/>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s="13" t="s">
        <v>8336</v>
      </c>
      <c r="R2279" t="s">
        <v>8354</v>
      </c>
      <c r="S2279" s="10">
        <f t="shared" si="143"/>
        <v>40936.470173611109</v>
      </c>
      <c r="T2279" s="10">
        <f t="shared" si="142"/>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s="13" t="s">
        <v>8336</v>
      </c>
      <c r="R2280" t="s">
        <v>8354</v>
      </c>
      <c r="S2280" s="10">
        <f t="shared" si="143"/>
        <v>42338.500775462962</v>
      </c>
      <c r="T2280" s="10">
        <f t="shared" si="142"/>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48.0625</v>
      </c>
      <c r="Q2281" s="13" t="s">
        <v>8336</v>
      </c>
      <c r="R2281" t="s">
        <v>8354</v>
      </c>
      <c r="S2281" s="10">
        <f t="shared" si="143"/>
        <v>42020.598368055558</v>
      </c>
      <c r="T2281" s="10">
        <f t="shared" si="142"/>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s="13" t="s">
        <v>8336</v>
      </c>
      <c r="R2282" t="s">
        <v>8354</v>
      </c>
      <c r="S2282" s="10">
        <f t="shared" si="143"/>
        <v>42234.416562499995</v>
      </c>
      <c r="T2282" s="10">
        <f t="shared" si="142"/>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s="13" t="s">
        <v>8328</v>
      </c>
      <c r="R2283" t="s">
        <v>8329</v>
      </c>
      <c r="S2283" s="10">
        <f t="shared" si="143"/>
        <v>40687.077511574069</v>
      </c>
      <c r="T2283" s="10">
        <f t="shared" si="142"/>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s="13" t="s">
        <v>8328</v>
      </c>
      <c r="R2284" t="s">
        <v>8329</v>
      </c>
      <c r="S2284" s="10">
        <f t="shared" si="143"/>
        <v>42322.966273148144</v>
      </c>
      <c r="T2284" s="10">
        <f t="shared" si="142"/>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s="13" t="s">
        <v>8328</v>
      </c>
      <c r="R2285" t="s">
        <v>8329</v>
      </c>
      <c r="S2285" s="10">
        <f t="shared" si="143"/>
        <v>40977.916712962957</v>
      </c>
      <c r="T2285" s="10">
        <f t="shared" si="142"/>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s="13" t="s">
        <v>8328</v>
      </c>
      <c r="R2286" t="s">
        <v>8329</v>
      </c>
      <c r="S2286" s="10">
        <f t="shared" si="143"/>
        <v>40585.588483796295</v>
      </c>
      <c r="T2286" s="10">
        <f t="shared" si="142"/>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s="13" t="s">
        <v>8328</v>
      </c>
      <c r="R2287" t="s">
        <v>8329</v>
      </c>
      <c r="S2287" s="10">
        <f t="shared" si="143"/>
        <v>41058.977349537039</v>
      </c>
      <c r="T2287" s="10">
        <f t="shared" si="142"/>
        <v>41088.977349537039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s="13" t="s">
        <v>8328</v>
      </c>
      <c r="R2288" t="s">
        <v>8329</v>
      </c>
      <c r="S2288" s="10">
        <f t="shared" si="143"/>
        <v>41494.755254629628</v>
      </c>
      <c r="T2288" s="10">
        <f t="shared" si="142"/>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s="13" t="s">
        <v>8328</v>
      </c>
      <c r="R2289" t="s">
        <v>8329</v>
      </c>
      <c r="S2289" s="10">
        <f t="shared" si="143"/>
        <v>41792.459027777775</v>
      </c>
      <c r="T2289" s="10">
        <f t="shared" si="142"/>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s="13" t="s">
        <v>8328</v>
      </c>
      <c r="R2290" t="s">
        <v>8329</v>
      </c>
      <c r="S2290" s="10">
        <f t="shared" si="143"/>
        <v>41067.619085648148</v>
      </c>
      <c r="T2290" s="10">
        <f t="shared" si="142"/>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s="13" t="s">
        <v>8328</v>
      </c>
      <c r="R2291" t="s">
        <v>8329</v>
      </c>
      <c r="S2291" s="10">
        <f t="shared" si="143"/>
        <v>41571.790046296293</v>
      </c>
      <c r="T2291" s="10">
        <f t="shared" si="142"/>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s="13" t="s">
        <v>8328</v>
      </c>
      <c r="R2292" t="s">
        <v>8329</v>
      </c>
      <c r="S2292" s="10">
        <f t="shared" si="143"/>
        <v>40070.045486111107</v>
      </c>
      <c r="T2292" s="10">
        <f t="shared" si="142"/>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s="13" t="s">
        <v>8328</v>
      </c>
      <c r="R2293" t="s">
        <v>8329</v>
      </c>
      <c r="S2293" s="10">
        <f t="shared" si="143"/>
        <v>40987.768726851849</v>
      </c>
      <c r="T2293" s="10">
        <f t="shared" si="142"/>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s="13" t="s">
        <v>8328</v>
      </c>
      <c r="R2294" t="s">
        <v>8329</v>
      </c>
      <c r="S2294" s="10">
        <f t="shared" si="143"/>
        <v>40987.489305555551</v>
      </c>
      <c r="T2294" s="10">
        <f t="shared" si="142"/>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s="13" t="s">
        <v>8328</v>
      </c>
      <c r="R2295" t="s">
        <v>8329</v>
      </c>
      <c r="S2295" s="10">
        <f t="shared" si="143"/>
        <v>41151.499988425923</v>
      </c>
      <c r="T2295" s="10">
        <f t="shared" si="142"/>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s="13" t="s">
        <v>8328</v>
      </c>
      <c r="R2296" t="s">
        <v>8329</v>
      </c>
      <c r="S2296" s="10">
        <f t="shared" si="143"/>
        <v>41264.514814814815</v>
      </c>
      <c r="T2296" s="10">
        <f t="shared" si="142"/>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s="13" t="s">
        <v>8328</v>
      </c>
      <c r="R2297" t="s">
        <v>8329</v>
      </c>
      <c r="S2297" s="10">
        <f t="shared" si="143"/>
        <v>41270.746018518512</v>
      </c>
      <c r="T2297" s="10">
        <f t="shared" si="142"/>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s="13" t="s">
        <v>8328</v>
      </c>
      <c r="R2298" t="s">
        <v>8329</v>
      </c>
      <c r="S2298" s="10">
        <f t="shared" si="143"/>
        <v>40927.52344907407</v>
      </c>
      <c r="T2298" s="10">
        <f t="shared" si="142"/>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s="13" t="s">
        <v>8328</v>
      </c>
      <c r="R2299" t="s">
        <v>8329</v>
      </c>
      <c r="S2299" s="10">
        <f t="shared" si="143"/>
        <v>40947.83390046296</v>
      </c>
      <c r="T2299" s="10">
        <f t="shared" si="142"/>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s="13" t="s">
        <v>8328</v>
      </c>
      <c r="R2300" t="s">
        <v>8329</v>
      </c>
      <c r="S2300" s="10">
        <f t="shared" si="143"/>
        <v>41694.632326388884</v>
      </c>
      <c r="T2300" s="10">
        <f t="shared" si="142"/>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s="13" t="s">
        <v>8328</v>
      </c>
      <c r="R2301" t="s">
        <v>8329</v>
      </c>
      <c r="S2301" s="10">
        <f t="shared" si="143"/>
        <v>40564.824178240735</v>
      </c>
      <c r="T2301" s="10">
        <f t="shared" si="142"/>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s="13" t="s">
        <v>8328</v>
      </c>
      <c r="R2302" t="s">
        <v>8329</v>
      </c>
      <c r="S2302" s="10">
        <f t="shared" si="143"/>
        <v>41074.518703703703</v>
      </c>
      <c r="T2302" s="10">
        <f t="shared" si="142"/>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s="13" t="s">
        <v>8328</v>
      </c>
      <c r="R2303" t="s">
        <v>8332</v>
      </c>
      <c r="S2303" s="10">
        <f t="shared" si="143"/>
        <v>41415.938611111109</v>
      </c>
      <c r="T2303" s="10">
        <f t="shared" si="142"/>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s="13" t="s">
        <v>8328</v>
      </c>
      <c r="R2304" t="s">
        <v>8332</v>
      </c>
      <c r="S2304" s="10">
        <f t="shared" si="143"/>
        <v>41605.660115740735</v>
      </c>
      <c r="T2304" s="10">
        <f t="shared" si="142"/>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s="13" t="s">
        <v>8328</v>
      </c>
      <c r="R2305" t="s">
        <v>8332</v>
      </c>
      <c r="S2305" s="10">
        <f t="shared" si="143"/>
        <v>40849.902731481481</v>
      </c>
      <c r="T2305" s="10">
        <f t="shared" si="142"/>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s="13" t="s">
        <v>8328</v>
      </c>
      <c r="R2306" t="s">
        <v>8332</v>
      </c>
      <c r="S2306" s="10">
        <f t="shared" si="143"/>
        <v>40502.607534722221</v>
      </c>
      <c r="T2306" s="10">
        <f t="shared" si="142"/>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6">
        <f t="shared" ref="P2307:P2370" si="145">E2307/L2307</f>
        <v>109.10778443113773</v>
      </c>
      <c r="Q2307" s="13" t="s">
        <v>8328</v>
      </c>
      <c r="R2307" t="s">
        <v>8332</v>
      </c>
      <c r="S2307" s="10">
        <f t="shared" si="143"/>
        <v>41834.486944444441</v>
      </c>
      <c r="T2307" s="10">
        <f t="shared" ref="T2307:T2370" si="146">(I2307/86400)+25569+(-5/24)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s="13" t="s">
        <v>8328</v>
      </c>
      <c r="R2308" t="s">
        <v>8332</v>
      </c>
      <c r="S2308" s="10">
        <f t="shared" ref="S2308:S2371" si="147">(J2308/86400)+25569+(-5/24)</f>
        <v>40947.959826388884</v>
      </c>
      <c r="T2308" s="10">
        <f t="shared" si="146"/>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s="13" t="s">
        <v>8328</v>
      </c>
      <c r="R2309" t="s">
        <v>8332</v>
      </c>
      <c r="S2309" s="10">
        <f t="shared" si="147"/>
        <v>41004.594131944446</v>
      </c>
      <c r="T2309" s="10">
        <f t="shared" si="146"/>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s="13" t="s">
        <v>8328</v>
      </c>
      <c r="R2310" t="s">
        <v>8332</v>
      </c>
      <c r="S2310" s="10">
        <f t="shared" si="147"/>
        <v>41851.754583333335</v>
      </c>
      <c r="T2310" s="10">
        <f t="shared" si="146"/>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s="13" t="s">
        <v>8328</v>
      </c>
      <c r="R2311" t="s">
        <v>8332</v>
      </c>
      <c r="S2311" s="10">
        <f t="shared" si="147"/>
        <v>41307.779363425921</v>
      </c>
      <c r="T2311" s="10">
        <f t="shared" si="146"/>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s="13" t="s">
        <v>8328</v>
      </c>
      <c r="R2312" t="s">
        <v>8332</v>
      </c>
      <c r="S2312" s="10">
        <f t="shared" si="147"/>
        <v>41324.585821759254</v>
      </c>
      <c r="T2312" s="10">
        <f t="shared" si="146"/>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s="13" t="s">
        <v>8328</v>
      </c>
      <c r="R2313" t="s">
        <v>8332</v>
      </c>
      <c r="S2313" s="10">
        <f t="shared" si="147"/>
        <v>41735.796168981477</v>
      </c>
      <c r="T2313" s="10">
        <f t="shared" si="146"/>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s="13" t="s">
        <v>8328</v>
      </c>
      <c r="R2314" t="s">
        <v>8332</v>
      </c>
      <c r="S2314" s="10">
        <f t="shared" si="147"/>
        <v>41716.424513888887</v>
      </c>
      <c r="T2314" s="10">
        <f t="shared" si="146"/>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s="13" t="s">
        <v>8328</v>
      </c>
      <c r="R2315" t="s">
        <v>8332</v>
      </c>
      <c r="S2315" s="10">
        <f t="shared" si="147"/>
        <v>41002.750300925924</v>
      </c>
      <c r="T2315" s="10">
        <f t="shared" si="146"/>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s="13" t="s">
        <v>8328</v>
      </c>
      <c r="R2316" t="s">
        <v>8332</v>
      </c>
      <c r="S2316" s="10">
        <f t="shared" si="147"/>
        <v>41037.343252314815</v>
      </c>
      <c r="T2316" s="10">
        <f t="shared" si="146"/>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s="13" t="s">
        <v>8328</v>
      </c>
      <c r="R2317" t="s">
        <v>8332</v>
      </c>
      <c r="S2317" s="10">
        <f t="shared" si="147"/>
        <v>41004.517858796295</v>
      </c>
      <c r="T2317" s="10">
        <f t="shared" si="146"/>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s="13" t="s">
        <v>8328</v>
      </c>
      <c r="R2318" t="s">
        <v>8332</v>
      </c>
      <c r="S2318" s="10">
        <f t="shared" si="147"/>
        <v>40079.516782407409</v>
      </c>
      <c r="T2318" s="10">
        <f t="shared" si="146"/>
        <v>40156.558333333327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s="13" t="s">
        <v>8328</v>
      </c>
      <c r="R2319" t="s">
        <v>8332</v>
      </c>
      <c r="S2319" s="10">
        <f t="shared" si="147"/>
        <v>40192.33390046296</v>
      </c>
      <c r="T2319" s="10">
        <f t="shared" si="146"/>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s="13" t="s">
        <v>8328</v>
      </c>
      <c r="R2320" t="s">
        <v>8332</v>
      </c>
      <c r="S2320" s="10">
        <f t="shared" si="147"/>
        <v>40050.435347222221</v>
      </c>
      <c r="T2320" s="10">
        <f t="shared" si="146"/>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s="13" t="s">
        <v>8328</v>
      </c>
      <c r="R2321" t="s">
        <v>8332</v>
      </c>
      <c r="S2321" s="10">
        <f t="shared" si="147"/>
        <v>41592.873668981476</v>
      </c>
      <c r="T2321" s="10">
        <f t="shared" si="146"/>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s="13" t="s">
        <v>8328</v>
      </c>
      <c r="R2322" t="s">
        <v>8332</v>
      </c>
      <c r="S2322" s="10">
        <f t="shared" si="147"/>
        <v>41696.608796296292</v>
      </c>
      <c r="T2322" s="10">
        <f t="shared" si="146"/>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s="13" t="s">
        <v>8339</v>
      </c>
      <c r="R2323" t="s">
        <v>8355</v>
      </c>
      <c r="S2323" s="10">
        <f t="shared" si="147"/>
        <v>42799.052094907405</v>
      </c>
      <c r="T2323" s="10">
        <f t="shared" si="146"/>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s="13" t="s">
        <v>8339</v>
      </c>
      <c r="R2324" t="s">
        <v>8355</v>
      </c>
      <c r="S2324" s="10">
        <f t="shared" si="147"/>
        <v>42804.6871412037</v>
      </c>
      <c r="T2324" s="10">
        <f t="shared" si="146"/>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s="6">
        <f t="shared" si="145"/>
        <v>30</v>
      </c>
      <c r="Q2325" s="13" t="s">
        <v>8339</v>
      </c>
      <c r="R2325" t="s">
        <v>8355</v>
      </c>
      <c r="S2325" s="10">
        <f t="shared" si="147"/>
        <v>42807.546840277777</v>
      </c>
      <c r="T2325" s="10">
        <f t="shared" si="146"/>
        <v>42814.546840277777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s="13" t="s">
        <v>8339</v>
      </c>
      <c r="R2326" t="s">
        <v>8355</v>
      </c>
      <c r="S2326" s="10">
        <f t="shared" si="147"/>
        <v>42790.67690972222</v>
      </c>
      <c r="T2326" s="10">
        <f t="shared" si="146"/>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s="13" t="s">
        <v>8339</v>
      </c>
      <c r="R2327" t="s">
        <v>8355</v>
      </c>
      <c r="S2327" s="10">
        <f t="shared" si="147"/>
        <v>42793.814016203702</v>
      </c>
      <c r="T2327" s="10">
        <f t="shared" si="146"/>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s="13" t="s">
        <v>8339</v>
      </c>
      <c r="R2328" t="s">
        <v>8355</v>
      </c>
      <c r="S2328" s="10">
        <f t="shared" si="147"/>
        <v>42803.825787037036</v>
      </c>
      <c r="T2328" s="10">
        <f t="shared" si="146"/>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s="13" t="s">
        <v>8339</v>
      </c>
      <c r="R2329" t="s">
        <v>8355</v>
      </c>
      <c r="S2329" s="10">
        <f t="shared" si="147"/>
        <v>41842.708796296291</v>
      </c>
      <c r="T2329" s="10">
        <f t="shared" si="146"/>
        <v>41877.708796296291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s="13" t="s">
        <v>8339</v>
      </c>
      <c r="R2330" t="s">
        <v>8355</v>
      </c>
      <c r="S2330" s="10">
        <f t="shared" si="147"/>
        <v>42139.573344907403</v>
      </c>
      <c r="T2330" s="10">
        <f t="shared" si="146"/>
        <v>42169.573344907403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s="13" t="s">
        <v>8339</v>
      </c>
      <c r="R2331" t="s">
        <v>8355</v>
      </c>
      <c r="S2331" s="10">
        <f t="shared" si="147"/>
        <v>41807.416041666664</v>
      </c>
      <c r="T2331" s="10">
        <f t="shared" si="146"/>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s="13" t="s">
        <v>8339</v>
      </c>
      <c r="R2332" t="s">
        <v>8355</v>
      </c>
      <c r="S2332" s="10">
        <f t="shared" si="147"/>
        <v>42332.691469907404</v>
      </c>
      <c r="T2332" s="10">
        <f t="shared" si="146"/>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s="13" t="s">
        <v>8339</v>
      </c>
      <c r="R2333" t="s">
        <v>8355</v>
      </c>
      <c r="S2333" s="10">
        <f t="shared" si="147"/>
        <v>41838.797337962962</v>
      </c>
      <c r="T2333" s="10">
        <f t="shared" si="146"/>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s="13" t="s">
        <v>8339</v>
      </c>
      <c r="R2334" t="s">
        <v>8355</v>
      </c>
      <c r="S2334" s="10">
        <f t="shared" si="147"/>
        <v>42011.419803240737</v>
      </c>
      <c r="T2334" s="10">
        <f t="shared" si="146"/>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s="13" t="s">
        <v>8339</v>
      </c>
      <c r="R2335" t="s">
        <v>8355</v>
      </c>
      <c r="S2335" s="10">
        <f t="shared" si="147"/>
        <v>41767.442013888889</v>
      </c>
      <c r="T2335" s="10">
        <f t="shared" si="146"/>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s="13" t="s">
        <v>8339</v>
      </c>
      <c r="R2336" t="s">
        <v>8355</v>
      </c>
      <c r="S2336" s="10">
        <f t="shared" si="147"/>
        <v>41918.461782407401</v>
      </c>
      <c r="T2336" s="10">
        <f t="shared" si="146"/>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s="13" t="s">
        <v>8339</v>
      </c>
      <c r="R2337" t="s">
        <v>8355</v>
      </c>
      <c r="S2337" s="10">
        <f t="shared" si="147"/>
        <v>41771.363923611112</v>
      </c>
      <c r="T2337" s="10">
        <f t="shared" si="146"/>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s="13" t="s">
        <v>8339</v>
      </c>
      <c r="R2338" t="s">
        <v>8355</v>
      </c>
      <c r="S2338" s="10">
        <f t="shared" si="147"/>
        <v>41666.716377314813</v>
      </c>
      <c r="T2338" s="10">
        <f t="shared" si="146"/>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s="13" t="s">
        <v>8339</v>
      </c>
      <c r="R2339" t="s">
        <v>8355</v>
      </c>
      <c r="S2339" s="10">
        <f t="shared" si="147"/>
        <v>41786.432210648149</v>
      </c>
      <c r="T2339" s="10">
        <f t="shared" si="146"/>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s="13" t="s">
        <v>8339</v>
      </c>
      <c r="R2340" t="s">
        <v>8355</v>
      </c>
      <c r="S2340" s="10">
        <f t="shared" si="147"/>
        <v>41789.688472222224</v>
      </c>
      <c r="T2340" s="10">
        <f t="shared" si="146"/>
        <v>41819.688472222224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s="13" t="s">
        <v>8339</v>
      </c>
      <c r="R2341" t="s">
        <v>8355</v>
      </c>
      <c r="S2341" s="10">
        <f t="shared" si="147"/>
        <v>42692.591539351844</v>
      </c>
      <c r="T2341" s="10">
        <f t="shared" si="146"/>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s="13" t="s">
        <v>8339</v>
      </c>
      <c r="R2342" t="s">
        <v>8355</v>
      </c>
      <c r="S2342" s="10">
        <f t="shared" si="147"/>
        <v>42643.434467592589</v>
      </c>
      <c r="T2342" s="10">
        <f t="shared" si="146"/>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s="6" t="e">
        <f t="shared" si="145"/>
        <v>#DIV/0!</v>
      </c>
      <c r="Q2343" s="13" t="s">
        <v>8322</v>
      </c>
      <c r="R2343" t="s">
        <v>8323</v>
      </c>
      <c r="S2343" s="10">
        <f t="shared" si="147"/>
        <v>42167.605370370373</v>
      </c>
      <c r="T2343" s="10">
        <f t="shared" si="146"/>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s="6" t="e">
        <f t="shared" si="145"/>
        <v>#DIV/0!</v>
      </c>
      <c r="Q2344" s="13" t="s">
        <v>8322</v>
      </c>
      <c r="R2344" t="s">
        <v>8323</v>
      </c>
      <c r="S2344" s="10">
        <f t="shared" si="147"/>
        <v>41897.49386574074</v>
      </c>
      <c r="T2344" s="10">
        <f t="shared" si="146"/>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s="6">
        <f t="shared" si="145"/>
        <v>300</v>
      </c>
      <c r="Q2345" s="13" t="s">
        <v>8322</v>
      </c>
      <c r="R2345" t="s">
        <v>8323</v>
      </c>
      <c r="S2345" s="10">
        <f t="shared" si="147"/>
        <v>42327.616956018515</v>
      </c>
      <c r="T2345" s="10">
        <f t="shared" si="146"/>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s="6">
        <f t="shared" si="145"/>
        <v>1</v>
      </c>
      <c r="Q2346" s="13" t="s">
        <v>8322</v>
      </c>
      <c r="R2346" t="s">
        <v>8323</v>
      </c>
      <c r="S2346" s="10">
        <f t="shared" si="147"/>
        <v>42515.519317129627</v>
      </c>
      <c r="T2346" s="10">
        <f t="shared" si="146"/>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s="6" t="e">
        <f t="shared" si="145"/>
        <v>#DIV/0!</v>
      </c>
      <c r="Q2347" s="13" t="s">
        <v>8322</v>
      </c>
      <c r="R2347" t="s">
        <v>8323</v>
      </c>
      <c r="S2347" s="10">
        <f t="shared" si="147"/>
        <v>42059.79347222222</v>
      </c>
      <c r="T2347" s="10">
        <f t="shared" si="146"/>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s="13" t="s">
        <v>8322</v>
      </c>
      <c r="R2348" t="s">
        <v>8323</v>
      </c>
      <c r="S2348" s="10">
        <f t="shared" si="147"/>
        <v>42615.590636574074</v>
      </c>
      <c r="T2348" s="10">
        <f t="shared" si="146"/>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s="13" t="s">
        <v>8322</v>
      </c>
      <c r="R2349" t="s">
        <v>8323</v>
      </c>
      <c r="S2349" s="10">
        <f t="shared" si="147"/>
        <v>42577.39902777777</v>
      </c>
      <c r="T2349" s="10">
        <f t="shared" si="146"/>
        <v>42607.39902777777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s="13" t="s">
        <v>8322</v>
      </c>
      <c r="R2350" t="s">
        <v>8323</v>
      </c>
      <c r="S2350" s="10">
        <f t="shared" si="147"/>
        <v>42360.723819444444</v>
      </c>
      <c r="T2350" s="10">
        <f t="shared" si="146"/>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s="6" t="e">
        <f t="shared" si="145"/>
        <v>#DIV/0!</v>
      </c>
      <c r="Q2351" s="13" t="s">
        <v>8322</v>
      </c>
      <c r="R2351" t="s">
        <v>8323</v>
      </c>
      <c r="S2351" s="10">
        <f t="shared" si="147"/>
        <v>42198.567453703705</v>
      </c>
      <c r="T2351" s="10">
        <f t="shared" si="146"/>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s="6" t="e">
        <f t="shared" si="145"/>
        <v>#DIV/0!</v>
      </c>
      <c r="Q2352" s="13" t="s">
        <v>8322</v>
      </c>
      <c r="R2352" t="s">
        <v>8323</v>
      </c>
      <c r="S2352" s="10">
        <f t="shared" si="147"/>
        <v>42708.633912037032</v>
      </c>
      <c r="T2352" s="10">
        <f t="shared" si="146"/>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s="13" t="s">
        <v>8322</v>
      </c>
      <c r="R2353" t="s">
        <v>8323</v>
      </c>
      <c r="S2353" s="10">
        <f t="shared" si="147"/>
        <v>42093.892812500002</v>
      </c>
      <c r="T2353" s="10">
        <f t="shared" si="146"/>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s="6" t="e">
        <f t="shared" si="145"/>
        <v>#DIV/0!</v>
      </c>
      <c r="Q2354" s="13" t="s">
        <v>8322</v>
      </c>
      <c r="R2354" t="s">
        <v>8323</v>
      </c>
      <c r="S2354" s="10">
        <f t="shared" si="147"/>
        <v>42101.425370370365</v>
      </c>
      <c r="T2354" s="10">
        <f t="shared" si="146"/>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s="6" t="e">
        <f t="shared" si="145"/>
        <v>#DIV/0!</v>
      </c>
      <c r="Q2355" s="13" t="s">
        <v>8322</v>
      </c>
      <c r="R2355" t="s">
        <v>8323</v>
      </c>
      <c r="S2355" s="10">
        <f t="shared" si="147"/>
        <v>42103.467847222222</v>
      </c>
      <c r="T2355" s="10">
        <f t="shared" si="146"/>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s="13" t="s">
        <v>8322</v>
      </c>
      <c r="R2356" t="s">
        <v>8323</v>
      </c>
      <c r="S2356" s="10">
        <f t="shared" si="147"/>
        <v>41954.51458333333</v>
      </c>
      <c r="T2356" s="10">
        <f t="shared" si="146"/>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s="6">
        <f t="shared" si="145"/>
        <v>27.5</v>
      </c>
      <c r="Q2357" s="13" t="s">
        <v>8322</v>
      </c>
      <c r="R2357" t="s">
        <v>8323</v>
      </c>
      <c r="S2357" s="10">
        <f t="shared" si="147"/>
        <v>42096.709907407407</v>
      </c>
      <c r="T2357" s="10">
        <f t="shared" si="146"/>
        <v>42126.709907407407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s="6" t="e">
        <f t="shared" si="145"/>
        <v>#DIV/0!</v>
      </c>
      <c r="Q2358" s="13" t="s">
        <v>8322</v>
      </c>
      <c r="R2358" t="s">
        <v>8323</v>
      </c>
      <c r="S2358" s="10">
        <f t="shared" si="147"/>
        <v>42130.575277777774</v>
      </c>
      <c r="T2358" s="10">
        <f t="shared" si="146"/>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s="6" t="e">
        <f t="shared" si="145"/>
        <v>#DIV/0!</v>
      </c>
      <c r="Q2359" s="13" t="s">
        <v>8322</v>
      </c>
      <c r="R2359" t="s">
        <v>8323</v>
      </c>
      <c r="S2359" s="10">
        <f t="shared" si="147"/>
        <v>42264.411782407406</v>
      </c>
      <c r="T2359" s="10">
        <f t="shared" si="146"/>
        <v>42294.411782407406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s="6" t="e">
        <f t="shared" si="145"/>
        <v>#DIV/0!</v>
      </c>
      <c r="Q2360" s="13" t="s">
        <v>8322</v>
      </c>
      <c r="R2360" t="s">
        <v>8323</v>
      </c>
      <c r="S2360" s="10">
        <f t="shared" si="147"/>
        <v>41978.722638888888</v>
      </c>
      <c r="T2360" s="10">
        <f t="shared" si="146"/>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s="13" t="s">
        <v>8322</v>
      </c>
      <c r="R2361" t="s">
        <v>8323</v>
      </c>
      <c r="S2361" s="10">
        <f t="shared" si="147"/>
        <v>42159.441249999996</v>
      </c>
      <c r="T2361" s="10">
        <f t="shared" si="146"/>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s="13" t="s">
        <v>8322</v>
      </c>
      <c r="R2362" t="s">
        <v>8323</v>
      </c>
      <c r="S2362" s="10">
        <f t="shared" si="147"/>
        <v>42377.498611111114</v>
      </c>
      <c r="T2362" s="10">
        <f t="shared" si="146"/>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s="6" t="e">
        <f t="shared" si="145"/>
        <v>#DIV/0!</v>
      </c>
      <c r="Q2363" s="13" t="s">
        <v>8322</v>
      </c>
      <c r="R2363" t="s">
        <v>8323</v>
      </c>
      <c r="S2363" s="10">
        <f t="shared" si="147"/>
        <v>42466.650555555556</v>
      </c>
      <c r="T2363" s="10">
        <f t="shared" si="146"/>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s="13" t="s">
        <v>8322</v>
      </c>
      <c r="R2364" t="s">
        <v>8323</v>
      </c>
      <c r="S2364" s="10">
        <f t="shared" si="147"/>
        <v>41954.47997685185</v>
      </c>
      <c r="T2364" s="10">
        <f t="shared" si="146"/>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s="6" t="e">
        <f t="shared" si="145"/>
        <v>#DIV/0!</v>
      </c>
      <c r="Q2365" s="13" t="s">
        <v>8322</v>
      </c>
      <c r="R2365" t="s">
        <v>8323</v>
      </c>
      <c r="S2365" s="10">
        <f t="shared" si="147"/>
        <v>42321.803240740737</v>
      </c>
      <c r="T2365" s="10">
        <f t="shared" si="146"/>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s="6" t="e">
        <f t="shared" si="145"/>
        <v>#DIV/0!</v>
      </c>
      <c r="Q2366" s="13" t="s">
        <v>8322</v>
      </c>
      <c r="R2366" t="s">
        <v>8323</v>
      </c>
      <c r="S2366" s="10">
        <f t="shared" si="147"/>
        <v>42248.726342592585</v>
      </c>
      <c r="T2366" s="10">
        <f t="shared" si="146"/>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s="6" t="e">
        <f t="shared" si="145"/>
        <v>#DIV/0!</v>
      </c>
      <c r="Q2367" s="13" t="s">
        <v>8322</v>
      </c>
      <c r="R2367" t="s">
        <v>8323</v>
      </c>
      <c r="S2367" s="10">
        <f t="shared" si="147"/>
        <v>42346.528067129628</v>
      </c>
      <c r="T2367" s="10">
        <f t="shared" si="146"/>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s="13" t="s">
        <v>8322</v>
      </c>
      <c r="R2368" t="s">
        <v>8323</v>
      </c>
      <c r="S2368" s="10">
        <f t="shared" si="147"/>
        <v>42268.323298611103</v>
      </c>
      <c r="T2368" s="10">
        <f t="shared" si="146"/>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s="13" t="s">
        <v>8322</v>
      </c>
      <c r="R2369" t="s">
        <v>8323</v>
      </c>
      <c r="S2369" s="10">
        <f t="shared" si="147"/>
        <v>42425.761759259258</v>
      </c>
      <c r="T2369" s="10">
        <f t="shared" si="146"/>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s="13" t="s">
        <v>8322</v>
      </c>
      <c r="R2370" t="s">
        <v>8323</v>
      </c>
      <c r="S2370" s="10">
        <f t="shared" si="147"/>
        <v>42063.513483796291</v>
      </c>
      <c r="T2370" s="10">
        <f t="shared" si="146"/>
        <v>42108.471817129626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148">E2371/D2371</f>
        <v>0</v>
      </c>
      <c r="P2371" s="6" t="e">
        <f t="shared" ref="P2371:P2434" si="149">E2371/L2371</f>
        <v>#DIV/0!</v>
      </c>
      <c r="Q2371" s="13" t="s">
        <v>8322</v>
      </c>
      <c r="R2371" t="s">
        <v>8323</v>
      </c>
      <c r="S2371" s="10">
        <f t="shared" si="147"/>
        <v>42380.60429398148</v>
      </c>
      <c r="T2371" s="10">
        <f t="shared" ref="T2371:T2434" si="150">(I2371/86400)+25569+(-5/24)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s="13" t="s">
        <v>8322</v>
      </c>
      <c r="R2372" t="s">
        <v>8323</v>
      </c>
      <c r="S2372" s="10">
        <f t="shared" ref="S2372:S2435" si="151">(J2372/86400)+25569+(-5/24)</f>
        <v>41960.980798611105</v>
      </c>
      <c r="T2372" s="10">
        <f t="shared" si="150"/>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s="6" t="e">
        <f t="shared" si="149"/>
        <v>#DIV/0!</v>
      </c>
      <c r="Q2373" s="13" t="s">
        <v>8322</v>
      </c>
      <c r="R2373" t="s">
        <v>8323</v>
      </c>
      <c r="S2373" s="10">
        <f t="shared" si="151"/>
        <v>42150.569398148145</v>
      </c>
      <c r="T2373" s="10">
        <f t="shared" si="150"/>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s="13" t="s">
        <v>8322</v>
      </c>
      <c r="R2374" t="s">
        <v>8323</v>
      </c>
      <c r="S2374" s="10">
        <f t="shared" si="151"/>
        <v>42087.860775462956</v>
      </c>
      <c r="T2374" s="10">
        <f t="shared" si="150"/>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s="13" t="s">
        <v>8322</v>
      </c>
      <c r="R2375" t="s">
        <v>8323</v>
      </c>
      <c r="S2375" s="10">
        <f t="shared" si="151"/>
        <v>42215.453981481478</v>
      </c>
      <c r="T2375" s="10">
        <f t="shared" si="150"/>
        <v>42245.453981481478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s="13" t="s">
        <v>8322</v>
      </c>
      <c r="R2376" t="s">
        <v>8323</v>
      </c>
      <c r="S2376" s="10">
        <f t="shared" si="151"/>
        <v>42017.634953703702</v>
      </c>
      <c r="T2376" s="10">
        <f t="shared" si="150"/>
        <v>42047.634953703702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s="6" t="e">
        <f t="shared" si="149"/>
        <v>#DIV/0!</v>
      </c>
      <c r="Q2377" s="13" t="s">
        <v>8322</v>
      </c>
      <c r="R2377" t="s">
        <v>8323</v>
      </c>
      <c r="S2377" s="10">
        <f t="shared" si="151"/>
        <v>42592.627743055556</v>
      </c>
      <c r="T2377" s="10">
        <f t="shared" si="150"/>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s="13" t="s">
        <v>8322</v>
      </c>
      <c r="R2378" t="s">
        <v>8323</v>
      </c>
      <c r="S2378" s="10">
        <f t="shared" si="151"/>
        <v>42318.717199074068</v>
      </c>
      <c r="T2378" s="10">
        <f t="shared" si="150"/>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s="6" t="e">
        <f t="shared" si="149"/>
        <v>#DIV/0!</v>
      </c>
      <c r="Q2379" s="13" t="s">
        <v>8322</v>
      </c>
      <c r="R2379" t="s">
        <v>8323</v>
      </c>
      <c r="S2379" s="10">
        <f t="shared" si="151"/>
        <v>42669.661840277775</v>
      </c>
      <c r="T2379" s="10">
        <f t="shared" si="150"/>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s="6" t="e">
        <f t="shared" si="149"/>
        <v>#DIV/0!</v>
      </c>
      <c r="Q2380" s="13" t="s">
        <v>8322</v>
      </c>
      <c r="R2380" t="s">
        <v>8323</v>
      </c>
      <c r="S2380" s="10">
        <f t="shared" si="151"/>
        <v>42212.804745370369</v>
      </c>
      <c r="T2380" s="10">
        <f t="shared" si="150"/>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s="6" t="e">
        <f t="shared" si="149"/>
        <v>#DIV/0!</v>
      </c>
      <c r="Q2381" s="13" t="s">
        <v>8322</v>
      </c>
      <c r="R2381" t="s">
        <v>8323</v>
      </c>
      <c r="S2381" s="10">
        <f t="shared" si="151"/>
        <v>42236.808055555557</v>
      </c>
      <c r="T2381" s="10">
        <f t="shared" si="150"/>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s="13" t="s">
        <v>8322</v>
      </c>
      <c r="R2382" t="s">
        <v>8323</v>
      </c>
      <c r="S2382" s="10">
        <f t="shared" si="151"/>
        <v>42248.584976851846</v>
      </c>
      <c r="T2382" s="10">
        <f t="shared" si="150"/>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s="13" t="s">
        <v>8322</v>
      </c>
      <c r="R2383" t="s">
        <v>8323</v>
      </c>
      <c r="S2383" s="10">
        <f t="shared" si="151"/>
        <v>42074.727407407401</v>
      </c>
      <c r="T2383" s="10">
        <f t="shared" si="150"/>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s="13" t="s">
        <v>8322</v>
      </c>
      <c r="R2384" t="s">
        <v>8323</v>
      </c>
      <c r="S2384" s="10">
        <f t="shared" si="151"/>
        <v>42194.979201388887</v>
      </c>
      <c r="T2384" s="10">
        <f t="shared" si="150"/>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s="13" t="s">
        <v>8322</v>
      </c>
      <c r="R2385" t="s">
        <v>8323</v>
      </c>
      <c r="S2385" s="10">
        <f t="shared" si="151"/>
        <v>42026.848460648143</v>
      </c>
      <c r="T2385" s="10">
        <f t="shared" si="150"/>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s="13" t="s">
        <v>8322</v>
      </c>
      <c r="R2386" t="s">
        <v>8323</v>
      </c>
      <c r="S2386" s="10">
        <f t="shared" si="151"/>
        <v>41926.859293981477</v>
      </c>
      <c r="T2386" s="10">
        <f t="shared" si="150"/>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s="13" t="s">
        <v>8322</v>
      </c>
      <c r="R2387" t="s">
        <v>8323</v>
      </c>
      <c r="S2387" s="10">
        <f t="shared" si="151"/>
        <v>42191.493425925924</v>
      </c>
      <c r="T2387" s="10">
        <f t="shared" si="150"/>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s="6" t="e">
        <f t="shared" si="149"/>
        <v>#DIV/0!</v>
      </c>
      <c r="Q2388" s="13" t="s">
        <v>8322</v>
      </c>
      <c r="R2388" t="s">
        <v>8323</v>
      </c>
      <c r="S2388" s="10">
        <f t="shared" si="151"/>
        <v>41954.629907407405</v>
      </c>
      <c r="T2388" s="10">
        <f t="shared" si="150"/>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s="13" t="s">
        <v>8322</v>
      </c>
      <c r="R2389" t="s">
        <v>8323</v>
      </c>
      <c r="S2389" s="10">
        <f t="shared" si="151"/>
        <v>42528.418287037035</v>
      </c>
      <c r="T2389" s="10">
        <f t="shared" si="150"/>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s="13" t="s">
        <v>8322</v>
      </c>
      <c r="R2390" t="s">
        <v>8323</v>
      </c>
      <c r="S2390" s="10">
        <f t="shared" si="151"/>
        <v>41989.645358796297</v>
      </c>
      <c r="T2390" s="10">
        <f t="shared" si="150"/>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s="13" t="s">
        <v>8322</v>
      </c>
      <c r="R2391" t="s">
        <v>8323</v>
      </c>
      <c r="S2391" s="10">
        <f t="shared" si="151"/>
        <v>42179.445046296292</v>
      </c>
      <c r="T2391" s="10">
        <f t="shared" si="150"/>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s="6" t="e">
        <f t="shared" si="149"/>
        <v>#DIV/0!</v>
      </c>
      <c r="Q2392" s="13" t="s">
        <v>8322</v>
      </c>
      <c r="R2392" t="s">
        <v>8323</v>
      </c>
      <c r="S2392" s="10">
        <f t="shared" si="151"/>
        <v>41968.053981481477</v>
      </c>
      <c r="T2392" s="10">
        <f t="shared" si="150"/>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s="6">
        <f t="shared" si="149"/>
        <v>25</v>
      </c>
      <c r="Q2393" s="13" t="s">
        <v>8322</v>
      </c>
      <c r="R2393" t="s">
        <v>8323</v>
      </c>
      <c r="S2393" s="10">
        <f t="shared" si="151"/>
        <v>42064.586157407401</v>
      </c>
      <c r="T2393" s="10">
        <f t="shared" si="150"/>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s="6" t="e">
        <f t="shared" si="149"/>
        <v>#DIV/0!</v>
      </c>
      <c r="Q2394" s="13" t="s">
        <v>8322</v>
      </c>
      <c r="R2394" t="s">
        <v>8323</v>
      </c>
      <c r="S2394" s="10">
        <f t="shared" si="151"/>
        <v>42275.912303240737</v>
      </c>
      <c r="T2394" s="10">
        <f t="shared" si="150"/>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s="13" t="s">
        <v>8322</v>
      </c>
      <c r="R2395" t="s">
        <v>8323</v>
      </c>
      <c r="S2395" s="10">
        <f t="shared" si="151"/>
        <v>42194.440011574072</v>
      </c>
      <c r="T2395" s="10">
        <f t="shared" si="150"/>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s="13" t="s">
        <v>8322</v>
      </c>
      <c r="R2396" t="s">
        <v>8323</v>
      </c>
      <c r="S2396" s="10">
        <f t="shared" si="151"/>
        <v>42031.15385416666</v>
      </c>
      <c r="T2396" s="10">
        <f t="shared" si="150"/>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s="6" t="e">
        <f t="shared" si="149"/>
        <v>#DIV/0!</v>
      </c>
      <c r="Q2397" s="13" t="s">
        <v>8322</v>
      </c>
      <c r="R2397" t="s">
        <v>8323</v>
      </c>
      <c r="S2397" s="10">
        <f t="shared" si="151"/>
        <v>42716.913043981483</v>
      </c>
      <c r="T2397" s="10">
        <f t="shared" si="150"/>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s="6">
        <f t="shared" si="149"/>
        <v>10</v>
      </c>
      <c r="Q2398" s="13" t="s">
        <v>8322</v>
      </c>
      <c r="R2398" t="s">
        <v>8323</v>
      </c>
      <c r="S2398" s="10">
        <f t="shared" si="151"/>
        <v>42262.640717592592</v>
      </c>
      <c r="T2398" s="10">
        <f t="shared" si="150"/>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s="6" t="e">
        <f t="shared" si="149"/>
        <v>#DIV/0!</v>
      </c>
      <c r="Q2399" s="13" t="s">
        <v>8322</v>
      </c>
      <c r="R2399" t="s">
        <v>8323</v>
      </c>
      <c r="S2399" s="10">
        <f t="shared" si="151"/>
        <v>41976.676574074074</v>
      </c>
      <c r="T2399" s="10">
        <f t="shared" si="150"/>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s="6" t="e">
        <f t="shared" si="149"/>
        <v>#DIV/0!</v>
      </c>
      <c r="Q2400" s="13" t="s">
        <v>8322</v>
      </c>
      <c r="R2400" t="s">
        <v>8323</v>
      </c>
      <c r="S2400" s="10">
        <f t="shared" si="151"/>
        <v>42157.708148148151</v>
      </c>
      <c r="T2400" s="10">
        <f t="shared" si="150"/>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s="6" t="e">
        <f t="shared" si="149"/>
        <v>#DIV/0!</v>
      </c>
      <c r="Q2401" s="13" t="s">
        <v>8322</v>
      </c>
      <c r="R2401" t="s">
        <v>8323</v>
      </c>
      <c r="S2401" s="10">
        <f t="shared" si="151"/>
        <v>41956.644745370366</v>
      </c>
      <c r="T2401" s="10">
        <f t="shared" si="150"/>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s="6" t="e">
        <f t="shared" si="149"/>
        <v>#DIV/0!</v>
      </c>
      <c r="Q2402" s="13" t="s">
        <v>8322</v>
      </c>
      <c r="R2402" t="s">
        <v>8323</v>
      </c>
      <c r="S2402" s="10">
        <f t="shared" si="151"/>
        <v>42444.059768518513</v>
      </c>
      <c r="T2402" s="10">
        <f t="shared" si="150"/>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s="13" t="s">
        <v>8339</v>
      </c>
      <c r="R2403" t="s">
        <v>8340</v>
      </c>
      <c r="S2403" s="10">
        <f t="shared" si="151"/>
        <v>42374.614537037036</v>
      </c>
      <c r="T2403" s="10">
        <f t="shared" si="150"/>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s="13" t="s">
        <v>8339</v>
      </c>
      <c r="R2404" t="s">
        <v>8340</v>
      </c>
      <c r="S2404" s="10">
        <f t="shared" si="151"/>
        <v>42107.47142361111</v>
      </c>
      <c r="T2404" s="10">
        <f t="shared" si="150"/>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s="13" t="s">
        <v>8339</v>
      </c>
      <c r="R2405" t="s">
        <v>8340</v>
      </c>
      <c r="S2405" s="10">
        <f t="shared" si="151"/>
        <v>42399.67428240741</v>
      </c>
      <c r="T2405" s="10">
        <f t="shared" si="150"/>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s="6" t="e">
        <f t="shared" si="149"/>
        <v>#DIV/0!</v>
      </c>
      <c r="Q2406" s="13" t="s">
        <v>8339</v>
      </c>
      <c r="R2406" t="s">
        <v>8340</v>
      </c>
      <c r="S2406" s="10">
        <f t="shared" si="151"/>
        <v>42341.831099537034</v>
      </c>
      <c r="T2406" s="10">
        <f t="shared" si="150"/>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s="13" t="s">
        <v>8339</v>
      </c>
      <c r="R2407" t="s">
        <v>8340</v>
      </c>
      <c r="S2407" s="10">
        <f t="shared" si="151"/>
        <v>42595.377025462956</v>
      </c>
      <c r="T2407" s="10">
        <f t="shared" si="150"/>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s="13" t="s">
        <v>8339</v>
      </c>
      <c r="R2408" t="s">
        <v>8340</v>
      </c>
      <c r="S2408" s="10">
        <f t="shared" si="151"/>
        <v>41982.902662037035</v>
      </c>
      <c r="T2408" s="10">
        <f t="shared" si="150"/>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s="13" t="s">
        <v>8339</v>
      </c>
      <c r="R2409" t="s">
        <v>8340</v>
      </c>
      <c r="S2409" s="10">
        <f t="shared" si="151"/>
        <v>42082.367222222216</v>
      </c>
      <c r="T2409" s="10">
        <f t="shared" si="150"/>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s="6">
        <f t="shared" si="149"/>
        <v>15</v>
      </c>
      <c r="Q2410" s="13" t="s">
        <v>8339</v>
      </c>
      <c r="R2410" t="s">
        <v>8340</v>
      </c>
      <c r="S2410" s="10">
        <f t="shared" si="151"/>
        <v>41918.93237268518</v>
      </c>
      <c r="T2410" s="10">
        <f t="shared" si="150"/>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s="13" t="s">
        <v>8339</v>
      </c>
      <c r="R2411" t="s">
        <v>8340</v>
      </c>
      <c r="S2411" s="10">
        <f t="shared" si="151"/>
        <v>42204.667534722219</v>
      </c>
      <c r="T2411" s="10">
        <f t="shared" si="150"/>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s="6" t="e">
        <f t="shared" si="149"/>
        <v>#DIV/0!</v>
      </c>
      <c r="Q2412" s="13" t="s">
        <v>8339</v>
      </c>
      <c r="R2412" t="s">
        <v>8340</v>
      </c>
      <c r="S2412" s="10">
        <f t="shared" si="151"/>
        <v>42224.199942129628</v>
      </c>
      <c r="T2412" s="10">
        <f t="shared" si="150"/>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s="13" t="s">
        <v>8339</v>
      </c>
      <c r="R2413" t="s">
        <v>8340</v>
      </c>
      <c r="S2413" s="10">
        <f t="shared" si="151"/>
        <v>42211.524097222216</v>
      </c>
      <c r="T2413" s="10">
        <f t="shared" si="150"/>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s="6" t="e">
        <f t="shared" si="149"/>
        <v>#DIV/0!</v>
      </c>
      <c r="Q2414" s="13" t="s">
        <v>8339</v>
      </c>
      <c r="R2414" t="s">
        <v>8340</v>
      </c>
      <c r="S2414" s="10">
        <f t="shared" si="151"/>
        <v>42655.528622685182</v>
      </c>
      <c r="T2414" s="10">
        <f t="shared" si="150"/>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s="13" t="s">
        <v>8339</v>
      </c>
      <c r="R2415" t="s">
        <v>8340</v>
      </c>
      <c r="S2415" s="10">
        <f t="shared" si="151"/>
        <v>41759.901412037034</v>
      </c>
      <c r="T2415" s="10">
        <f t="shared" si="150"/>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s="13" t="s">
        <v>8339</v>
      </c>
      <c r="R2416" t="s">
        <v>8340</v>
      </c>
      <c r="S2416" s="10">
        <f t="shared" si="151"/>
        <v>42198.486805555549</v>
      </c>
      <c r="T2416" s="10">
        <f t="shared" si="150"/>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s="13" t="s">
        <v>8339</v>
      </c>
      <c r="R2417" t="s">
        <v>8340</v>
      </c>
      <c r="S2417" s="10">
        <f t="shared" si="151"/>
        <v>42536.654467592591</v>
      </c>
      <c r="T2417" s="10">
        <f t="shared" si="150"/>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s="13" t="s">
        <v>8339</v>
      </c>
      <c r="R2418" t="s">
        <v>8340</v>
      </c>
      <c r="S2418" s="10">
        <f t="shared" si="151"/>
        <v>42019.529432870368</v>
      </c>
      <c r="T2418" s="10">
        <f t="shared" si="150"/>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s="6" t="e">
        <f t="shared" si="149"/>
        <v>#DIV/0!</v>
      </c>
      <c r="Q2419" s="13" t="s">
        <v>8339</v>
      </c>
      <c r="R2419" t="s">
        <v>8340</v>
      </c>
      <c r="S2419" s="10">
        <f t="shared" si="151"/>
        <v>41831.675775462958</v>
      </c>
      <c r="T2419" s="10">
        <f t="shared" si="150"/>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s="13" t="s">
        <v>8339</v>
      </c>
      <c r="R2420" t="s">
        <v>8340</v>
      </c>
      <c r="S2420" s="10">
        <f t="shared" si="151"/>
        <v>42027.648657407401</v>
      </c>
      <c r="T2420" s="10">
        <f t="shared" si="150"/>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s="6" t="e">
        <f t="shared" si="149"/>
        <v>#DIV/0!</v>
      </c>
      <c r="Q2421" s="13" t="s">
        <v>8339</v>
      </c>
      <c r="R2421" t="s">
        <v>8340</v>
      </c>
      <c r="S2421" s="10">
        <f t="shared" si="151"/>
        <v>41993.529965277776</v>
      </c>
      <c r="T2421" s="10">
        <f t="shared" si="150"/>
        <v>42053.529965277776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s="13" t="s">
        <v>8339</v>
      </c>
      <c r="R2422" t="s">
        <v>8340</v>
      </c>
      <c r="S2422" s="10">
        <f t="shared" si="151"/>
        <v>41892.820543981477</v>
      </c>
      <c r="T2422" s="10">
        <f t="shared" si="150"/>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s="13" t="s">
        <v>8339</v>
      </c>
      <c r="R2423" t="s">
        <v>8340</v>
      </c>
      <c r="S2423" s="10">
        <f t="shared" si="151"/>
        <v>42026.479120370372</v>
      </c>
      <c r="T2423" s="10">
        <f t="shared" si="150"/>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s="6">
        <f t="shared" si="149"/>
        <v>1</v>
      </c>
      <c r="Q2424" s="13" t="s">
        <v>8339</v>
      </c>
      <c r="R2424" t="s">
        <v>8340</v>
      </c>
      <c r="S2424" s="10">
        <f t="shared" si="151"/>
        <v>42044.516620370363</v>
      </c>
      <c r="T2424" s="10">
        <f t="shared" si="150"/>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s="13" t="s">
        <v>8339</v>
      </c>
      <c r="R2425" t="s">
        <v>8340</v>
      </c>
      <c r="S2425" s="10">
        <f t="shared" si="151"/>
        <v>41974.496412037035</v>
      </c>
      <c r="T2425" s="10">
        <f t="shared" si="150"/>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s="13" t="s">
        <v>8339</v>
      </c>
      <c r="R2426" t="s">
        <v>8340</v>
      </c>
      <c r="S2426" s="10">
        <f t="shared" si="151"/>
        <v>41909.684120370366</v>
      </c>
      <c r="T2426" s="10">
        <f t="shared" si="150"/>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s="13" t="s">
        <v>8339</v>
      </c>
      <c r="R2427" t="s">
        <v>8340</v>
      </c>
      <c r="S2427" s="10">
        <f t="shared" si="151"/>
        <v>42502.705428240741</v>
      </c>
      <c r="T2427" s="10">
        <f t="shared" si="150"/>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s="6" t="e">
        <f t="shared" si="149"/>
        <v>#DIV/0!</v>
      </c>
      <c r="Q2428" s="13" t="s">
        <v>8339</v>
      </c>
      <c r="R2428" t="s">
        <v>8340</v>
      </c>
      <c r="S2428" s="10">
        <f t="shared" si="151"/>
        <v>42163.961712962962</v>
      </c>
      <c r="T2428" s="10">
        <f t="shared" si="150"/>
        <v>42223.961712962962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s="13" t="s">
        <v>8339</v>
      </c>
      <c r="R2429" t="s">
        <v>8340</v>
      </c>
      <c r="S2429" s="10">
        <f t="shared" si="151"/>
        <v>42412.110335648147</v>
      </c>
      <c r="T2429" s="10">
        <f t="shared" si="150"/>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s="13" t="s">
        <v>8339</v>
      </c>
      <c r="R2430" t="s">
        <v>8340</v>
      </c>
      <c r="S2430" s="10">
        <f t="shared" si="151"/>
        <v>42045.575821759259</v>
      </c>
      <c r="T2430" s="10">
        <f t="shared" si="150"/>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s="13" t="s">
        <v>8339</v>
      </c>
      <c r="R2431" t="s">
        <v>8340</v>
      </c>
      <c r="S2431" s="10">
        <f t="shared" si="151"/>
        <v>42734.670902777776</v>
      </c>
      <c r="T2431" s="10">
        <f t="shared" si="150"/>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s="13" t="s">
        <v>8339</v>
      </c>
      <c r="R2432" t="s">
        <v>8340</v>
      </c>
      <c r="S2432" s="10">
        <f t="shared" si="151"/>
        <v>42381.922499999993</v>
      </c>
      <c r="T2432" s="10">
        <f t="shared" si="150"/>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s="13" t="s">
        <v>8339</v>
      </c>
      <c r="R2433" t="s">
        <v>8340</v>
      </c>
      <c r="S2433" s="10">
        <f t="shared" si="151"/>
        <v>42488.891354166662</v>
      </c>
      <c r="T2433" s="10">
        <f t="shared" si="150"/>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s="13" t="s">
        <v>8339</v>
      </c>
      <c r="R2434" t="s">
        <v>8340</v>
      </c>
      <c r="S2434" s="10">
        <f t="shared" si="151"/>
        <v>42041.010381944441</v>
      </c>
      <c r="T2434" s="10">
        <f t="shared" si="150"/>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152">E2435/D2435</f>
        <v>0</v>
      </c>
      <c r="P2435" s="6" t="e">
        <f t="shared" ref="P2435:P2498" si="153">E2435/L2435</f>
        <v>#DIV/0!</v>
      </c>
      <c r="Q2435" s="13" t="s">
        <v>8339</v>
      </c>
      <c r="R2435" t="s">
        <v>8340</v>
      </c>
      <c r="S2435" s="10">
        <f t="shared" si="151"/>
        <v>42397.691469907404</v>
      </c>
      <c r="T2435" s="10">
        <f t="shared" ref="T2435:T2498" si="154">(I2435/86400)+25569+(-5/24)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s="13" t="s">
        <v>8339</v>
      </c>
      <c r="R2436" t="s">
        <v>8340</v>
      </c>
      <c r="S2436" s="10">
        <f t="shared" ref="S2436:S2499" si="155">(J2436/86400)+25569+(-5/24)</f>
        <v>42179.977708333332</v>
      </c>
      <c r="T2436" s="10">
        <f t="shared" si="154"/>
        <v>42219.977708333332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s="13" t="s">
        <v>8339</v>
      </c>
      <c r="R2437" t="s">
        <v>8340</v>
      </c>
      <c r="S2437" s="10">
        <f t="shared" si="155"/>
        <v>42252.069282407407</v>
      </c>
      <c r="T2437" s="10">
        <f t="shared" si="154"/>
        <v>42282.069282407407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s="13" t="s">
        <v>8339</v>
      </c>
      <c r="R2438" t="s">
        <v>8340</v>
      </c>
      <c r="S2438" s="10">
        <f t="shared" si="155"/>
        <v>42338.407060185178</v>
      </c>
      <c r="T2438" s="10">
        <f t="shared" si="154"/>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s="6" t="e">
        <f t="shared" si="153"/>
        <v>#DIV/0!</v>
      </c>
      <c r="Q2439" s="13" t="s">
        <v>8339</v>
      </c>
      <c r="R2439" t="s">
        <v>8340</v>
      </c>
      <c r="S2439" s="10">
        <f t="shared" si="155"/>
        <v>42031.756805555553</v>
      </c>
      <c r="T2439" s="10">
        <f t="shared" si="154"/>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s="13" t="s">
        <v>8339</v>
      </c>
      <c r="R2440" t="s">
        <v>8340</v>
      </c>
      <c r="S2440" s="10">
        <f t="shared" si="155"/>
        <v>42285.706736111104</v>
      </c>
      <c r="T2440" s="10">
        <f t="shared" si="154"/>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s="6" t="e">
        <f t="shared" si="153"/>
        <v>#DIV/0!</v>
      </c>
      <c r="Q2441" s="13" t="s">
        <v>8339</v>
      </c>
      <c r="R2441" t="s">
        <v>8340</v>
      </c>
      <c r="S2441" s="10">
        <f t="shared" si="155"/>
        <v>42265.610289351847</v>
      </c>
      <c r="T2441" s="10">
        <f t="shared" si="154"/>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s="6">
        <f t="shared" si="153"/>
        <v>5</v>
      </c>
      <c r="Q2442" s="13" t="s">
        <v>8339</v>
      </c>
      <c r="R2442" t="s">
        <v>8340</v>
      </c>
      <c r="S2442" s="10">
        <f t="shared" si="155"/>
        <v>42383.691122685188</v>
      </c>
      <c r="T2442" s="10">
        <f t="shared" si="154"/>
        <v>42413.691122685188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s="13" t="s">
        <v>8339</v>
      </c>
      <c r="R2443" t="s">
        <v>8355</v>
      </c>
      <c r="S2443" s="10">
        <f t="shared" si="155"/>
        <v>42186.917291666665</v>
      </c>
      <c r="T2443" s="10">
        <f t="shared" si="154"/>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s="13" t="s">
        <v>8339</v>
      </c>
      <c r="R2444" t="s">
        <v>8355</v>
      </c>
      <c r="S2444" s="10">
        <f t="shared" si="155"/>
        <v>42052.458657407406</v>
      </c>
      <c r="T2444" s="10">
        <f t="shared" si="154"/>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s="13" t="s">
        <v>8339</v>
      </c>
      <c r="R2445" t="s">
        <v>8355</v>
      </c>
      <c r="S2445" s="10">
        <f t="shared" si="155"/>
        <v>41836.416921296295</v>
      </c>
      <c r="T2445" s="10">
        <f t="shared" si="154"/>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s="13" t="s">
        <v>8339</v>
      </c>
      <c r="R2446" t="s">
        <v>8355</v>
      </c>
      <c r="S2446" s="10">
        <f t="shared" si="155"/>
        <v>42485.54619212963</v>
      </c>
      <c r="T2446" s="10">
        <f t="shared" si="154"/>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s="13" t="s">
        <v>8339</v>
      </c>
      <c r="R2447" t="s">
        <v>8355</v>
      </c>
      <c r="S2447" s="10">
        <f t="shared" si="155"/>
        <v>42242.981724537036</v>
      </c>
      <c r="T2447" s="10">
        <f t="shared" si="154"/>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s="13" t="s">
        <v>8339</v>
      </c>
      <c r="R2448" t="s">
        <v>8355</v>
      </c>
      <c r="S2448" s="10">
        <f t="shared" si="155"/>
        <v>42670.394340277773</v>
      </c>
      <c r="T2448" s="10">
        <f t="shared" si="154"/>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s="13" t="s">
        <v>8339</v>
      </c>
      <c r="R2449" t="s">
        <v>8355</v>
      </c>
      <c r="S2449" s="10">
        <f t="shared" si="155"/>
        <v>42654.26149305555</v>
      </c>
      <c r="T2449" s="10">
        <f t="shared" si="154"/>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s="13" t="s">
        <v>8339</v>
      </c>
      <c r="R2450" t="s">
        <v>8355</v>
      </c>
      <c r="S2450" s="10">
        <f t="shared" si="155"/>
        <v>42607.107789351845</v>
      </c>
      <c r="T2450" s="10">
        <f t="shared" si="154"/>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90</v>
      </c>
      <c r="Q2451" s="13" t="s">
        <v>8339</v>
      </c>
      <c r="R2451" t="s">
        <v>8355</v>
      </c>
      <c r="S2451" s="10">
        <f t="shared" si="155"/>
        <v>41942.934201388889</v>
      </c>
      <c r="T2451" s="10">
        <f t="shared" si="154"/>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s="13" t="s">
        <v>8339</v>
      </c>
      <c r="R2452" t="s">
        <v>8355</v>
      </c>
      <c r="S2452" s="10">
        <f t="shared" si="155"/>
        <v>41901.864074074074</v>
      </c>
      <c r="T2452" s="10">
        <f t="shared" si="154"/>
        <v>41939.924305555549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s="13" t="s">
        <v>8339</v>
      </c>
      <c r="R2453" t="s">
        <v>8355</v>
      </c>
      <c r="S2453" s="10">
        <f t="shared" si="155"/>
        <v>42779.700115740743</v>
      </c>
      <c r="T2453" s="10">
        <f t="shared" si="154"/>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53.4</v>
      </c>
      <c r="Q2454" s="13" t="s">
        <v>8339</v>
      </c>
      <c r="R2454" t="s">
        <v>8355</v>
      </c>
      <c r="S2454" s="10">
        <f t="shared" si="155"/>
        <v>42338.635416666664</v>
      </c>
      <c r="T2454" s="10">
        <f t="shared" si="154"/>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s="13" t="s">
        <v>8339</v>
      </c>
      <c r="R2455" t="s">
        <v>8355</v>
      </c>
      <c r="S2455" s="10">
        <f t="shared" si="155"/>
        <v>42738.483900462961</v>
      </c>
      <c r="T2455" s="10">
        <f t="shared" si="154"/>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s="13" t="s">
        <v>8339</v>
      </c>
      <c r="R2456" t="s">
        <v>8355</v>
      </c>
      <c r="S2456" s="10">
        <f t="shared" si="155"/>
        <v>42769.993148148147</v>
      </c>
      <c r="T2456" s="10">
        <f t="shared" si="154"/>
        <v>42804.993148148147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34.125</v>
      </c>
      <c r="Q2457" s="13" t="s">
        <v>8339</v>
      </c>
      <c r="R2457" t="s">
        <v>8355</v>
      </c>
      <c r="S2457" s="10">
        <f t="shared" si="155"/>
        <v>42452.573495370372</v>
      </c>
      <c r="T2457" s="10">
        <f t="shared" si="154"/>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s="13" t="s">
        <v>8339</v>
      </c>
      <c r="R2458" t="s">
        <v>8355</v>
      </c>
      <c r="S2458" s="10">
        <f t="shared" si="155"/>
        <v>42761.752766203703</v>
      </c>
      <c r="T2458" s="10">
        <f t="shared" si="154"/>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s="13" t="s">
        <v>8339</v>
      </c>
      <c r="R2459" t="s">
        <v>8355</v>
      </c>
      <c r="S2459" s="10">
        <f t="shared" si="155"/>
        <v>42423.394166666665</v>
      </c>
      <c r="T2459" s="10">
        <f t="shared" si="154"/>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s="13" t="s">
        <v>8339</v>
      </c>
      <c r="R2460" t="s">
        <v>8355</v>
      </c>
      <c r="S2460" s="10">
        <f t="shared" si="155"/>
        <v>42495.663402777776</v>
      </c>
      <c r="T2460" s="10">
        <f t="shared" si="154"/>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s="13" t="s">
        <v>8339</v>
      </c>
      <c r="R2461" t="s">
        <v>8355</v>
      </c>
      <c r="S2461" s="10">
        <f t="shared" si="155"/>
        <v>42407.429224537038</v>
      </c>
      <c r="T2461" s="10">
        <f t="shared" si="154"/>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s="13" t="s">
        <v>8339</v>
      </c>
      <c r="R2462" t="s">
        <v>8355</v>
      </c>
      <c r="S2462" s="10">
        <f t="shared" si="155"/>
        <v>42703.978784722225</v>
      </c>
      <c r="T2462" s="10">
        <f t="shared" si="154"/>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s="13" t="s">
        <v>8328</v>
      </c>
      <c r="R2463" t="s">
        <v>8332</v>
      </c>
      <c r="S2463" s="10">
        <f t="shared" si="155"/>
        <v>40783.804363425923</v>
      </c>
      <c r="T2463" s="10">
        <f t="shared" si="154"/>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s="13" t="s">
        <v>8328</v>
      </c>
      <c r="R2464" t="s">
        <v>8332</v>
      </c>
      <c r="S2464" s="10">
        <f t="shared" si="155"/>
        <v>41088.977962962963</v>
      </c>
      <c r="T2464" s="10">
        <f t="shared" si="154"/>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s="13" t="s">
        <v>8328</v>
      </c>
      <c r="R2465" t="s">
        <v>8332</v>
      </c>
      <c r="S2465" s="10">
        <f t="shared" si="155"/>
        <v>41340.903067129628</v>
      </c>
      <c r="T2465" s="10">
        <f t="shared" si="154"/>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s="13" t="s">
        <v>8328</v>
      </c>
      <c r="R2466" t="s">
        <v>8332</v>
      </c>
      <c r="S2466" s="10">
        <f t="shared" si="155"/>
        <v>42248.692094907405</v>
      </c>
      <c r="T2466" s="10">
        <f t="shared" si="154"/>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s="13" t="s">
        <v>8328</v>
      </c>
      <c r="R2467" t="s">
        <v>8332</v>
      </c>
      <c r="S2467" s="10">
        <f t="shared" si="155"/>
        <v>41145.510972222219</v>
      </c>
      <c r="T2467" s="10">
        <f t="shared" si="154"/>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s="13" t="s">
        <v>8328</v>
      </c>
      <c r="R2468" t="s">
        <v>8332</v>
      </c>
      <c r="S2468" s="10">
        <f t="shared" si="155"/>
        <v>41372.894131944442</v>
      </c>
      <c r="T2468" s="10">
        <f t="shared" si="154"/>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s="13" t="s">
        <v>8328</v>
      </c>
      <c r="R2469" t="s">
        <v>8332</v>
      </c>
      <c r="S2469" s="10">
        <f t="shared" si="155"/>
        <v>41025.665868055556</v>
      </c>
      <c r="T2469" s="10">
        <f t="shared" si="154"/>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s="13" t="s">
        <v>8328</v>
      </c>
      <c r="R2470" t="s">
        <v>8332</v>
      </c>
      <c r="S2470" s="10">
        <f t="shared" si="155"/>
        <v>41173.945844907408</v>
      </c>
      <c r="T2470" s="10">
        <f t="shared" si="154"/>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s="13" t="s">
        <v>8328</v>
      </c>
      <c r="R2471" t="s">
        <v>8332</v>
      </c>
      <c r="S2471" s="10">
        <f t="shared" si="155"/>
        <v>40557.221400462957</v>
      </c>
      <c r="T2471" s="10">
        <f t="shared" si="154"/>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s="13" t="s">
        <v>8328</v>
      </c>
      <c r="R2472" t="s">
        <v>8332</v>
      </c>
      <c r="S2472" s="10">
        <f t="shared" si="155"/>
        <v>41022.866377314815</v>
      </c>
      <c r="T2472" s="10">
        <f t="shared" si="154"/>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s="13" t="s">
        <v>8328</v>
      </c>
      <c r="R2473" t="s">
        <v>8332</v>
      </c>
      <c r="S2473" s="10">
        <f t="shared" si="155"/>
        <v>40893.784629629627</v>
      </c>
      <c r="T2473" s="10">
        <f t="shared" si="154"/>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s="13" t="s">
        <v>8328</v>
      </c>
      <c r="R2474" t="s">
        <v>8332</v>
      </c>
      <c r="S2474" s="10">
        <f t="shared" si="155"/>
        <v>40353.907175925924</v>
      </c>
      <c r="T2474" s="10">
        <f t="shared" si="154"/>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s="13" t="s">
        <v>8328</v>
      </c>
      <c r="R2475" t="s">
        <v>8332</v>
      </c>
      <c r="S2475" s="10">
        <f t="shared" si="155"/>
        <v>41193.540150462963</v>
      </c>
      <c r="T2475" s="10">
        <f t="shared" si="154"/>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s="13" t="s">
        <v>8328</v>
      </c>
      <c r="R2476" t="s">
        <v>8332</v>
      </c>
      <c r="S2476" s="10">
        <f t="shared" si="155"/>
        <v>40416.80296296296</v>
      </c>
      <c r="T2476" s="10">
        <f t="shared" si="154"/>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s="13" t="s">
        <v>8328</v>
      </c>
      <c r="R2477" t="s">
        <v>8332</v>
      </c>
      <c r="S2477" s="10">
        <f t="shared" si="155"/>
        <v>40310.079340277771</v>
      </c>
      <c r="T2477" s="10">
        <f t="shared" si="154"/>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s="13" t="s">
        <v>8328</v>
      </c>
      <c r="R2478" t="s">
        <v>8332</v>
      </c>
      <c r="S2478" s="10">
        <f t="shared" si="155"/>
        <v>41913.120023148142</v>
      </c>
      <c r="T2478" s="10">
        <f t="shared" si="154"/>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s="13" t="s">
        <v>8328</v>
      </c>
      <c r="R2479" t="s">
        <v>8332</v>
      </c>
      <c r="S2479" s="10">
        <f t="shared" si="155"/>
        <v>41088.483159722222</v>
      </c>
      <c r="T2479" s="10">
        <f t="shared" si="154"/>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s="13" t="s">
        <v>8328</v>
      </c>
      <c r="R2480" t="s">
        <v>8332</v>
      </c>
      <c r="S2480" s="10">
        <f t="shared" si="155"/>
        <v>41257.742048611108</v>
      </c>
      <c r="T2480" s="10">
        <f t="shared" si="154"/>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s="13" t="s">
        <v>8328</v>
      </c>
      <c r="R2481" t="s">
        <v>8332</v>
      </c>
      <c r="S2481" s="10">
        <f t="shared" si="155"/>
        <v>41107.518449074072</v>
      </c>
      <c r="T2481" s="10">
        <f t="shared" si="154"/>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250</v>
      </c>
      <c r="Q2482" s="13" t="s">
        <v>8328</v>
      </c>
      <c r="R2482" t="s">
        <v>8332</v>
      </c>
      <c r="S2482" s="10">
        <f t="shared" si="155"/>
        <v>42227.727824074071</v>
      </c>
      <c r="T2482" s="10">
        <f t="shared" si="154"/>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s="13" t="s">
        <v>8328</v>
      </c>
      <c r="R2483" t="s">
        <v>8332</v>
      </c>
      <c r="S2483" s="10">
        <f t="shared" si="155"/>
        <v>40999.437592592592</v>
      </c>
      <c r="T2483" s="10">
        <f t="shared" si="154"/>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s="13" t="s">
        <v>8328</v>
      </c>
      <c r="R2484" t="s">
        <v>8332</v>
      </c>
      <c r="S2484" s="10">
        <f t="shared" si="155"/>
        <v>40711.573877314811</v>
      </c>
      <c r="T2484" s="10">
        <f t="shared" si="154"/>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s="13" t="s">
        <v>8328</v>
      </c>
      <c r="R2485" t="s">
        <v>8332</v>
      </c>
      <c r="S2485" s="10">
        <f t="shared" si="155"/>
        <v>40970.541701388887</v>
      </c>
      <c r="T2485" s="10">
        <f t="shared" si="154"/>
        <v>41030.500034722216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s="13" t="s">
        <v>8328</v>
      </c>
      <c r="R2486" t="s">
        <v>8332</v>
      </c>
      <c r="S2486" s="10">
        <f t="shared" si="155"/>
        <v>40771.708368055552</v>
      </c>
      <c r="T2486" s="10">
        <f t="shared" si="154"/>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s="13" t="s">
        <v>8328</v>
      </c>
      <c r="R2487" t="s">
        <v>8332</v>
      </c>
      <c r="S2487" s="10">
        <f t="shared" si="155"/>
        <v>40793.790266203701</v>
      </c>
      <c r="T2487" s="10">
        <f t="shared" si="154"/>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s="13" t="s">
        <v>8328</v>
      </c>
      <c r="R2488" t="s">
        <v>8332</v>
      </c>
      <c r="S2488" s="10">
        <f t="shared" si="155"/>
        <v>40991.499722222223</v>
      </c>
      <c r="T2488" s="10">
        <f t="shared" si="154"/>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s="13" t="s">
        <v>8328</v>
      </c>
      <c r="R2489" t="s">
        <v>8332</v>
      </c>
      <c r="S2489" s="10">
        <f t="shared" si="155"/>
        <v>41025.874965277777</v>
      </c>
      <c r="T2489" s="10">
        <f t="shared" si="154"/>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s="13" t="s">
        <v>8328</v>
      </c>
      <c r="R2490" t="s">
        <v>8332</v>
      </c>
      <c r="S2490" s="10">
        <f t="shared" si="155"/>
        <v>40833.424861111111</v>
      </c>
      <c r="T2490" s="10">
        <f t="shared" si="154"/>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s="13" t="s">
        <v>8328</v>
      </c>
      <c r="R2491" t="s">
        <v>8332</v>
      </c>
      <c r="S2491" s="10">
        <f t="shared" si="155"/>
        <v>41373.481932870367</v>
      </c>
      <c r="T2491" s="10">
        <f t="shared" si="154"/>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37.9375</v>
      </c>
      <c r="Q2492" s="13" t="s">
        <v>8328</v>
      </c>
      <c r="R2492" t="s">
        <v>8332</v>
      </c>
      <c r="S2492" s="10">
        <f t="shared" si="155"/>
        <v>41023.01939814815</v>
      </c>
      <c r="T2492" s="10">
        <f t="shared" si="154"/>
        <v>41083.01939814815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51.6</v>
      </c>
      <c r="Q2493" s="13" t="s">
        <v>8328</v>
      </c>
      <c r="R2493" t="s">
        <v>8332</v>
      </c>
      <c r="S2493" s="10">
        <f t="shared" si="155"/>
        <v>40542.630949074075</v>
      </c>
      <c r="T2493" s="10">
        <f t="shared" si="154"/>
        <v>40558.868750000001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s="13" t="s">
        <v>8328</v>
      </c>
      <c r="R2494" t="s">
        <v>8332</v>
      </c>
      <c r="S2494" s="10">
        <f t="shared" si="155"/>
        <v>41024.777638888889</v>
      </c>
      <c r="T2494" s="10">
        <f t="shared" si="154"/>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s="13" t="s">
        <v>8328</v>
      </c>
      <c r="R2495" t="s">
        <v>8332</v>
      </c>
      <c r="S2495" s="10">
        <f t="shared" si="155"/>
        <v>41347.959953703699</v>
      </c>
      <c r="T2495" s="10">
        <f t="shared" si="154"/>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s="13" t="s">
        <v>8328</v>
      </c>
      <c r="R2496" t="s">
        <v>8332</v>
      </c>
      <c r="S2496" s="10">
        <f t="shared" si="155"/>
        <v>41022.436851851853</v>
      </c>
      <c r="T2496" s="10">
        <f t="shared" si="154"/>
        <v>41052.436851851853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s="13" t="s">
        <v>8328</v>
      </c>
      <c r="R2497" t="s">
        <v>8332</v>
      </c>
      <c r="S2497" s="10">
        <f t="shared" si="155"/>
        <v>41036.738136574073</v>
      </c>
      <c r="T2497" s="10">
        <f t="shared" si="154"/>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152"/>
        <v>1</v>
      </c>
      <c r="P2498" s="6">
        <f t="shared" si="153"/>
        <v>600</v>
      </c>
      <c r="Q2498" s="13" t="s">
        <v>8328</v>
      </c>
      <c r="R2498" t="s">
        <v>8332</v>
      </c>
      <c r="S2498" s="10">
        <f t="shared" si="155"/>
        <v>41327.788101851846</v>
      </c>
      <c r="T2498" s="10">
        <f t="shared" si="154"/>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6">
        <f t="shared" ref="P2499:P2562" si="157">E2499/L2499</f>
        <v>80.551071428571419</v>
      </c>
      <c r="Q2499" s="13" t="s">
        <v>8328</v>
      </c>
      <c r="R2499" t="s">
        <v>8332</v>
      </c>
      <c r="S2499" s="10">
        <f t="shared" si="155"/>
        <v>40730.670578703699</v>
      </c>
      <c r="T2499" s="10">
        <f t="shared" ref="T2499:T2562" si="158">(I2499/86400)+25569+(-5/24)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52.8</v>
      </c>
      <c r="Q2500" s="13" t="s">
        <v>8328</v>
      </c>
      <c r="R2500" t="s">
        <v>8332</v>
      </c>
      <c r="S2500" s="10">
        <f t="shared" ref="S2500:S2563" si="159">(J2500/86400)+25569+(-5/24)</f>
        <v>42017.759108796294</v>
      </c>
      <c r="T2500" s="10">
        <f t="shared" si="158"/>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s="13" t="s">
        <v>8328</v>
      </c>
      <c r="R2501" t="s">
        <v>8332</v>
      </c>
      <c r="S2501" s="10">
        <f t="shared" si="159"/>
        <v>41226.440243055556</v>
      </c>
      <c r="T2501" s="10">
        <f t="shared" si="158"/>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s="13" t="s">
        <v>8328</v>
      </c>
      <c r="R2502" t="s">
        <v>8332</v>
      </c>
      <c r="S2502" s="10">
        <f t="shared" si="159"/>
        <v>41053.564525462956</v>
      </c>
      <c r="T2502" s="10">
        <f t="shared" si="158"/>
        <v>41083.564525462956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s="13" t="s">
        <v>8339</v>
      </c>
      <c r="R2503" t="s">
        <v>8356</v>
      </c>
      <c r="S2503" s="10">
        <f t="shared" si="159"/>
        <v>42244.568333333336</v>
      </c>
      <c r="T2503" s="10">
        <f t="shared" si="158"/>
        <v>42274.568333333336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s="13" t="s">
        <v>8339</v>
      </c>
      <c r="R2504" t="s">
        <v>8356</v>
      </c>
      <c r="S2504" s="10">
        <f t="shared" si="159"/>
        <v>41858.617106481477</v>
      </c>
      <c r="T2504" s="10">
        <f t="shared" si="158"/>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s="6" t="e">
        <f t="shared" si="157"/>
        <v>#DIV/0!</v>
      </c>
      <c r="Q2505" s="13" t="s">
        <v>8339</v>
      </c>
      <c r="R2505" t="s">
        <v>8356</v>
      </c>
      <c r="S2505" s="10">
        <f t="shared" si="159"/>
        <v>42498.691064814811</v>
      </c>
      <c r="T2505" s="10">
        <f t="shared" si="158"/>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s="6" t="e">
        <f t="shared" si="157"/>
        <v>#DIV/0!</v>
      </c>
      <c r="Q2506" s="13" t="s">
        <v>8339</v>
      </c>
      <c r="R2506" t="s">
        <v>8356</v>
      </c>
      <c r="S2506" s="10">
        <f t="shared" si="159"/>
        <v>41927.807106481479</v>
      </c>
      <c r="T2506" s="10">
        <f t="shared" si="158"/>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s="6" t="e">
        <f t="shared" si="157"/>
        <v>#DIV/0!</v>
      </c>
      <c r="Q2507" s="13" t="s">
        <v>8339</v>
      </c>
      <c r="R2507" t="s">
        <v>8356</v>
      </c>
      <c r="S2507" s="10">
        <f t="shared" si="159"/>
        <v>42046.847407407404</v>
      </c>
      <c r="T2507" s="10">
        <f t="shared" si="158"/>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s="13" t="s">
        <v>8339</v>
      </c>
      <c r="R2508" t="s">
        <v>8356</v>
      </c>
      <c r="S2508" s="10">
        <f t="shared" si="159"/>
        <v>42258.088761574072</v>
      </c>
      <c r="T2508" s="10">
        <f t="shared" si="158"/>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s="6" t="e">
        <f t="shared" si="157"/>
        <v>#DIV/0!</v>
      </c>
      <c r="Q2509" s="13" t="s">
        <v>8339</v>
      </c>
      <c r="R2509" t="s">
        <v>8356</v>
      </c>
      <c r="S2509" s="10">
        <f t="shared" si="159"/>
        <v>42104.864629629628</v>
      </c>
      <c r="T2509" s="10">
        <f t="shared" si="158"/>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s="6" t="e">
        <f t="shared" si="157"/>
        <v>#DIV/0!</v>
      </c>
      <c r="Q2510" s="13" t="s">
        <v>8339</v>
      </c>
      <c r="R2510" t="s">
        <v>8356</v>
      </c>
      <c r="S2510" s="10">
        <f t="shared" si="159"/>
        <v>41835.743449074071</v>
      </c>
      <c r="T2510" s="10">
        <f t="shared" si="158"/>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s="13" t="s">
        <v>8339</v>
      </c>
      <c r="R2511" t="s">
        <v>8356</v>
      </c>
      <c r="S2511" s="10">
        <f t="shared" si="159"/>
        <v>42058.601261574069</v>
      </c>
      <c r="T2511" s="10">
        <f t="shared" si="158"/>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s="6">
        <f t="shared" si="157"/>
        <v>37.5</v>
      </c>
      <c r="Q2512" s="13" t="s">
        <v>8339</v>
      </c>
      <c r="R2512" t="s">
        <v>8356</v>
      </c>
      <c r="S2512" s="10">
        <f t="shared" si="159"/>
        <v>42078.789027777777</v>
      </c>
      <c r="T2512" s="10">
        <f t="shared" si="158"/>
        <v>42138.789027777777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s="6" t="e">
        <f t="shared" si="157"/>
        <v>#DIV/0!</v>
      </c>
      <c r="Q2513" s="13" t="s">
        <v>8339</v>
      </c>
      <c r="R2513" t="s">
        <v>8356</v>
      </c>
      <c r="S2513" s="10">
        <f t="shared" si="159"/>
        <v>42371.238576388881</v>
      </c>
      <c r="T2513" s="10">
        <f t="shared" si="158"/>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s="6" t="e">
        <f t="shared" si="157"/>
        <v>#DIV/0!</v>
      </c>
      <c r="Q2514" s="13" t="s">
        <v>8339</v>
      </c>
      <c r="R2514" t="s">
        <v>8356</v>
      </c>
      <c r="S2514" s="10">
        <f t="shared" si="159"/>
        <v>41971.668530092589</v>
      </c>
      <c r="T2514" s="10">
        <f t="shared" si="158"/>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s="6" t="e">
        <f t="shared" si="157"/>
        <v>#DIV/0!</v>
      </c>
      <c r="Q2515" s="13" t="s">
        <v>8339</v>
      </c>
      <c r="R2515" t="s">
        <v>8356</v>
      </c>
      <c r="S2515" s="10">
        <f t="shared" si="159"/>
        <v>42731.798483796294</v>
      </c>
      <c r="T2515" s="10">
        <f t="shared" si="158"/>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s="13" t="s">
        <v>8339</v>
      </c>
      <c r="R2516" t="s">
        <v>8356</v>
      </c>
      <c r="S2516" s="10">
        <f t="shared" si="159"/>
        <v>41854.181446759256</v>
      </c>
      <c r="T2516" s="10">
        <f t="shared" si="158"/>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s="6">
        <f t="shared" si="157"/>
        <v>77.5</v>
      </c>
      <c r="Q2517" s="13" t="s">
        <v>8339</v>
      </c>
      <c r="R2517" t="s">
        <v>8356</v>
      </c>
      <c r="S2517" s="10">
        <f t="shared" si="159"/>
        <v>42027.63140046296</v>
      </c>
      <c r="T2517" s="10">
        <f t="shared" si="158"/>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s="6" t="e">
        <f t="shared" si="157"/>
        <v>#DIV/0!</v>
      </c>
      <c r="Q2518" s="13" t="s">
        <v>8339</v>
      </c>
      <c r="R2518" t="s">
        <v>8356</v>
      </c>
      <c r="S2518" s="10">
        <f t="shared" si="159"/>
        <v>41942.445046296292</v>
      </c>
      <c r="T2518" s="10">
        <f t="shared" si="158"/>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s="13" t="s">
        <v>8339</v>
      </c>
      <c r="R2519" t="s">
        <v>8356</v>
      </c>
      <c r="S2519" s="10">
        <f t="shared" si="159"/>
        <v>42052.594097222223</v>
      </c>
      <c r="T2519" s="10">
        <f t="shared" si="158"/>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s="6" t="e">
        <f t="shared" si="157"/>
        <v>#DIV/0!</v>
      </c>
      <c r="Q2520" s="13" t="s">
        <v>8339</v>
      </c>
      <c r="R2520" t="s">
        <v>8356</v>
      </c>
      <c r="S2520" s="10">
        <f t="shared" si="159"/>
        <v>41926.472546296296</v>
      </c>
      <c r="T2520" s="10">
        <f t="shared" si="158"/>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s="13" t="s">
        <v>8339</v>
      </c>
      <c r="R2521" t="s">
        <v>8356</v>
      </c>
      <c r="S2521" s="10">
        <f t="shared" si="159"/>
        <v>41808.946805555555</v>
      </c>
      <c r="T2521" s="10">
        <f t="shared" si="158"/>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s="6" t="e">
        <f t="shared" si="157"/>
        <v>#DIV/0!</v>
      </c>
      <c r="Q2522" s="13" t="s">
        <v>8339</v>
      </c>
      <c r="R2522" t="s">
        <v>8356</v>
      </c>
      <c r="S2522" s="10">
        <f t="shared" si="159"/>
        <v>42612.392187500001</v>
      </c>
      <c r="T2522" s="10">
        <f t="shared" si="158"/>
        <v>42658.597916666666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s="13" t="s">
        <v>8328</v>
      </c>
      <c r="R2523" t="s">
        <v>8357</v>
      </c>
      <c r="S2523" s="10">
        <f t="shared" si="159"/>
        <v>42269.75950231481</v>
      </c>
      <c r="T2523" s="10">
        <f t="shared" si="158"/>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s="13" t="s">
        <v>8328</v>
      </c>
      <c r="R2524" t="s">
        <v>8357</v>
      </c>
      <c r="S2524" s="10">
        <f t="shared" si="159"/>
        <v>42460.365277777775</v>
      </c>
      <c r="T2524" s="10">
        <f t="shared" si="158"/>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s="13" t="s">
        <v>8328</v>
      </c>
      <c r="R2525" t="s">
        <v>8357</v>
      </c>
      <c r="S2525" s="10">
        <f t="shared" si="159"/>
        <v>41930.767268518517</v>
      </c>
      <c r="T2525" s="10">
        <f t="shared" si="158"/>
        <v>41960.808935185181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s="13" t="s">
        <v>8328</v>
      </c>
      <c r="R2526" t="s">
        <v>8357</v>
      </c>
      <c r="S2526" s="10">
        <f t="shared" si="159"/>
        <v>41961.599039351851</v>
      </c>
      <c r="T2526" s="10">
        <f t="shared" si="158"/>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s="13" t="s">
        <v>8328</v>
      </c>
      <c r="R2527" t="s">
        <v>8357</v>
      </c>
      <c r="S2527" s="10">
        <f t="shared" si="159"/>
        <v>41058.636238425919</v>
      </c>
      <c r="T2527" s="10">
        <f t="shared" si="158"/>
        <v>41088.636238425919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s="13" t="s">
        <v>8328</v>
      </c>
      <c r="R2528" t="s">
        <v>8357</v>
      </c>
      <c r="S2528" s="10">
        <f t="shared" si="159"/>
        <v>41952.882800925923</v>
      </c>
      <c r="T2528" s="10">
        <f t="shared" si="158"/>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s="13" t="s">
        <v>8328</v>
      </c>
      <c r="R2529" t="s">
        <v>8357</v>
      </c>
      <c r="S2529" s="10">
        <f t="shared" si="159"/>
        <v>41546.542719907404</v>
      </c>
      <c r="T2529" s="10">
        <f t="shared" si="158"/>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s="13" t="s">
        <v>8328</v>
      </c>
      <c r="R2530" t="s">
        <v>8357</v>
      </c>
      <c r="S2530" s="10">
        <f t="shared" si="159"/>
        <v>42217.626192129632</v>
      </c>
      <c r="T2530" s="10">
        <f t="shared" si="158"/>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s="13" t="s">
        <v>8328</v>
      </c>
      <c r="R2531" t="s">
        <v>8357</v>
      </c>
      <c r="S2531" s="10">
        <f t="shared" si="159"/>
        <v>40947.872395833328</v>
      </c>
      <c r="T2531" s="10">
        <f t="shared" si="158"/>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s="13" t="s">
        <v>8328</v>
      </c>
      <c r="R2532" t="s">
        <v>8357</v>
      </c>
      <c r="S2532" s="10">
        <f t="shared" si="159"/>
        <v>42081.656307870369</v>
      </c>
      <c r="T2532" s="10">
        <f t="shared" si="158"/>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s="13" t="s">
        <v>8328</v>
      </c>
      <c r="R2533" t="s">
        <v>8357</v>
      </c>
      <c r="S2533" s="10">
        <f t="shared" si="159"/>
        <v>42208.471689814811</v>
      </c>
      <c r="T2533" s="10">
        <f t="shared" si="158"/>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s="13" t="s">
        <v>8328</v>
      </c>
      <c r="R2534" t="s">
        <v>8357</v>
      </c>
      <c r="S2534" s="10">
        <f t="shared" si="159"/>
        <v>41107.640810185185</v>
      </c>
      <c r="T2534" s="10">
        <f t="shared" si="158"/>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s="13" t="s">
        <v>8328</v>
      </c>
      <c r="R2535" t="s">
        <v>8357</v>
      </c>
      <c r="S2535" s="10">
        <f t="shared" si="159"/>
        <v>41304.542951388888</v>
      </c>
      <c r="T2535" s="10">
        <f t="shared" si="158"/>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150</v>
      </c>
      <c r="Q2536" s="13" t="s">
        <v>8328</v>
      </c>
      <c r="R2536" t="s">
        <v>8357</v>
      </c>
      <c r="S2536" s="10">
        <f t="shared" si="159"/>
        <v>40127.492037037031</v>
      </c>
      <c r="T2536" s="10">
        <f t="shared" si="158"/>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s="13" t="s">
        <v>8328</v>
      </c>
      <c r="R2537" t="s">
        <v>8357</v>
      </c>
      <c r="S2537" s="10">
        <f t="shared" si="159"/>
        <v>41943.582696759258</v>
      </c>
      <c r="T2537" s="10">
        <f t="shared" si="158"/>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s="13" t="s">
        <v>8328</v>
      </c>
      <c r="R2538" t="s">
        <v>8357</v>
      </c>
      <c r="S2538" s="10">
        <f t="shared" si="159"/>
        <v>41463.89775462963</v>
      </c>
      <c r="T2538" s="10">
        <f t="shared" si="158"/>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s="13" t="s">
        <v>8328</v>
      </c>
      <c r="R2539" t="s">
        <v>8357</v>
      </c>
      <c r="S2539" s="10">
        <f t="shared" si="159"/>
        <v>40696.440451388888</v>
      </c>
      <c r="T2539" s="10">
        <f t="shared" si="158"/>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s="13" t="s">
        <v>8328</v>
      </c>
      <c r="R2540" t="s">
        <v>8357</v>
      </c>
      <c r="S2540" s="10">
        <f t="shared" si="159"/>
        <v>41298.301631944443</v>
      </c>
      <c r="T2540" s="10">
        <f t="shared" si="158"/>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s="13" t="s">
        <v>8328</v>
      </c>
      <c r="R2541" t="s">
        <v>8357</v>
      </c>
      <c r="S2541" s="10">
        <f t="shared" si="159"/>
        <v>41977.693888888891</v>
      </c>
      <c r="T2541" s="10">
        <f t="shared" si="158"/>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s="13" t="s">
        <v>8328</v>
      </c>
      <c r="R2542" t="s">
        <v>8357</v>
      </c>
      <c r="S2542" s="10">
        <f t="shared" si="159"/>
        <v>40785.466678240737</v>
      </c>
      <c r="T2542" s="10">
        <f t="shared" si="158"/>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s="13" t="s">
        <v>8328</v>
      </c>
      <c r="R2543" t="s">
        <v>8357</v>
      </c>
      <c r="S2543" s="10">
        <f t="shared" si="159"/>
        <v>41483.240949074076</v>
      </c>
      <c r="T2543" s="10">
        <f t="shared" si="158"/>
        <v>41543.240949074076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s="13" t="s">
        <v>8328</v>
      </c>
      <c r="R2544" t="s">
        <v>8357</v>
      </c>
      <c r="S2544" s="10">
        <f t="shared" si="159"/>
        <v>41509.218252314815</v>
      </c>
      <c r="T2544" s="10">
        <f t="shared" si="158"/>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s="13" t="s">
        <v>8328</v>
      </c>
      <c r="R2545" t="s">
        <v>8357</v>
      </c>
      <c r="S2545" s="10">
        <f t="shared" si="159"/>
        <v>40513.899282407401</v>
      </c>
      <c r="T2545" s="10">
        <f t="shared" si="158"/>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s="13" t="s">
        <v>8328</v>
      </c>
      <c r="R2546" t="s">
        <v>8357</v>
      </c>
      <c r="S2546" s="10">
        <f t="shared" si="159"/>
        <v>41068.3121412037</v>
      </c>
      <c r="T2546" s="10">
        <f t="shared" si="158"/>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s="13" t="s">
        <v>8328</v>
      </c>
      <c r="R2547" t="s">
        <v>8357</v>
      </c>
      <c r="S2547" s="10">
        <f t="shared" si="159"/>
        <v>42026.929837962962</v>
      </c>
      <c r="T2547" s="10">
        <f t="shared" si="158"/>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s="13" t="s">
        <v>8328</v>
      </c>
      <c r="R2548" t="s">
        <v>8357</v>
      </c>
      <c r="S2548" s="10">
        <f t="shared" si="159"/>
        <v>41524.650219907409</v>
      </c>
      <c r="T2548" s="10">
        <f t="shared" si="158"/>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s="13" t="s">
        <v>8328</v>
      </c>
      <c r="R2549" t="s">
        <v>8357</v>
      </c>
      <c r="S2549" s="10">
        <f t="shared" si="159"/>
        <v>40973.564849537033</v>
      </c>
      <c r="T2549" s="10">
        <f t="shared" si="158"/>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s="13" t="s">
        <v>8328</v>
      </c>
      <c r="R2550" t="s">
        <v>8357</v>
      </c>
      <c r="S2550" s="10">
        <f t="shared" si="159"/>
        <v>42618.417094907403</v>
      </c>
      <c r="T2550" s="10">
        <f t="shared" si="158"/>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s="13" t="s">
        <v>8328</v>
      </c>
      <c r="R2551" t="s">
        <v>8357</v>
      </c>
      <c r="S2551" s="10">
        <f t="shared" si="159"/>
        <v>41390.549421296295</v>
      </c>
      <c r="T2551" s="10">
        <f t="shared" si="158"/>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s="13" t="s">
        <v>8328</v>
      </c>
      <c r="R2552" t="s">
        <v>8357</v>
      </c>
      <c r="S2552" s="10">
        <f t="shared" si="159"/>
        <v>42228.425995370366</v>
      </c>
      <c r="T2552" s="10">
        <f t="shared" si="158"/>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s="13" t="s">
        <v>8328</v>
      </c>
      <c r="R2553" t="s">
        <v>8357</v>
      </c>
      <c r="S2553" s="10">
        <f t="shared" si="159"/>
        <v>40961.043807870366</v>
      </c>
      <c r="T2553" s="10">
        <f t="shared" si="158"/>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s="13" t="s">
        <v>8328</v>
      </c>
      <c r="R2554" t="s">
        <v>8357</v>
      </c>
      <c r="S2554" s="10">
        <f t="shared" si="159"/>
        <v>42769.601631944439</v>
      </c>
      <c r="T2554" s="10">
        <f t="shared" si="158"/>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s="13" t="s">
        <v>8328</v>
      </c>
      <c r="R2555" t="s">
        <v>8357</v>
      </c>
      <c r="S2555" s="10">
        <f t="shared" si="159"/>
        <v>41112.990821759253</v>
      </c>
      <c r="T2555" s="10">
        <f t="shared" si="158"/>
        <v>41172.990821759253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s="13" t="s">
        <v>8328</v>
      </c>
      <c r="R2556" t="s">
        <v>8357</v>
      </c>
      <c r="S2556" s="10">
        <f t="shared" si="159"/>
        <v>42124.869942129626</v>
      </c>
      <c r="T2556" s="10">
        <f t="shared" si="158"/>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s="13" t="s">
        <v>8328</v>
      </c>
      <c r="R2557" t="s">
        <v>8357</v>
      </c>
      <c r="S2557" s="10">
        <f t="shared" si="159"/>
        <v>41026.44667824074</v>
      </c>
      <c r="T2557" s="10">
        <f t="shared" si="158"/>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s="13" t="s">
        <v>8328</v>
      </c>
      <c r="R2558" t="s">
        <v>8357</v>
      </c>
      <c r="S2558" s="10">
        <f t="shared" si="159"/>
        <v>41222.783067129625</v>
      </c>
      <c r="T2558" s="10">
        <f t="shared" si="158"/>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s="13" t="s">
        <v>8328</v>
      </c>
      <c r="R2559" t="s">
        <v>8357</v>
      </c>
      <c r="S2559" s="10">
        <f t="shared" si="159"/>
        <v>41744.536874999998</v>
      </c>
      <c r="T2559" s="10">
        <f t="shared" si="158"/>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s="13" t="s">
        <v>8328</v>
      </c>
      <c r="R2560" t="s">
        <v>8357</v>
      </c>
      <c r="S2560" s="10">
        <f t="shared" si="159"/>
        <v>42093.651689814811</v>
      </c>
      <c r="T2560" s="10">
        <f t="shared" si="158"/>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35.6</v>
      </c>
      <c r="Q2561" s="13" t="s">
        <v>8328</v>
      </c>
      <c r="R2561" t="s">
        <v>8357</v>
      </c>
      <c r="S2561" s="10">
        <f t="shared" si="159"/>
        <v>40829.665324074071</v>
      </c>
      <c r="T2561" s="10">
        <f t="shared" si="158"/>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s="13" t="s">
        <v>8328</v>
      </c>
      <c r="R2562" t="s">
        <v>8357</v>
      </c>
      <c r="S2562" s="10">
        <f t="shared" si="159"/>
        <v>42039.742754629631</v>
      </c>
      <c r="T2562" s="10">
        <f t="shared" si="158"/>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160">E2563/D2563</f>
        <v>0</v>
      </c>
      <c r="P2563" s="6" t="e">
        <f t="shared" ref="P2563:P2626" si="161">E2563/L2563</f>
        <v>#DIV/0!</v>
      </c>
      <c r="Q2563" s="13" t="s">
        <v>8339</v>
      </c>
      <c r="R2563" t="s">
        <v>8340</v>
      </c>
      <c r="S2563" s="10">
        <f t="shared" si="159"/>
        <v>42260.320474537039</v>
      </c>
      <c r="T2563" s="10">
        <f t="shared" ref="T2563:T2626" si="162">(I2563/86400)+25569+(-5/24)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s="13" t="s">
        <v>8339</v>
      </c>
      <c r="R2564" t="s">
        <v>8340</v>
      </c>
      <c r="S2564" s="10">
        <f t="shared" ref="S2564:S2627" si="163">(J2564/86400)+25569+(-5/24)</f>
        <v>42594.316423611112</v>
      </c>
      <c r="T2564" s="10">
        <f t="shared" si="162"/>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s="6" t="e">
        <f t="shared" si="161"/>
        <v>#DIV/0!</v>
      </c>
      <c r="Q2565" s="13" t="s">
        <v>8339</v>
      </c>
      <c r="R2565" t="s">
        <v>8340</v>
      </c>
      <c r="S2565" s="10">
        <f t="shared" si="163"/>
        <v>42154.931145833332</v>
      </c>
      <c r="T2565" s="10">
        <f t="shared" si="162"/>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s="6" t="e">
        <f t="shared" si="161"/>
        <v>#DIV/0!</v>
      </c>
      <c r="Q2566" s="13" t="s">
        <v>8339</v>
      </c>
      <c r="R2566" t="s">
        <v>8340</v>
      </c>
      <c r="S2566" s="10">
        <f t="shared" si="163"/>
        <v>41821.83216435185</v>
      </c>
      <c r="T2566" s="10">
        <f t="shared" si="162"/>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s="6">
        <f t="shared" si="161"/>
        <v>100</v>
      </c>
      <c r="Q2567" s="13" t="s">
        <v>8339</v>
      </c>
      <c r="R2567" t="s">
        <v>8340</v>
      </c>
      <c r="S2567" s="10">
        <f t="shared" si="163"/>
        <v>42440.442002314812</v>
      </c>
      <c r="T2567" s="10">
        <f t="shared" si="162"/>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s="6" t="e">
        <f t="shared" si="161"/>
        <v>#DIV/0!</v>
      </c>
      <c r="Q2568" s="13" t="s">
        <v>8339</v>
      </c>
      <c r="R2568" t="s">
        <v>8340</v>
      </c>
      <c r="S2568" s="10">
        <f t="shared" si="163"/>
        <v>41842.772546296292</v>
      </c>
      <c r="T2568" s="10">
        <f t="shared" si="162"/>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s="13" t="s">
        <v>8339</v>
      </c>
      <c r="R2569" t="s">
        <v>8340</v>
      </c>
      <c r="S2569" s="10">
        <f t="shared" si="163"/>
        <v>42087.670578703699</v>
      </c>
      <c r="T2569" s="10">
        <f t="shared" si="162"/>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s="13" t="s">
        <v>8339</v>
      </c>
      <c r="R2570" t="s">
        <v>8340</v>
      </c>
      <c r="S2570" s="10">
        <f t="shared" si="163"/>
        <v>42584.45826388889</v>
      </c>
      <c r="T2570" s="10">
        <f t="shared" si="162"/>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s="13" t="s">
        <v>8339</v>
      </c>
      <c r="R2571" t="s">
        <v>8340</v>
      </c>
      <c r="S2571" s="10">
        <f t="shared" si="163"/>
        <v>42233.897129629629</v>
      </c>
      <c r="T2571" s="10">
        <f t="shared" si="162"/>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s="13" t="s">
        <v>8339</v>
      </c>
      <c r="R2572" t="s">
        <v>8340</v>
      </c>
      <c r="S2572" s="10">
        <f t="shared" si="163"/>
        <v>42744.694849537038</v>
      </c>
      <c r="T2572" s="10">
        <f t="shared" si="162"/>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s="13" t="s">
        <v>8339</v>
      </c>
      <c r="R2573" t="s">
        <v>8340</v>
      </c>
      <c r="S2573" s="10">
        <f t="shared" si="163"/>
        <v>42449.133344907408</v>
      </c>
      <c r="T2573" s="10">
        <f t="shared" si="162"/>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s="6" t="e">
        <f t="shared" si="161"/>
        <v>#DIV/0!</v>
      </c>
      <c r="Q2574" s="13" t="s">
        <v>8339</v>
      </c>
      <c r="R2574" t="s">
        <v>8340</v>
      </c>
      <c r="S2574" s="10">
        <f t="shared" si="163"/>
        <v>42076.911076388882</v>
      </c>
      <c r="T2574" s="10">
        <f t="shared" si="162"/>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s="6" t="e">
        <f t="shared" si="161"/>
        <v>#DIV/0!</v>
      </c>
      <c r="Q2575" s="13" t="s">
        <v>8339</v>
      </c>
      <c r="R2575" t="s">
        <v>8340</v>
      </c>
      <c r="S2575" s="10">
        <f t="shared" si="163"/>
        <v>41829.383668981478</v>
      </c>
      <c r="T2575" s="10">
        <f t="shared" si="162"/>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s="6" t="e">
        <f t="shared" si="161"/>
        <v>#DIV/0!</v>
      </c>
      <c r="Q2576" s="13" t="s">
        <v>8339</v>
      </c>
      <c r="R2576" t="s">
        <v>8340</v>
      </c>
      <c r="S2576" s="10">
        <f t="shared" si="163"/>
        <v>42487.617418981477</v>
      </c>
      <c r="T2576" s="10">
        <f t="shared" si="162"/>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s="6" t="e">
        <f t="shared" si="161"/>
        <v>#DIV/0!</v>
      </c>
      <c r="Q2577" s="13" t="s">
        <v>8339</v>
      </c>
      <c r="R2577" t="s">
        <v>8340</v>
      </c>
      <c r="S2577" s="10">
        <f t="shared" si="163"/>
        <v>41985.900393518517</v>
      </c>
      <c r="T2577" s="10">
        <f t="shared" si="162"/>
        <v>42015.900393518517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s="6" t="e">
        <f t="shared" si="161"/>
        <v>#DIV/0!</v>
      </c>
      <c r="Q2578" s="13" t="s">
        <v>8339</v>
      </c>
      <c r="R2578" t="s">
        <v>8340</v>
      </c>
      <c r="S2578" s="10">
        <f t="shared" si="163"/>
        <v>42059.801469907405</v>
      </c>
      <c r="T2578" s="10">
        <f t="shared" si="162"/>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s="6" t="e">
        <f t="shared" si="161"/>
        <v>#DIV/0!</v>
      </c>
      <c r="Q2579" s="13" t="s">
        <v>8339</v>
      </c>
      <c r="R2579" t="s">
        <v>8340</v>
      </c>
      <c r="S2579" s="10">
        <f t="shared" si="163"/>
        <v>41830.612233796295</v>
      </c>
      <c r="T2579" s="10">
        <f t="shared" si="162"/>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s="6" t="e">
        <f t="shared" si="161"/>
        <v>#DIV/0!</v>
      </c>
      <c r="Q2580" s="13" t="s">
        <v>8339</v>
      </c>
      <c r="R2580" t="s">
        <v>8340</v>
      </c>
      <c r="S2580" s="10">
        <f t="shared" si="163"/>
        <v>42237.814571759256</v>
      </c>
      <c r="T2580" s="10">
        <f t="shared" si="162"/>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s="13" t="s">
        <v>8339</v>
      </c>
      <c r="R2581" t="s">
        <v>8340</v>
      </c>
      <c r="S2581" s="10">
        <f t="shared" si="163"/>
        <v>41837.621562499997</v>
      </c>
      <c r="T2581" s="10">
        <f t="shared" si="162"/>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s="13" t="s">
        <v>8339</v>
      </c>
      <c r="R2582" t="s">
        <v>8340</v>
      </c>
      <c r="S2582" s="10">
        <f t="shared" si="163"/>
        <v>42110.118090277778</v>
      </c>
      <c r="T2582" s="10">
        <f t="shared" si="162"/>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s="13" t="s">
        <v>8339</v>
      </c>
      <c r="R2583" t="s">
        <v>8340</v>
      </c>
      <c r="S2583" s="10">
        <f t="shared" si="163"/>
        <v>42294.420115740737</v>
      </c>
      <c r="T2583" s="10">
        <f t="shared" si="162"/>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s="13" t="s">
        <v>8339</v>
      </c>
      <c r="R2584" t="s">
        <v>8340</v>
      </c>
      <c r="S2584" s="10">
        <f t="shared" si="163"/>
        <v>42642.780486111107</v>
      </c>
      <c r="T2584" s="10">
        <f t="shared" si="162"/>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s="13" t="s">
        <v>8339</v>
      </c>
      <c r="R2585" t="s">
        <v>8340</v>
      </c>
      <c r="S2585" s="10">
        <f t="shared" si="163"/>
        <v>42019.561111111114</v>
      </c>
      <c r="T2585" s="10">
        <f t="shared" si="162"/>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s="6" t="e">
        <f t="shared" si="161"/>
        <v>#DIV/0!</v>
      </c>
      <c r="Q2586" s="13" t="s">
        <v>8339</v>
      </c>
      <c r="R2586" t="s">
        <v>8340</v>
      </c>
      <c r="S2586" s="10">
        <f t="shared" si="163"/>
        <v>42139.964918981474</v>
      </c>
      <c r="T2586" s="10">
        <f t="shared" si="162"/>
        <v>42169.964918981474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s="13" t="s">
        <v>8339</v>
      </c>
      <c r="R2587" t="s">
        <v>8340</v>
      </c>
      <c r="S2587" s="10">
        <f t="shared" si="163"/>
        <v>41795.754999999997</v>
      </c>
      <c r="T2587" s="10">
        <f t="shared" si="162"/>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s="13" t="s">
        <v>8339</v>
      </c>
      <c r="R2588" t="s">
        <v>8340</v>
      </c>
      <c r="S2588" s="10">
        <f t="shared" si="163"/>
        <v>42333.121944444443</v>
      </c>
      <c r="T2588" s="10">
        <f t="shared" si="162"/>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s="13" t="s">
        <v>8339</v>
      </c>
      <c r="R2589" t="s">
        <v>8340</v>
      </c>
      <c r="S2589" s="10">
        <f t="shared" si="163"/>
        <v>42338.467048611106</v>
      </c>
      <c r="T2589" s="10">
        <f t="shared" si="162"/>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s="13" t="s">
        <v>8339</v>
      </c>
      <c r="R2590" t="s">
        <v>8340</v>
      </c>
      <c r="S2590" s="10">
        <f t="shared" si="163"/>
        <v>42042.467893518515</v>
      </c>
      <c r="T2590" s="10">
        <f t="shared" si="162"/>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s="6">
        <f t="shared" si="161"/>
        <v>5</v>
      </c>
      <c r="Q2591" s="13" t="s">
        <v>8339</v>
      </c>
      <c r="R2591" t="s">
        <v>8340</v>
      </c>
      <c r="S2591" s="10">
        <f t="shared" si="163"/>
        <v>42422.327858796292</v>
      </c>
      <c r="T2591" s="10">
        <f t="shared" si="162"/>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s="6" t="e">
        <f t="shared" si="161"/>
        <v>#DIV/0!</v>
      </c>
      <c r="Q2592" s="13" t="s">
        <v>8339</v>
      </c>
      <c r="R2592" t="s">
        <v>8340</v>
      </c>
      <c r="S2592" s="10">
        <f t="shared" si="163"/>
        <v>42388.380752314813</v>
      </c>
      <c r="T2592" s="10">
        <f t="shared" si="162"/>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s="13" t="s">
        <v>8339</v>
      </c>
      <c r="R2593" t="s">
        <v>8340</v>
      </c>
      <c r="S2593" s="10">
        <f t="shared" si="163"/>
        <v>42382.698194444441</v>
      </c>
      <c r="T2593" s="10">
        <f t="shared" si="162"/>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s="13" t="s">
        <v>8339</v>
      </c>
      <c r="R2594" t="s">
        <v>8340</v>
      </c>
      <c r="S2594" s="10">
        <f t="shared" si="163"/>
        <v>41887.592835648145</v>
      </c>
      <c r="T2594" s="10">
        <f t="shared" si="162"/>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s="6" t="e">
        <f t="shared" si="161"/>
        <v>#DIV/0!</v>
      </c>
      <c r="Q2595" s="13" t="s">
        <v>8339</v>
      </c>
      <c r="R2595" t="s">
        <v>8340</v>
      </c>
      <c r="S2595" s="10">
        <f t="shared" si="163"/>
        <v>42089.636874999997</v>
      </c>
      <c r="T2595" s="10">
        <f t="shared" si="162"/>
        <v>42119.636874999997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s="13" t="s">
        <v>8339</v>
      </c>
      <c r="R2596" t="s">
        <v>8340</v>
      </c>
      <c r="S2596" s="10">
        <f t="shared" si="163"/>
        <v>41828.759583333333</v>
      </c>
      <c r="T2596" s="10">
        <f t="shared" si="162"/>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s="13" t="s">
        <v>8339</v>
      </c>
      <c r="R2597" t="s">
        <v>8340</v>
      </c>
      <c r="S2597" s="10">
        <f t="shared" si="163"/>
        <v>42760.035879629628</v>
      </c>
      <c r="T2597" s="10">
        <f t="shared" si="162"/>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s="13" t="s">
        <v>8339</v>
      </c>
      <c r="R2598" t="s">
        <v>8340</v>
      </c>
      <c r="S2598" s="10">
        <f t="shared" si="163"/>
        <v>41828.45612268518</v>
      </c>
      <c r="T2598" s="10">
        <f t="shared" si="162"/>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s="13" t="s">
        <v>8339</v>
      </c>
      <c r="R2599" t="s">
        <v>8340</v>
      </c>
      <c r="S2599" s="10">
        <f t="shared" si="163"/>
        <v>42510.133298611108</v>
      </c>
      <c r="T2599" s="10">
        <f t="shared" si="162"/>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s="13" t="s">
        <v>8339</v>
      </c>
      <c r="R2600" t="s">
        <v>8340</v>
      </c>
      <c r="S2600" s="10">
        <f t="shared" si="163"/>
        <v>42240.631956018515</v>
      </c>
      <c r="T2600" s="10">
        <f t="shared" si="162"/>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s="13" t="s">
        <v>8339</v>
      </c>
      <c r="R2601" t="s">
        <v>8340</v>
      </c>
      <c r="S2601" s="10">
        <f t="shared" si="163"/>
        <v>41809.545682870368</v>
      </c>
      <c r="T2601" s="10">
        <f t="shared" si="162"/>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s="13" t="s">
        <v>8339</v>
      </c>
      <c r="R2602" t="s">
        <v>8340</v>
      </c>
      <c r="S2602" s="10">
        <f t="shared" si="163"/>
        <v>42394.692129629628</v>
      </c>
      <c r="T2602" s="10">
        <f t="shared" si="162"/>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s="13" t="s">
        <v>8322</v>
      </c>
      <c r="R2603" t="s">
        <v>8358</v>
      </c>
      <c r="S2603" s="10">
        <f t="shared" si="163"/>
        <v>41150.693854166668</v>
      </c>
      <c r="T2603" s="10">
        <f t="shared" si="162"/>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s="13" t="s">
        <v>8322</v>
      </c>
      <c r="R2604" t="s">
        <v>8358</v>
      </c>
      <c r="S2604" s="10">
        <f t="shared" si="163"/>
        <v>41915.538981481477</v>
      </c>
      <c r="T2604" s="10">
        <f t="shared" si="162"/>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s="13" t="s">
        <v>8322</v>
      </c>
      <c r="R2605" t="s">
        <v>8358</v>
      </c>
      <c r="S2605" s="10">
        <f t="shared" si="163"/>
        <v>41617.704328703701</v>
      </c>
      <c r="T2605" s="10">
        <f t="shared" si="162"/>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s="13" t="s">
        <v>8322</v>
      </c>
      <c r="R2606" t="s">
        <v>8358</v>
      </c>
      <c r="S2606" s="10">
        <f t="shared" si="163"/>
        <v>40997.842858796292</v>
      </c>
      <c r="T2606" s="10">
        <f t="shared" si="162"/>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s="13" t="s">
        <v>8322</v>
      </c>
      <c r="R2607" t="s">
        <v>8358</v>
      </c>
      <c r="S2607" s="10">
        <f t="shared" si="163"/>
        <v>42508.33321759259</v>
      </c>
      <c r="T2607" s="10">
        <f t="shared" si="162"/>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s="13" t="s">
        <v>8322</v>
      </c>
      <c r="R2608" t="s">
        <v>8358</v>
      </c>
      <c r="S2608" s="10">
        <f t="shared" si="163"/>
        <v>41726.504421296289</v>
      </c>
      <c r="T2608" s="10">
        <f t="shared" si="162"/>
        <v>41758.504421296289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s="13" t="s">
        <v>8322</v>
      </c>
      <c r="R2609" t="s">
        <v>8358</v>
      </c>
      <c r="S2609" s="10">
        <f t="shared" si="163"/>
        <v>42184.666342592587</v>
      </c>
      <c r="T2609" s="10">
        <f t="shared" si="162"/>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s="13" t="s">
        <v>8322</v>
      </c>
      <c r="R2610" t="s">
        <v>8358</v>
      </c>
      <c r="S2610" s="10">
        <f t="shared" si="163"/>
        <v>42767.593379629623</v>
      </c>
      <c r="T2610" s="10">
        <f t="shared" si="162"/>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s="13" t="s">
        <v>8322</v>
      </c>
      <c r="R2611" t="s">
        <v>8358</v>
      </c>
      <c r="S2611" s="10">
        <f t="shared" si="163"/>
        <v>41075.02952546296</v>
      </c>
      <c r="T2611" s="10">
        <f t="shared" si="162"/>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s="13" t="s">
        <v>8322</v>
      </c>
      <c r="R2612" t="s">
        <v>8358</v>
      </c>
      <c r="S2612" s="10">
        <f t="shared" si="163"/>
        <v>42564.672743055555</v>
      </c>
      <c r="T2612" s="10">
        <f t="shared" si="162"/>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s="13" t="s">
        <v>8322</v>
      </c>
      <c r="R2613" t="s">
        <v>8358</v>
      </c>
      <c r="S2613" s="10">
        <f t="shared" si="163"/>
        <v>42704.127476851849</v>
      </c>
      <c r="T2613" s="10">
        <f t="shared" si="162"/>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s="13" t="s">
        <v>8322</v>
      </c>
      <c r="R2614" t="s">
        <v>8358</v>
      </c>
      <c r="S2614" s="10">
        <f t="shared" si="163"/>
        <v>41981.934837962959</v>
      </c>
      <c r="T2614" s="10">
        <f t="shared" si="162"/>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s="13" t="s">
        <v>8322</v>
      </c>
      <c r="R2615" t="s">
        <v>8358</v>
      </c>
      <c r="S2615" s="10">
        <f t="shared" si="163"/>
        <v>41143.609884259255</v>
      </c>
      <c r="T2615" s="10">
        <f t="shared" si="162"/>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107.1</v>
      </c>
      <c r="Q2616" s="13" t="s">
        <v>8322</v>
      </c>
      <c r="R2616" t="s">
        <v>8358</v>
      </c>
      <c r="S2616" s="10">
        <f t="shared" si="163"/>
        <v>41730.500138888885</v>
      </c>
      <c r="T2616" s="10">
        <f t="shared" si="162"/>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s="13" t="s">
        <v>8322</v>
      </c>
      <c r="R2617" t="s">
        <v>8358</v>
      </c>
      <c r="S2617" s="10">
        <f t="shared" si="163"/>
        <v>42453.288935185185</v>
      </c>
      <c r="T2617" s="10">
        <f t="shared" si="162"/>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s="13" t="s">
        <v>8322</v>
      </c>
      <c r="R2618" t="s">
        <v>8358</v>
      </c>
      <c r="S2618" s="10">
        <f t="shared" si="163"/>
        <v>42211.786215277774</v>
      </c>
      <c r="T2618" s="10">
        <f t="shared" si="162"/>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s="13" t="s">
        <v>8322</v>
      </c>
      <c r="R2619" t="s">
        <v>8358</v>
      </c>
      <c r="S2619" s="10">
        <f t="shared" si="163"/>
        <v>41902.666099537033</v>
      </c>
      <c r="T2619" s="10">
        <f t="shared" si="162"/>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s="13" t="s">
        <v>8322</v>
      </c>
      <c r="R2620" t="s">
        <v>8358</v>
      </c>
      <c r="S2620" s="10">
        <f t="shared" si="163"/>
        <v>42279.584039351852</v>
      </c>
      <c r="T2620" s="10">
        <f t="shared" si="162"/>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s="13" t="s">
        <v>8322</v>
      </c>
      <c r="R2621" t="s">
        <v>8358</v>
      </c>
      <c r="S2621" s="10">
        <f t="shared" si="163"/>
        <v>42273.67597222222</v>
      </c>
      <c r="T2621" s="10">
        <f t="shared" si="162"/>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s="13" t="s">
        <v>8322</v>
      </c>
      <c r="R2622" t="s">
        <v>8358</v>
      </c>
      <c r="S2622" s="10">
        <f t="shared" si="163"/>
        <v>42250.958819444444</v>
      </c>
      <c r="T2622" s="10">
        <f t="shared" si="162"/>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s="13" t="s">
        <v>8322</v>
      </c>
      <c r="R2623" t="s">
        <v>8358</v>
      </c>
      <c r="S2623" s="10">
        <f t="shared" si="163"/>
        <v>42115.539212962962</v>
      </c>
      <c r="T2623" s="10">
        <f t="shared" si="162"/>
        <v>42145.539212962962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s="13" t="s">
        <v>8322</v>
      </c>
      <c r="R2624" t="s">
        <v>8358</v>
      </c>
      <c r="S2624" s="10">
        <f t="shared" si="163"/>
        <v>42689.534907407404</v>
      </c>
      <c r="T2624" s="10">
        <f t="shared" si="162"/>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s="13" t="s">
        <v>8322</v>
      </c>
      <c r="R2625" t="s">
        <v>8358</v>
      </c>
      <c r="S2625" s="10">
        <f t="shared" si="163"/>
        <v>42692.048217592594</v>
      </c>
      <c r="T2625" s="10">
        <f t="shared" si="162"/>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s="13" t="s">
        <v>8322</v>
      </c>
      <c r="R2626" t="s">
        <v>8358</v>
      </c>
      <c r="S2626" s="10">
        <f t="shared" si="163"/>
        <v>41144.213217592587</v>
      </c>
      <c r="T2626" s="10">
        <f t="shared" si="162"/>
        <v>41165.213217592587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164">E2627/D2627</f>
        <v>9.56</v>
      </c>
      <c r="P2627" s="6">
        <f t="shared" ref="P2627:P2690" si="165">E2627/L2627</f>
        <v>27.576923076923077</v>
      </c>
      <c r="Q2627" s="13" t="s">
        <v>8322</v>
      </c>
      <c r="R2627" t="s">
        <v>8358</v>
      </c>
      <c r="S2627" s="10">
        <f t="shared" si="163"/>
        <v>42658.601944444446</v>
      </c>
      <c r="T2627" s="10">
        <f t="shared" ref="T2627:T2690" si="166">(I2627/86400)+25569+(-5/24)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s="13" t="s">
        <v>8322</v>
      </c>
      <c r="R2628" t="s">
        <v>8358</v>
      </c>
      <c r="S2628" s="10">
        <f t="shared" ref="S2628:S2691" si="167">(J2628/86400)+25569+(-5/24)</f>
        <v>42128.41978009259</v>
      </c>
      <c r="T2628" s="10">
        <f t="shared" si="166"/>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s="13" t="s">
        <v>8322</v>
      </c>
      <c r="R2629" t="s">
        <v>8358</v>
      </c>
      <c r="S2629" s="10">
        <f t="shared" si="167"/>
        <v>42304.621076388888</v>
      </c>
      <c r="T2629" s="10">
        <f t="shared" si="166"/>
        <v>42334.662743055553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s="13" t="s">
        <v>8322</v>
      </c>
      <c r="R2630" t="s">
        <v>8358</v>
      </c>
      <c r="S2630" s="10">
        <f t="shared" si="167"/>
        <v>41953.757719907408</v>
      </c>
      <c r="T2630" s="10">
        <f t="shared" si="166"/>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s="13" t="s">
        <v>8322</v>
      </c>
      <c r="R2631" t="s">
        <v>8358</v>
      </c>
      <c r="S2631" s="10">
        <f t="shared" si="167"/>
        <v>42108.330115740733</v>
      </c>
      <c r="T2631" s="10">
        <f t="shared" si="166"/>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s="13" t="s">
        <v>8322</v>
      </c>
      <c r="R2632" t="s">
        <v>8358</v>
      </c>
      <c r="S2632" s="10">
        <f t="shared" si="167"/>
        <v>42523.897129629629</v>
      </c>
      <c r="T2632" s="10">
        <f t="shared" si="166"/>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s="13" t="s">
        <v>8322</v>
      </c>
      <c r="R2633" t="s">
        <v>8358</v>
      </c>
      <c r="S2633" s="10">
        <f t="shared" si="167"/>
        <v>42217.960960648146</v>
      </c>
      <c r="T2633" s="10">
        <f t="shared" si="166"/>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s="13" t="s">
        <v>8322</v>
      </c>
      <c r="R2634" t="s">
        <v>8358</v>
      </c>
      <c r="S2634" s="10">
        <f t="shared" si="167"/>
        <v>42493.853460648148</v>
      </c>
      <c r="T2634" s="10">
        <f t="shared" si="166"/>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s="13" t="s">
        <v>8322</v>
      </c>
      <c r="R2635" t="s">
        <v>8358</v>
      </c>
      <c r="S2635" s="10">
        <f t="shared" si="167"/>
        <v>41667.614953703705</v>
      </c>
      <c r="T2635" s="10">
        <f t="shared" si="166"/>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s="13" t="s">
        <v>8322</v>
      </c>
      <c r="R2636" t="s">
        <v>8358</v>
      </c>
      <c r="S2636" s="10">
        <f t="shared" si="167"/>
        <v>42612.448159722218</v>
      </c>
      <c r="T2636" s="10">
        <f t="shared" si="166"/>
        <v>42642.448159722218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s="13" t="s">
        <v>8322</v>
      </c>
      <c r="R2637" t="s">
        <v>8358</v>
      </c>
      <c r="S2637" s="10">
        <f t="shared" si="167"/>
        <v>42037.742604166669</v>
      </c>
      <c r="T2637" s="10">
        <f t="shared" si="166"/>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37.46</v>
      </c>
      <c r="Q2638" s="13" t="s">
        <v>8322</v>
      </c>
      <c r="R2638" t="s">
        <v>8358</v>
      </c>
      <c r="S2638" s="10">
        <f t="shared" si="167"/>
        <v>42636.406412037039</v>
      </c>
      <c r="T2638" s="10">
        <f t="shared" si="166"/>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s="13" t="s">
        <v>8322</v>
      </c>
      <c r="R2639" t="s">
        <v>8358</v>
      </c>
      <c r="S2639" s="10">
        <f t="shared" si="167"/>
        <v>42639.341145833336</v>
      </c>
      <c r="T2639" s="10">
        <f t="shared" si="166"/>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s="13" t="s">
        <v>8322</v>
      </c>
      <c r="R2640" t="s">
        <v>8358</v>
      </c>
      <c r="S2640" s="10">
        <f t="shared" si="167"/>
        <v>41989.70480324074</v>
      </c>
      <c r="T2640" s="10">
        <f t="shared" si="166"/>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s="13" t="s">
        <v>8322</v>
      </c>
      <c r="R2641" t="s">
        <v>8358</v>
      </c>
      <c r="S2641" s="10">
        <f t="shared" si="167"/>
        <v>42024.656805555554</v>
      </c>
      <c r="T2641" s="10">
        <f t="shared" si="166"/>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s="13" t="s">
        <v>8322</v>
      </c>
      <c r="R2642" t="s">
        <v>8358</v>
      </c>
      <c r="S2642" s="10">
        <f t="shared" si="167"/>
        <v>42102.952245370368</v>
      </c>
      <c r="T2642" s="10">
        <f t="shared" si="166"/>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s="6">
        <f t="shared" si="165"/>
        <v>15</v>
      </c>
      <c r="Q2643" s="13" t="s">
        <v>8322</v>
      </c>
      <c r="R2643" t="s">
        <v>8358</v>
      </c>
      <c r="S2643" s="10">
        <f t="shared" si="167"/>
        <v>41880.618784722217</v>
      </c>
      <c r="T2643" s="10">
        <f t="shared" si="166"/>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s="6" t="e">
        <f t="shared" si="165"/>
        <v>#DIV/0!</v>
      </c>
      <c r="Q2644" s="13" t="s">
        <v>8322</v>
      </c>
      <c r="R2644" t="s">
        <v>8358</v>
      </c>
      <c r="S2644" s="10">
        <f t="shared" si="167"/>
        <v>42536.03828703703</v>
      </c>
      <c r="T2644" s="10">
        <f t="shared" si="166"/>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s="13" t="s">
        <v>8322</v>
      </c>
      <c r="R2645" t="s">
        <v>8358</v>
      </c>
      <c r="S2645" s="10">
        <f t="shared" si="167"/>
        <v>42689.374016203707</v>
      </c>
      <c r="T2645" s="10">
        <f t="shared" si="166"/>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s="13" t="s">
        <v>8322</v>
      </c>
      <c r="R2646" t="s">
        <v>8358</v>
      </c>
      <c r="S2646" s="10">
        <f t="shared" si="167"/>
        <v>42774.583738425928</v>
      </c>
      <c r="T2646" s="10">
        <f t="shared" si="166"/>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s="13" t="s">
        <v>8322</v>
      </c>
      <c r="R2647" t="s">
        <v>8358</v>
      </c>
      <c r="S2647" s="10">
        <f t="shared" si="167"/>
        <v>41921.634293981479</v>
      </c>
      <c r="T2647" s="10">
        <f t="shared" si="166"/>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s="13" t="s">
        <v>8322</v>
      </c>
      <c r="R2648" t="s">
        <v>8358</v>
      </c>
      <c r="S2648" s="10">
        <f t="shared" si="167"/>
        <v>42226.10496527778</v>
      </c>
      <c r="T2648" s="10">
        <f t="shared" si="166"/>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s="6">
        <f t="shared" si="165"/>
        <v>12</v>
      </c>
      <c r="Q2649" s="13" t="s">
        <v>8322</v>
      </c>
      <c r="R2649" t="s">
        <v>8358</v>
      </c>
      <c r="S2649" s="10">
        <f t="shared" si="167"/>
        <v>42200.053460648145</v>
      </c>
      <c r="T2649" s="10">
        <f t="shared" si="166"/>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s="13" t="s">
        <v>8322</v>
      </c>
      <c r="R2650" t="s">
        <v>8358</v>
      </c>
      <c r="S2650" s="10">
        <f t="shared" si="167"/>
        <v>42408.506481481476</v>
      </c>
      <c r="T2650" s="10">
        <f t="shared" si="166"/>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s="13" t="s">
        <v>8322</v>
      </c>
      <c r="R2651" t="s">
        <v>8358</v>
      </c>
      <c r="S2651" s="10">
        <f t="shared" si="167"/>
        <v>42341.788668981484</v>
      </c>
      <c r="T2651" s="10">
        <f t="shared" si="166"/>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s="13" t="s">
        <v>8322</v>
      </c>
      <c r="R2652" t="s">
        <v>8358</v>
      </c>
      <c r="S2652" s="10">
        <f t="shared" si="167"/>
        <v>42695.416006944441</v>
      </c>
      <c r="T2652" s="10">
        <f t="shared" si="166"/>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s="13" t="s">
        <v>8322</v>
      </c>
      <c r="R2653" t="s">
        <v>8358</v>
      </c>
      <c r="S2653" s="10">
        <f t="shared" si="167"/>
        <v>42327.597326388888</v>
      </c>
      <c r="T2653" s="10">
        <f t="shared" si="166"/>
        <v>42355.597326388888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s="13" t="s">
        <v>8322</v>
      </c>
      <c r="R2654" t="s">
        <v>8358</v>
      </c>
      <c r="S2654" s="10">
        <f t="shared" si="167"/>
        <v>41952.950520833336</v>
      </c>
      <c r="T2654" s="10">
        <f t="shared" si="166"/>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s="13" t="s">
        <v>8322</v>
      </c>
      <c r="R2655" t="s">
        <v>8358</v>
      </c>
      <c r="S2655" s="10">
        <f t="shared" si="167"/>
        <v>41771.443599537037</v>
      </c>
      <c r="T2655" s="10">
        <f t="shared" si="166"/>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s="13" t="s">
        <v>8322</v>
      </c>
      <c r="R2656" t="s">
        <v>8358</v>
      </c>
      <c r="S2656" s="10">
        <f t="shared" si="167"/>
        <v>42055.392662037033</v>
      </c>
      <c r="T2656" s="10">
        <f t="shared" si="166"/>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s="13" t="s">
        <v>8322</v>
      </c>
      <c r="R2657" t="s">
        <v>8358</v>
      </c>
      <c r="S2657" s="10">
        <f t="shared" si="167"/>
        <v>42381.657951388886</v>
      </c>
      <c r="T2657" s="10">
        <f t="shared" si="166"/>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s="13" t="s">
        <v>8322</v>
      </c>
      <c r="R2658" t="s">
        <v>8358</v>
      </c>
      <c r="S2658" s="10">
        <f t="shared" si="167"/>
        <v>42767.480185185188</v>
      </c>
      <c r="T2658" s="10">
        <f t="shared" si="166"/>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s="13" t="s">
        <v>8322</v>
      </c>
      <c r="R2659" t="s">
        <v>8358</v>
      </c>
      <c r="S2659" s="10">
        <f t="shared" si="167"/>
        <v>42551.720520833333</v>
      </c>
      <c r="T2659" s="10">
        <f t="shared" si="166"/>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s="13" t="s">
        <v>8322</v>
      </c>
      <c r="R2660" t="s">
        <v>8358</v>
      </c>
      <c r="S2660" s="10">
        <f t="shared" si="167"/>
        <v>42551.675856481474</v>
      </c>
      <c r="T2660" s="10">
        <f t="shared" si="166"/>
        <v>42581.675856481474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s="13" t="s">
        <v>8322</v>
      </c>
      <c r="R2661" t="s">
        <v>8358</v>
      </c>
      <c r="S2661" s="10">
        <f t="shared" si="167"/>
        <v>42081.861226851848</v>
      </c>
      <c r="T2661" s="10">
        <f t="shared" si="166"/>
        <v>42111.861226851848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s="6">
        <f t="shared" si="165"/>
        <v>3.8</v>
      </c>
      <c r="Q2662" s="13" t="s">
        <v>8322</v>
      </c>
      <c r="R2662" t="s">
        <v>8358</v>
      </c>
      <c r="S2662" s="10">
        <f t="shared" si="167"/>
        <v>42272.504837962959</v>
      </c>
      <c r="T2662" s="10">
        <f t="shared" si="166"/>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s="13" t="s">
        <v>8322</v>
      </c>
      <c r="R2663" t="s">
        <v>8359</v>
      </c>
      <c r="S2663" s="10">
        <f t="shared" si="167"/>
        <v>41542.750115740739</v>
      </c>
      <c r="T2663" s="10">
        <f t="shared" si="166"/>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s="13" t="s">
        <v>8322</v>
      </c>
      <c r="R2664" t="s">
        <v>8359</v>
      </c>
      <c r="S2664" s="10">
        <f t="shared" si="167"/>
        <v>42207.538344907407</v>
      </c>
      <c r="T2664" s="10">
        <f t="shared" si="166"/>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s="13" t="s">
        <v>8322</v>
      </c>
      <c r="R2665" t="s">
        <v>8359</v>
      </c>
      <c r="S2665" s="10">
        <f t="shared" si="167"/>
        <v>42222.41443287037</v>
      </c>
      <c r="T2665" s="10">
        <f t="shared" si="166"/>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s="13" t="s">
        <v>8322</v>
      </c>
      <c r="R2666" t="s">
        <v>8359</v>
      </c>
      <c r="S2666" s="10">
        <f t="shared" si="167"/>
        <v>42312.817094907405</v>
      </c>
      <c r="T2666" s="10">
        <f t="shared" si="166"/>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s="13" t="s">
        <v>8322</v>
      </c>
      <c r="R2667" t="s">
        <v>8359</v>
      </c>
      <c r="S2667" s="10">
        <f t="shared" si="167"/>
        <v>42083.687199074069</v>
      </c>
      <c r="T2667" s="10">
        <f t="shared" si="166"/>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s="13" t="s">
        <v>8322</v>
      </c>
      <c r="R2668" t="s">
        <v>8359</v>
      </c>
      <c r="S2668" s="10">
        <f t="shared" si="167"/>
        <v>42235.55600694444</v>
      </c>
      <c r="T2668" s="10">
        <f t="shared" si="166"/>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s="13" t="s">
        <v>8322</v>
      </c>
      <c r="R2669" t="s">
        <v>8359</v>
      </c>
      <c r="S2669" s="10">
        <f t="shared" si="167"/>
        <v>42380.717777777776</v>
      </c>
      <c r="T2669" s="10">
        <f t="shared" si="166"/>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s="13" t="s">
        <v>8322</v>
      </c>
      <c r="R2670" t="s">
        <v>8359</v>
      </c>
      <c r="S2670" s="10">
        <f t="shared" si="167"/>
        <v>42275.380381944444</v>
      </c>
      <c r="T2670" s="10">
        <f t="shared" si="166"/>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91</v>
      </c>
      <c r="Q2671" s="13" t="s">
        <v>8322</v>
      </c>
      <c r="R2671" t="s">
        <v>8359</v>
      </c>
      <c r="S2671" s="10">
        <f t="shared" si="167"/>
        <v>42318.827499999992</v>
      </c>
      <c r="T2671" s="10">
        <f t="shared" si="166"/>
        <v>42378.827499999992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s="13" t="s">
        <v>8322</v>
      </c>
      <c r="R2672" t="s">
        <v>8359</v>
      </c>
      <c r="S2672" s="10">
        <f t="shared" si="167"/>
        <v>41820.812268518515</v>
      </c>
      <c r="T2672" s="10">
        <f t="shared" si="166"/>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s="13" t="s">
        <v>8322</v>
      </c>
      <c r="R2673" t="s">
        <v>8359</v>
      </c>
      <c r="S2673" s="10">
        <f t="shared" si="167"/>
        <v>41962.54069444444</v>
      </c>
      <c r="T2673" s="10">
        <f t="shared" si="166"/>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s="13" t="s">
        <v>8322</v>
      </c>
      <c r="R2674" t="s">
        <v>8359</v>
      </c>
      <c r="S2674" s="10">
        <f t="shared" si="167"/>
        <v>42344.675810185181</v>
      </c>
      <c r="T2674" s="10">
        <f t="shared" si="166"/>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s="13" t="s">
        <v>8322</v>
      </c>
      <c r="R2675" t="s">
        <v>8359</v>
      </c>
      <c r="S2675" s="10">
        <f t="shared" si="167"/>
        <v>41912.333321759259</v>
      </c>
      <c r="T2675" s="10">
        <f t="shared" si="166"/>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s="13" t="s">
        <v>8322</v>
      </c>
      <c r="R2676" t="s">
        <v>8359</v>
      </c>
      <c r="S2676" s="10">
        <f t="shared" si="167"/>
        <v>42529.424421296295</v>
      </c>
      <c r="T2676" s="10">
        <f t="shared" si="166"/>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s="13" t="s">
        <v>8322</v>
      </c>
      <c r="R2677" t="s">
        <v>8359</v>
      </c>
      <c r="S2677" s="10">
        <f t="shared" si="167"/>
        <v>41923.649178240739</v>
      </c>
      <c r="T2677" s="10">
        <f t="shared" si="166"/>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s="13" t="s">
        <v>8322</v>
      </c>
      <c r="R2678" t="s">
        <v>8359</v>
      </c>
      <c r="S2678" s="10">
        <f t="shared" si="167"/>
        <v>42482.416365740741</v>
      </c>
      <c r="T2678" s="10">
        <f t="shared" si="166"/>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s="13" t="s">
        <v>8322</v>
      </c>
      <c r="R2679" t="s">
        <v>8359</v>
      </c>
      <c r="S2679" s="10">
        <f t="shared" si="167"/>
        <v>41792.821099537039</v>
      </c>
      <c r="T2679" s="10">
        <f t="shared" si="166"/>
        <v>41822.821099537039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s="13" t="s">
        <v>8322</v>
      </c>
      <c r="R2680" t="s">
        <v>8359</v>
      </c>
      <c r="S2680" s="10">
        <f t="shared" si="167"/>
        <v>42241.589872685181</v>
      </c>
      <c r="T2680" s="10">
        <f t="shared" si="166"/>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s="6">
        <f t="shared" si="165"/>
        <v>44</v>
      </c>
      <c r="Q2681" s="13" t="s">
        <v>8322</v>
      </c>
      <c r="R2681" t="s">
        <v>8359</v>
      </c>
      <c r="S2681" s="10">
        <f t="shared" si="167"/>
        <v>42032.792754629627</v>
      </c>
      <c r="T2681" s="10">
        <f t="shared" si="166"/>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s="13" t="s">
        <v>8322</v>
      </c>
      <c r="R2682" t="s">
        <v>8359</v>
      </c>
      <c r="S2682" s="10">
        <f t="shared" si="167"/>
        <v>42436.003368055557</v>
      </c>
      <c r="T2682" s="10">
        <f t="shared" si="166"/>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s="6">
        <f t="shared" si="165"/>
        <v>27.5</v>
      </c>
      <c r="Q2683" s="13" t="s">
        <v>8339</v>
      </c>
      <c r="R2683" t="s">
        <v>8340</v>
      </c>
      <c r="S2683" s="10">
        <f t="shared" si="167"/>
        <v>41805.686921296292</v>
      </c>
      <c r="T2683" s="10">
        <f t="shared" si="166"/>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s="13" t="s">
        <v>8339</v>
      </c>
      <c r="R2684" t="s">
        <v>8340</v>
      </c>
      <c r="S2684" s="10">
        <f t="shared" si="167"/>
        <v>41932.663657407407</v>
      </c>
      <c r="T2684" s="10">
        <f t="shared" si="166"/>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s="13" t="s">
        <v>8339</v>
      </c>
      <c r="R2685" t="s">
        <v>8340</v>
      </c>
      <c r="S2685" s="10">
        <f t="shared" si="167"/>
        <v>42034.546759259254</v>
      </c>
      <c r="T2685" s="10">
        <f t="shared" si="166"/>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s="13" t="s">
        <v>8339</v>
      </c>
      <c r="R2686" t="s">
        <v>8340</v>
      </c>
      <c r="S2686" s="10">
        <f t="shared" si="167"/>
        <v>41820.706307870372</v>
      </c>
      <c r="T2686" s="10">
        <f t="shared" si="166"/>
        <v>41860.706307870372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s="13" t="s">
        <v>8339</v>
      </c>
      <c r="R2687" t="s">
        <v>8340</v>
      </c>
      <c r="S2687" s="10">
        <f t="shared" si="167"/>
        <v>42061.487615740734</v>
      </c>
      <c r="T2687" s="10">
        <f t="shared" si="166"/>
        <v>42121.44594907407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s="6" t="e">
        <f t="shared" si="165"/>
        <v>#DIV/0!</v>
      </c>
      <c r="Q2688" s="13" t="s">
        <v>8339</v>
      </c>
      <c r="R2688" t="s">
        <v>8340</v>
      </c>
      <c r="S2688" s="10">
        <f t="shared" si="167"/>
        <v>41892.766469907401</v>
      </c>
      <c r="T2688" s="10">
        <f t="shared" si="166"/>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s="6" t="e">
        <f t="shared" si="165"/>
        <v>#DIV/0!</v>
      </c>
      <c r="Q2689" s="13" t="s">
        <v>8339</v>
      </c>
      <c r="R2689" t="s">
        <v>8340</v>
      </c>
      <c r="S2689" s="10">
        <f t="shared" si="167"/>
        <v>42154.431921296295</v>
      </c>
      <c r="T2689" s="10">
        <f t="shared" si="166"/>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s="13" t="s">
        <v>8339</v>
      </c>
      <c r="R2690" t="s">
        <v>8340</v>
      </c>
      <c r="S2690" s="10">
        <f t="shared" si="167"/>
        <v>42027.910532407404</v>
      </c>
      <c r="T2690" s="10">
        <f t="shared" si="166"/>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168">E2691/D2691</f>
        <v>2.8571428571428571E-5</v>
      </c>
      <c r="P2691" s="6">
        <f t="shared" ref="P2691:P2754" si="169">E2691/L2691</f>
        <v>1</v>
      </c>
      <c r="Q2691" s="13" t="s">
        <v>8339</v>
      </c>
      <c r="R2691" t="s">
        <v>8340</v>
      </c>
      <c r="S2691" s="10">
        <f t="shared" si="167"/>
        <v>42551.75335648148</v>
      </c>
      <c r="T2691" s="10">
        <f t="shared" ref="T2691:T2754" si="170">(I2691/86400)+25569+(-5/24)</f>
        <v>42581.75335648148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s="13" t="s">
        <v>8339</v>
      </c>
      <c r="R2692" t="s">
        <v>8340</v>
      </c>
      <c r="S2692" s="10">
        <f t="shared" ref="S2692:S2755" si="171">(J2692/86400)+25569+(-5/24)</f>
        <v>42112.89671296296</v>
      </c>
      <c r="T2692" s="10">
        <f t="shared" si="170"/>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s="13" t="s">
        <v>8339</v>
      </c>
      <c r="R2693" t="s">
        <v>8340</v>
      </c>
      <c r="S2693" s="10">
        <f t="shared" si="171"/>
        <v>42089.515706018516</v>
      </c>
      <c r="T2693" s="10">
        <f t="shared" si="170"/>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s="13" t="s">
        <v>8339</v>
      </c>
      <c r="R2694" t="s">
        <v>8340</v>
      </c>
      <c r="S2694" s="10">
        <f t="shared" si="171"/>
        <v>42058.125694444439</v>
      </c>
      <c r="T2694" s="10">
        <f t="shared" si="170"/>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s="13" t="s">
        <v>8339</v>
      </c>
      <c r="R2695" t="s">
        <v>8340</v>
      </c>
      <c r="S2695" s="10">
        <f t="shared" si="171"/>
        <v>41833.930162037032</v>
      </c>
      <c r="T2695" s="10">
        <f t="shared" si="170"/>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s="13" t="s">
        <v>8339</v>
      </c>
      <c r="R2696" t="s">
        <v>8340</v>
      </c>
      <c r="S2696" s="10">
        <f t="shared" si="171"/>
        <v>41877.932164351849</v>
      </c>
      <c r="T2696" s="10">
        <f t="shared" si="170"/>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s="13" t="s">
        <v>8339</v>
      </c>
      <c r="R2697" t="s">
        <v>8340</v>
      </c>
      <c r="S2697" s="10">
        <f t="shared" si="171"/>
        <v>42047.973587962959</v>
      </c>
      <c r="T2697" s="10">
        <f t="shared" si="170"/>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s="13" t="s">
        <v>8339</v>
      </c>
      <c r="R2698" t="s">
        <v>8340</v>
      </c>
      <c r="S2698" s="10">
        <f t="shared" si="171"/>
        <v>41964.636111111111</v>
      </c>
      <c r="T2698" s="10">
        <f t="shared" si="170"/>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s="13" t="s">
        <v>8339</v>
      </c>
      <c r="R2699" t="s">
        <v>8340</v>
      </c>
      <c r="S2699" s="10">
        <f t="shared" si="171"/>
        <v>42187.731747685182</v>
      </c>
      <c r="T2699" s="10">
        <f t="shared" si="170"/>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s="13" t="s">
        <v>8339</v>
      </c>
      <c r="R2700" t="s">
        <v>8340</v>
      </c>
      <c r="S2700" s="10">
        <f t="shared" si="171"/>
        <v>41787.689907407403</v>
      </c>
      <c r="T2700" s="10">
        <f t="shared" si="170"/>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s="6" t="e">
        <f t="shared" si="169"/>
        <v>#DIV/0!</v>
      </c>
      <c r="Q2701" s="13" t="s">
        <v>8339</v>
      </c>
      <c r="R2701" t="s">
        <v>8340</v>
      </c>
      <c r="S2701" s="10">
        <f t="shared" si="171"/>
        <v>41829.688229166662</v>
      </c>
      <c r="T2701" s="10">
        <f t="shared" si="170"/>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s="13" t="s">
        <v>8339</v>
      </c>
      <c r="R2702" t="s">
        <v>8340</v>
      </c>
      <c r="S2702" s="10">
        <f t="shared" si="171"/>
        <v>41870.666342592587</v>
      </c>
      <c r="T2702" s="10">
        <f t="shared" si="170"/>
        <v>41900.666342592587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s="13" t="s">
        <v>8320</v>
      </c>
      <c r="R2703" t="s">
        <v>8360</v>
      </c>
      <c r="S2703" s="10">
        <f t="shared" si="171"/>
        <v>42801.566365740735</v>
      </c>
      <c r="T2703" s="10">
        <f t="shared" si="170"/>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s="13" t="s">
        <v>8320</v>
      </c>
      <c r="R2704" t="s">
        <v>8360</v>
      </c>
      <c r="S2704" s="10">
        <f t="shared" si="171"/>
        <v>42800.593483796292</v>
      </c>
      <c r="T2704" s="10">
        <f t="shared" si="170"/>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s="13" t="s">
        <v>8320</v>
      </c>
      <c r="R2705" t="s">
        <v>8360</v>
      </c>
      <c r="S2705" s="10">
        <f t="shared" si="171"/>
        <v>42756.481828703698</v>
      </c>
      <c r="T2705" s="10">
        <f t="shared" si="170"/>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s="13" t="s">
        <v>8320</v>
      </c>
      <c r="R2706" t="s">
        <v>8360</v>
      </c>
      <c r="S2706" s="10">
        <f t="shared" si="171"/>
        <v>42787.654097222221</v>
      </c>
      <c r="T2706" s="10">
        <f t="shared" si="170"/>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s="13" t="s">
        <v>8320</v>
      </c>
      <c r="R2707" t="s">
        <v>8360</v>
      </c>
      <c r="S2707" s="10">
        <f t="shared" si="171"/>
        <v>42773.70784722222</v>
      </c>
      <c r="T2707" s="10">
        <f t="shared" si="170"/>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s="13" t="s">
        <v>8320</v>
      </c>
      <c r="R2708" t="s">
        <v>8360</v>
      </c>
      <c r="S2708" s="10">
        <f t="shared" si="171"/>
        <v>41899.086608796293</v>
      </c>
      <c r="T2708" s="10">
        <f t="shared" si="170"/>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s="13" t="s">
        <v>8320</v>
      </c>
      <c r="R2709" t="s">
        <v>8360</v>
      </c>
      <c r="S2709" s="10">
        <f t="shared" si="171"/>
        <v>41391.574571759258</v>
      </c>
      <c r="T2709" s="10">
        <f t="shared" si="170"/>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s="13" t="s">
        <v>8320</v>
      </c>
      <c r="R2710" t="s">
        <v>8360</v>
      </c>
      <c r="S2710" s="10">
        <f t="shared" si="171"/>
        <v>42512.489884259259</v>
      </c>
      <c r="T2710" s="10">
        <f t="shared" si="170"/>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s="13" t="s">
        <v>8320</v>
      </c>
      <c r="R2711" t="s">
        <v>8360</v>
      </c>
      <c r="S2711" s="10">
        <f t="shared" si="171"/>
        <v>42611.941446759258</v>
      </c>
      <c r="T2711" s="10">
        <f t="shared" si="170"/>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s="13" t="s">
        <v>8320</v>
      </c>
      <c r="R2712" t="s">
        <v>8360</v>
      </c>
      <c r="S2712" s="10">
        <f t="shared" si="171"/>
        <v>41828.021157407406</v>
      </c>
      <c r="T2712" s="10">
        <f t="shared" si="170"/>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s="13" t="s">
        <v>8320</v>
      </c>
      <c r="R2713" t="s">
        <v>8360</v>
      </c>
      <c r="S2713" s="10">
        <f t="shared" si="171"/>
        <v>41780.536921296291</v>
      </c>
      <c r="T2713" s="10">
        <f t="shared" si="170"/>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s="13" t="s">
        <v>8320</v>
      </c>
      <c r="R2714" t="s">
        <v>8360</v>
      </c>
      <c r="S2714" s="10">
        <f t="shared" si="171"/>
        <v>41431.853703703702</v>
      </c>
      <c r="T2714" s="10">
        <f t="shared" si="170"/>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s="13" t="s">
        <v>8320</v>
      </c>
      <c r="R2715" t="s">
        <v>8360</v>
      </c>
      <c r="S2715" s="10">
        <f t="shared" si="171"/>
        <v>42322.445416666662</v>
      </c>
      <c r="T2715" s="10">
        <f t="shared" si="170"/>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s="13" t="s">
        <v>8320</v>
      </c>
      <c r="R2716" t="s">
        <v>8360</v>
      </c>
      <c r="S2716" s="10">
        <f t="shared" si="171"/>
        <v>42629.446712962956</v>
      </c>
      <c r="T2716" s="10">
        <f t="shared" si="170"/>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s="13" t="s">
        <v>8320</v>
      </c>
      <c r="R2717" t="s">
        <v>8360</v>
      </c>
      <c r="S2717" s="10">
        <f t="shared" si="171"/>
        <v>42387.190138888887</v>
      </c>
      <c r="T2717" s="10">
        <f t="shared" si="170"/>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s="13" t="s">
        <v>8320</v>
      </c>
      <c r="R2718" t="s">
        <v>8360</v>
      </c>
      <c r="S2718" s="10">
        <f t="shared" si="171"/>
        <v>42255.124918981477</v>
      </c>
      <c r="T2718" s="10">
        <f t="shared" si="170"/>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s="13" t="s">
        <v>8320</v>
      </c>
      <c r="R2719" t="s">
        <v>8360</v>
      </c>
      <c r="S2719" s="10">
        <f t="shared" si="171"/>
        <v>41934.706585648142</v>
      </c>
      <c r="T2719" s="10">
        <f t="shared" si="170"/>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s="13" t="s">
        <v>8320</v>
      </c>
      <c r="R2720" t="s">
        <v>8360</v>
      </c>
      <c r="S2720" s="10">
        <f t="shared" si="171"/>
        <v>42465.388252314813</v>
      </c>
      <c r="T2720" s="10">
        <f t="shared" si="170"/>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s="13" t="s">
        <v>8320</v>
      </c>
      <c r="R2721" t="s">
        <v>8360</v>
      </c>
      <c r="S2721" s="10">
        <f t="shared" si="171"/>
        <v>42417.822847222218</v>
      </c>
      <c r="T2721" s="10">
        <f t="shared" si="170"/>
        <v>42477.781180555554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s="13" t="s">
        <v>8320</v>
      </c>
      <c r="R2722" t="s">
        <v>8360</v>
      </c>
      <c r="S2722" s="10">
        <f t="shared" si="171"/>
        <v>42655.257557870369</v>
      </c>
      <c r="T2722" s="10">
        <f t="shared" si="170"/>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s="13" t="s">
        <v>8322</v>
      </c>
      <c r="R2723" t="s">
        <v>8352</v>
      </c>
      <c r="S2723" s="10">
        <f t="shared" si="171"/>
        <v>41493.335625</v>
      </c>
      <c r="T2723" s="10">
        <f t="shared" si="170"/>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s="13" t="s">
        <v>8322</v>
      </c>
      <c r="R2724" t="s">
        <v>8352</v>
      </c>
      <c r="S2724" s="10">
        <f t="shared" si="171"/>
        <v>42704.64876157407</v>
      </c>
      <c r="T2724" s="10">
        <f t="shared" si="170"/>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s="13" t="s">
        <v>8322</v>
      </c>
      <c r="R2725" t="s">
        <v>8352</v>
      </c>
      <c r="S2725" s="10">
        <f t="shared" si="171"/>
        <v>41944.630648148144</v>
      </c>
      <c r="T2725" s="10">
        <f t="shared" si="170"/>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s="13" t="s">
        <v>8322</v>
      </c>
      <c r="R2726" t="s">
        <v>8352</v>
      </c>
      <c r="S2726" s="10">
        <f t="shared" si="171"/>
        <v>42199.118738425925</v>
      </c>
      <c r="T2726" s="10">
        <f t="shared" si="170"/>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s="13" t="s">
        <v>8322</v>
      </c>
      <c r="R2727" t="s">
        <v>8352</v>
      </c>
      <c r="S2727" s="10">
        <f t="shared" si="171"/>
        <v>42745.53628472222</v>
      </c>
      <c r="T2727" s="10">
        <f t="shared" si="170"/>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s="13" t="s">
        <v>8322</v>
      </c>
      <c r="R2728" t="s">
        <v>8352</v>
      </c>
      <c r="S2728" s="10">
        <f t="shared" si="171"/>
        <v>42452.371655092589</v>
      </c>
      <c r="T2728" s="10">
        <f t="shared" si="170"/>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s="13" t="s">
        <v>8322</v>
      </c>
      <c r="R2729" t="s">
        <v>8352</v>
      </c>
      <c r="S2729" s="10">
        <f t="shared" si="171"/>
        <v>42198.468321759261</v>
      </c>
      <c r="T2729" s="10">
        <f t="shared" si="170"/>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s="13" t="s">
        <v>8322</v>
      </c>
      <c r="R2730" t="s">
        <v>8352</v>
      </c>
      <c r="S2730" s="10">
        <f t="shared" si="171"/>
        <v>42333.391597222224</v>
      </c>
      <c r="T2730" s="10">
        <f t="shared" si="170"/>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s="13" t="s">
        <v>8322</v>
      </c>
      <c r="R2731" t="s">
        <v>8352</v>
      </c>
      <c r="S2731" s="10">
        <f t="shared" si="171"/>
        <v>42095.032372685186</v>
      </c>
      <c r="T2731" s="10">
        <f t="shared" si="170"/>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s="13" t="s">
        <v>8322</v>
      </c>
      <c r="R2732" t="s">
        <v>8352</v>
      </c>
      <c r="S2732" s="10">
        <f t="shared" si="171"/>
        <v>41351.333043981482</v>
      </c>
      <c r="T2732" s="10">
        <f t="shared" si="170"/>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s="13" t="s">
        <v>8322</v>
      </c>
      <c r="R2733" t="s">
        <v>8352</v>
      </c>
      <c r="S2733" s="10">
        <f t="shared" si="171"/>
        <v>41872.317384259259</v>
      </c>
      <c r="T2733" s="10">
        <f t="shared" si="170"/>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s="13" t="s">
        <v>8322</v>
      </c>
      <c r="R2734" t="s">
        <v>8352</v>
      </c>
      <c r="S2734" s="10">
        <f t="shared" si="171"/>
        <v>41389.599861111106</v>
      </c>
      <c r="T2734" s="10">
        <f t="shared" si="170"/>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s="13" t="s">
        <v>8322</v>
      </c>
      <c r="R2735" t="s">
        <v>8352</v>
      </c>
      <c r="S2735" s="10">
        <f t="shared" si="171"/>
        <v>42044.064513888887</v>
      </c>
      <c r="T2735" s="10">
        <f t="shared" si="170"/>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s="13" t="s">
        <v>8322</v>
      </c>
      <c r="R2736" t="s">
        <v>8352</v>
      </c>
      <c r="S2736" s="10">
        <f t="shared" si="171"/>
        <v>42626.460555555554</v>
      </c>
      <c r="T2736" s="10">
        <f t="shared" si="170"/>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s="13" t="s">
        <v>8322</v>
      </c>
      <c r="R2737" t="s">
        <v>8352</v>
      </c>
      <c r="S2737" s="10">
        <f t="shared" si="171"/>
        <v>41315.912615740737</v>
      </c>
      <c r="T2737" s="10">
        <f t="shared" si="170"/>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s="13" t="s">
        <v>8322</v>
      </c>
      <c r="R2738" t="s">
        <v>8352</v>
      </c>
      <c r="S2738" s="10">
        <f t="shared" si="171"/>
        <v>41722.458020833328</v>
      </c>
      <c r="T2738" s="10">
        <f t="shared" si="170"/>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s="13" t="s">
        <v>8322</v>
      </c>
      <c r="R2739" t="s">
        <v>8352</v>
      </c>
      <c r="S2739" s="10">
        <f t="shared" si="171"/>
        <v>41611.709340277775</v>
      </c>
      <c r="T2739" s="10">
        <f t="shared" si="170"/>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s="13" t="s">
        <v>8322</v>
      </c>
      <c r="R2740" t="s">
        <v>8352</v>
      </c>
      <c r="S2740" s="10">
        <f t="shared" si="171"/>
        <v>42619.935231481482</v>
      </c>
      <c r="T2740" s="10">
        <f t="shared" si="170"/>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s="13" t="s">
        <v>8322</v>
      </c>
      <c r="R2741" t="s">
        <v>8352</v>
      </c>
      <c r="S2741" s="10">
        <f t="shared" si="171"/>
        <v>41719.679594907408</v>
      </c>
      <c r="T2741" s="10">
        <f t="shared" si="170"/>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s="13" t="s">
        <v>8322</v>
      </c>
      <c r="R2742" t="s">
        <v>8352</v>
      </c>
      <c r="S2742" s="10">
        <f t="shared" si="171"/>
        <v>42044.823518518511</v>
      </c>
      <c r="T2742" s="10">
        <f t="shared" si="170"/>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s="13" t="s">
        <v>8325</v>
      </c>
      <c r="R2743" t="s">
        <v>8361</v>
      </c>
      <c r="S2743" s="10">
        <f t="shared" si="171"/>
        <v>41911.449097222219</v>
      </c>
      <c r="T2743" s="10">
        <f t="shared" si="170"/>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s="13" t="s">
        <v>8325</v>
      </c>
      <c r="R2744" t="s">
        <v>8361</v>
      </c>
      <c r="S2744" s="10">
        <f t="shared" si="171"/>
        <v>41030.511423611111</v>
      </c>
      <c r="T2744" s="10">
        <f t="shared" si="170"/>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s="6" t="e">
        <f t="shared" si="169"/>
        <v>#DIV/0!</v>
      </c>
      <c r="Q2745" s="13" t="s">
        <v>8325</v>
      </c>
      <c r="R2745" t="s">
        <v>8361</v>
      </c>
      <c r="S2745" s="10">
        <f t="shared" si="171"/>
        <v>42632.120451388888</v>
      </c>
      <c r="T2745" s="10">
        <f t="shared" si="170"/>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s="13" t="s">
        <v>8325</v>
      </c>
      <c r="R2746" t="s">
        <v>8361</v>
      </c>
      <c r="S2746" s="10">
        <f t="shared" si="171"/>
        <v>40937.854143518518</v>
      </c>
      <c r="T2746" s="10">
        <f t="shared" si="170"/>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s="13" t="s">
        <v>8325</v>
      </c>
      <c r="R2747" t="s">
        <v>8361</v>
      </c>
      <c r="S2747" s="10">
        <f t="shared" si="171"/>
        <v>41044.779722222222</v>
      </c>
      <c r="T2747" s="10">
        <f t="shared" si="170"/>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s="13" t="s">
        <v>8325</v>
      </c>
      <c r="R2748" t="s">
        <v>8361</v>
      </c>
      <c r="S2748" s="10">
        <f t="shared" si="171"/>
        <v>41850.57304398148</v>
      </c>
      <c r="T2748" s="10">
        <f t="shared" si="170"/>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s="13" t="s">
        <v>8325</v>
      </c>
      <c r="R2749" t="s">
        <v>8361</v>
      </c>
      <c r="S2749" s="10">
        <f t="shared" si="171"/>
        <v>41044.439780092587</v>
      </c>
      <c r="T2749" s="10">
        <f t="shared" si="170"/>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s="6">
        <f t="shared" si="169"/>
        <v>13.25</v>
      </c>
      <c r="Q2750" s="13" t="s">
        <v>8325</v>
      </c>
      <c r="R2750" t="s">
        <v>8361</v>
      </c>
      <c r="S2750" s="10">
        <f t="shared" si="171"/>
        <v>42585.502337962964</v>
      </c>
      <c r="T2750" s="10">
        <f t="shared" si="170"/>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s="13" t="s">
        <v>8325</v>
      </c>
      <c r="R2751" t="s">
        <v>8361</v>
      </c>
      <c r="S2751" s="10">
        <f t="shared" si="171"/>
        <v>42068.59070601852</v>
      </c>
      <c r="T2751" s="10">
        <f t="shared" si="170"/>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s="6" t="e">
        <f t="shared" si="169"/>
        <v>#DIV/0!</v>
      </c>
      <c r="Q2752" s="13" t="s">
        <v>8325</v>
      </c>
      <c r="R2752" t="s">
        <v>8361</v>
      </c>
      <c r="S2752" s="10">
        <f t="shared" si="171"/>
        <v>41078.691493055558</v>
      </c>
      <c r="T2752" s="10">
        <f t="shared" si="170"/>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s="6" t="e">
        <f t="shared" si="169"/>
        <v>#DIV/0!</v>
      </c>
      <c r="Q2753" s="13" t="s">
        <v>8325</v>
      </c>
      <c r="R2753" t="s">
        <v>8361</v>
      </c>
      <c r="S2753" s="10">
        <f t="shared" si="171"/>
        <v>41747.678726851846</v>
      </c>
      <c r="T2753" s="10">
        <f t="shared" si="170"/>
        <v>41807.678726851846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s="13" t="s">
        <v>8325</v>
      </c>
      <c r="R2754" t="s">
        <v>8361</v>
      </c>
      <c r="S2754" s="10">
        <f t="shared" si="171"/>
        <v>40855.556759259256</v>
      </c>
      <c r="T2754" s="10">
        <f t="shared" si="170"/>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172">E2755/D2755</f>
        <v>0.19</v>
      </c>
      <c r="P2755" s="6">
        <f t="shared" ref="P2755:P2818" si="173">E2755/L2755</f>
        <v>47.5</v>
      </c>
      <c r="Q2755" s="13" t="s">
        <v>8325</v>
      </c>
      <c r="R2755" t="s">
        <v>8361</v>
      </c>
      <c r="S2755" s="10">
        <f t="shared" si="171"/>
        <v>41117.692395833328</v>
      </c>
      <c r="T2755" s="10">
        <f t="shared" ref="T2755:T2818" si="174">(I2755/86400)+25569+(-5/24)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s="6" t="e">
        <f t="shared" si="173"/>
        <v>#DIV/0!</v>
      </c>
      <c r="Q2756" s="13" t="s">
        <v>8325</v>
      </c>
      <c r="R2756" t="s">
        <v>8361</v>
      </c>
      <c r="S2756" s="10">
        <f t="shared" ref="S2756:S2819" si="175">(J2756/86400)+25569+(-5/24)</f>
        <v>41863.427673611106</v>
      </c>
      <c r="T2756" s="10">
        <f t="shared" si="174"/>
        <v>41893.427673611106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s="13" t="s">
        <v>8325</v>
      </c>
      <c r="R2757" t="s">
        <v>8361</v>
      </c>
      <c r="S2757" s="10">
        <f t="shared" si="175"/>
        <v>42072.582488425927</v>
      </c>
      <c r="T2757" s="10">
        <f t="shared" si="174"/>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s="13" t="s">
        <v>8325</v>
      </c>
      <c r="R2758" t="s">
        <v>8361</v>
      </c>
      <c r="S2758" s="10">
        <f t="shared" si="175"/>
        <v>41620.692141203697</v>
      </c>
      <c r="T2758" s="10">
        <f t="shared" si="174"/>
        <v>41650.692141203697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s="13" t="s">
        <v>8325</v>
      </c>
      <c r="R2759" t="s">
        <v>8361</v>
      </c>
      <c r="S2759" s="10">
        <f t="shared" si="175"/>
        <v>42573.448287037034</v>
      </c>
      <c r="T2759" s="10">
        <f t="shared" si="174"/>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s="13" t="s">
        <v>8325</v>
      </c>
      <c r="R2760" t="s">
        <v>8361</v>
      </c>
      <c r="S2760" s="10">
        <f t="shared" si="175"/>
        <v>42639.23359953703</v>
      </c>
      <c r="T2760" s="10">
        <f t="shared" si="174"/>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s="6">
        <f t="shared" si="173"/>
        <v>52.5</v>
      </c>
      <c r="Q2761" s="13" t="s">
        <v>8325</v>
      </c>
      <c r="R2761" t="s">
        <v>8361</v>
      </c>
      <c r="S2761" s="10">
        <f t="shared" si="175"/>
        <v>42524.158171296294</v>
      </c>
      <c r="T2761" s="10">
        <f t="shared" si="174"/>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s="6" t="e">
        <f t="shared" si="173"/>
        <v>#DIV/0!</v>
      </c>
      <c r="Q2762" s="13" t="s">
        <v>8325</v>
      </c>
      <c r="R2762" t="s">
        <v>8361</v>
      </c>
      <c r="S2762" s="10">
        <f t="shared" si="175"/>
        <v>41415.252986111111</v>
      </c>
      <c r="T2762" s="10">
        <f t="shared" si="174"/>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s="13" t="s">
        <v>8325</v>
      </c>
      <c r="R2763" t="s">
        <v>8361</v>
      </c>
      <c r="S2763" s="10">
        <f t="shared" si="175"/>
        <v>41246.85524305555</v>
      </c>
      <c r="T2763" s="10">
        <f t="shared" si="174"/>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s="13" t="s">
        <v>8325</v>
      </c>
      <c r="R2764" t="s">
        <v>8361</v>
      </c>
      <c r="S2764" s="10">
        <f t="shared" si="175"/>
        <v>40926.828645833331</v>
      </c>
      <c r="T2764" s="10">
        <f t="shared" si="174"/>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s="13" t="s">
        <v>8325</v>
      </c>
      <c r="R2765" t="s">
        <v>8361</v>
      </c>
      <c r="S2765" s="10">
        <f t="shared" si="175"/>
        <v>41373.371342592589</v>
      </c>
      <c r="T2765" s="10">
        <f t="shared" si="174"/>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s="6">
        <f t="shared" si="173"/>
        <v>11.25</v>
      </c>
      <c r="Q2766" s="13" t="s">
        <v>8325</v>
      </c>
      <c r="R2766" t="s">
        <v>8361</v>
      </c>
      <c r="S2766" s="10">
        <f t="shared" si="175"/>
        <v>41030.083692129629</v>
      </c>
      <c r="T2766" s="10">
        <f t="shared" si="174"/>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s="6" t="e">
        <f t="shared" si="173"/>
        <v>#DIV/0!</v>
      </c>
      <c r="Q2767" s="13" t="s">
        <v>8325</v>
      </c>
      <c r="R2767" t="s">
        <v>8361</v>
      </c>
      <c r="S2767" s="10">
        <f t="shared" si="175"/>
        <v>41194.370694444442</v>
      </c>
      <c r="T2767" s="10">
        <f t="shared" si="174"/>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s="6">
        <f t="shared" si="173"/>
        <v>25</v>
      </c>
      <c r="Q2768" s="13" t="s">
        <v>8325</v>
      </c>
      <c r="R2768" t="s">
        <v>8361</v>
      </c>
      <c r="S2768" s="10">
        <f t="shared" si="175"/>
        <v>40736.459699074076</v>
      </c>
      <c r="T2768" s="10">
        <f t="shared" si="174"/>
        <v>40766.459699074076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s="13" t="s">
        <v>8325</v>
      </c>
      <c r="R2769" t="s">
        <v>8361</v>
      </c>
      <c r="S2769" s="10">
        <f t="shared" si="175"/>
        <v>42172.750578703701</v>
      </c>
      <c r="T2769" s="10">
        <f t="shared" si="174"/>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s="13" t="s">
        <v>8325</v>
      </c>
      <c r="R2770" t="s">
        <v>8361</v>
      </c>
      <c r="S2770" s="10">
        <f t="shared" si="175"/>
        <v>40967.4065162037</v>
      </c>
      <c r="T2770" s="10">
        <f t="shared" si="174"/>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s="13" t="s">
        <v>8325</v>
      </c>
      <c r="R2771" t="s">
        <v>8361</v>
      </c>
      <c r="S2771" s="10">
        <f t="shared" si="175"/>
        <v>41745.617939814816</v>
      </c>
      <c r="T2771" s="10">
        <f t="shared" si="174"/>
        <v>41795.617939814816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s="13" t="s">
        <v>8325</v>
      </c>
      <c r="R2772" t="s">
        <v>8361</v>
      </c>
      <c r="S2772" s="10">
        <f t="shared" si="175"/>
        <v>41686.496874999997</v>
      </c>
      <c r="T2772" s="10">
        <f t="shared" si="174"/>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s="6" t="e">
        <f t="shared" si="173"/>
        <v>#DIV/0!</v>
      </c>
      <c r="Q2773" s="13" t="s">
        <v>8325</v>
      </c>
      <c r="R2773" t="s">
        <v>8361</v>
      </c>
      <c r="S2773" s="10">
        <f t="shared" si="175"/>
        <v>41257.323379629626</v>
      </c>
      <c r="T2773" s="10">
        <f t="shared" si="174"/>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s="6" t="e">
        <f t="shared" si="173"/>
        <v>#DIV/0!</v>
      </c>
      <c r="Q2774" s="13" t="s">
        <v>8325</v>
      </c>
      <c r="R2774" t="s">
        <v>8361</v>
      </c>
      <c r="S2774" s="10">
        <f t="shared" si="175"/>
        <v>41537.660810185182</v>
      </c>
      <c r="T2774" s="10">
        <f t="shared" si="174"/>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s="13" t="s">
        <v>8325</v>
      </c>
      <c r="R2775" t="s">
        <v>8361</v>
      </c>
      <c r="S2775" s="10">
        <f t="shared" si="175"/>
        <v>42474.656493055554</v>
      </c>
      <c r="T2775" s="10">
        <f t="shared" si="174"/>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s="13" t="s">
        <v>8325</v>
      </c>
      <c r="R2776" t="s">
        <v>8361</v>
      </c>
      <c r="S2776" s="10">
        <f t="shared" si="175"/>
        <v>41310.918148148143</v>
      </c>
      <c r="T2776" s="10">
        <f t="shared" si="174"/>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s="6">
        <f t="shared" si="173"/>
        <v>75</v>
      </c>
      <c r="Q2777" s="13" t="s">
        <v>8325</v>
      </c>
      <c r="R2777" t="s">
        <v>8361</v>
      </c>
      <c r="S2777" s="10">
        <f t="shared" si="175"/>
        <v>40862.805023148147</v>
      </c>
      <c r="T2777" s="10">
        <f t="shared" si="174"/>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s="13" t="s">
        <v>8325</v>
      </c>
      <c r="R2778" t="s">
        <v>8361</v>
      </c>
      <c r="S2778" s="10">
        <f t="shared" si="175"/>
        <v>42136.088842592588</v>
      </c>
      <c r="T2778" s="10">
        <f t="shared" si="174"/>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s="13" t="s">
        <v>8325</v>
      </c>
      <c r="R2779" t="s">
        <v>8361</v>
      </c>
      <c r="S2779" s="10">
        <f t="shared" si="175"/>
        <v>42172.460694444446</v>
      </c>
      <c r="T2779" s="10">
        <f t="shared" si="174"/>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s="13" t="s">
        <v>8325</v>
      </c>
      <c r="R2780" t="s">
        <v>8361</v>
      </c>
      <c r="S2780" s="10">
        <f t="shared" si="175"/>
        <v>41846.769745370366</v>
      </c>
      <c r="T2780" s="10">
        <f t="shared" si="174"/>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s="6">
        <f t="shared" si="173"/>
        <v>53</v>
      </c>
      <c r="Q2781" s="13" t="s">
        <v>8325</v>
      </c>
      <c r="R2781" t="s">
        <v>8361</v>
      </c>
      <c r="S2781" s="10">
        <f t="shared" si="175"/>
        <v>42300.377557870372</v>
      </c>
      <c r="T2781" s="10">
        <f t="shared" si="174"/>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s="6" t="e">
        <f t="shared" si="173"/>
        <v>#DIV/0!</v>
      </c>
      <c r="Q2782" s="13" t="s">
        <v>8325</v>
      </c>
      <c r="R2782" t="s">
        <v>8361</v>
      </c>
      <c r="S2782" s="10">
        <f t="shared" si="175"/>
        <v>42774.239444444444</v>
      </c>
      <c r="T2782" s="10">
        <f t="shared" si="174"/>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47</v>
      </c>
      <c r="Q2783" s="13" t="s">
        <v>8320</v>
      </c>
      <c r="R2783" t="s">
        <v>8321</v>
      </c>
      <c r="S2783" s="10">
        <f t="shared" si="175"/>
        <v>42018.733263888884</v>
      </c>
      <c r="T2783" s="10">
        <f t="shared" si="174"/>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s="13" t="s">
        <v>8320</v>
      </c>
      <c r="R2784" t="s">
        <v>8321</v>
      </c>
      <c r="S2784" s="10">
        <f t="shared" si="175"/>
        <v>42026.716643518514</v>
      </c>
      <c r="T2784" s="10">
        <f t="shared" si="174"/>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s="13" t="s">
        <v>8320</v>
      </c>
      <c r="R2785" t="s">
        <v>8321</v>
      </c>
      <c r="S2785" s="10">
        <f t="shared" si="175"/>
        <v>42103.326921296299</v>
      </c>
      <c r="T2785" s="10">
        <f t="shared" si="174"/>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s="13" t="s">
        <v>8320</v>
      </c>
      <c r="R2786" t="s">
        <v>8321</v>
      </c>
      <c r="S2786" s="10">
        <f t="shared" si="175"/>
        <v>41920.579201388886</v>
      </c>
      <c r="T2786" s="10">
        <f t="shared" si="174"/>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s="13" t="s">
        <v>8320</v>
      </c>
      <c r="R2787" t="s">
        <v>8321</v>
      </c>
      <c r="S2787" s="10">
        <f t="shared" si="175"/>
        <v>42557.981099537035</v>
      </c>
      <c r="T2787" s="10">
        <f t="shared" si="174"/>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s="13" t="s">
        <v>8320</v>
      </c>
      <c r="R2788" t="s">
        <v>8321</v>
      </c>
      <c r="S2788" s="10">
        <f t="shared" si="175"/>
        <v>41815.360879629625</v>
      </c>
      <c r="T2788" s="10">
        <f t="shared" si="174"/>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s="13" t="s">
        <v>8320</v>
      </c>
      <c r="R2789" t="s">
        <v>8321</v>
      </c>
      <c r="S2789" s="10">
        <f t="shared" si="175"/>
        <v>41807.990185185183</v>
      </c>
      <c r="T2789" s="10">
        <f t="shared" si="174"/>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s="13" t="s">
        <v>8320</v>
      </c>
      <c r="R2790" t="s">
        <v>8321</v>
      </c>
      <c r="S2790" s="10">
        <f t="shared" si="175"/>
        <v>42550.49355324074</v>
      </c>
      <c r="T2790" s="10">
        <f t="shared" si="174"/>
        <v>42580.49355324074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s="13" t="s">
        <v>8320</v>
      </c>
      <c r="R2791" t="s">
        <v>8321</v>
      </c>
      <c r="S2791" s="10">
        <f t="shared" si="175"/>
        <v>42055.804791666662</v>
      </c>
      <c r="T2791" s="10">
        <f t="shared" si="174"/>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s="13" t="s">
        <v>8320</v>
      </c>
      <c r="R2792" t="s">
        <v>8321</v>
      </c>
      <c r="S2792" s="10">
        <f t="shared" si="175"/>
        <v>42016.730358796289</v>
      </c>
      <c r="T2792" s="10">
        <f t="shared" si="174"/>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s="13" t="s">
        <v>8320</v>
      </c>
      <c r="R2793" t="s">
        <v>8321</v>
      </c>
      <c r="S2793" s="10">
        <f t="shared" si="175"/>
        <v>42591.691655092589</v>
      </c>
      <c r="T2793" s="10">
        <f t="shared" si="174"/>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s="13" t="s">
        <v>8320</v>
      </c>
      <c r="R2794" t="s">
        <v>8321</v>
      </c>
      <c r="S2794" s="10">
        <f t="shared" si="175"/>
        <v>42183.022673611107</v>
      </c>
      <c r="T2794" s="10">
        <f t="shared" si="174"/>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s="13" t="s">
        <v>8320</v>
      </c>
      <c r="R2795" t="s">
        <v>8321</v>
      </c>
      <c r="S2795" s="10">
        <f t="shared" si="175"/>
        <v>42176.210706018515</v>
      </c>
      <c r="T2795" s="10">
        <f t="shared" si="174"/>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25</v>
      </c>
      <c r="Q2796" s="13" t="s">
        <v>8320</v>
      </c>
      <c r="R2796" t="s">
        <v>8321</v>
      </c>
      <c r="S2796" s="10">
        <f t="shared" si="175"/>
        <v>42416.48332175926</v>
      </c>
      <c r="T2796" s="10">
        <f t="shared" si="174"/>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s="13" t="s">
        <v>8320</v>
      </c>
      <c r="R2797" t="s">
        <v>8321</v>
      </c>
      <c r="S2797" s="10">
        <f t="shared" si="175"/>
        <v>41780.317604166667</v>
      </c>
      <c r="T2797" s="10">
        <f t="shared" si="174"/>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44</v>
      </c>
      <c r="Q2798" s="13" t="s">
        <v>8320</v>
      </c>
      <c r="R2798" t="s">
        <v>8321</v>
      </c>
      <c r="S2798" s="10">
        <f t="shared" si="175"/>
        <v>41795.319768518515</v>
      </c>
      <c r="T2798" s="10">
        <f t="shared" si="174"/>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s="13" t="s">
        <v>8320</v>
      </c>
      <c r="R2799" t="s">
        <v>8321</v>
      </c>
      <c r="S2799" s="10">
        <f t="shared" si="175"/>
        <v>41798.731944444444</v>
      </c>
      <c r="T2799" s="10">
        <f t="shared" si="174"/>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s="13" t="s">
        <v>8320</v>
      </c>
      <c r="R2800" t="s">
        <v>8321</v>
      </c>
      <c r="S2800" s="10">
        <f t="shared" si="175"/>
        <v>42201.466678240737</v>
      </c>
      <c r="T2800" s="10">
        <f t="shared" si="174"/>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s="13" t="s">
        <v>8320</v>
      </c>
      <c r="R2801" t="s">
        <v>8321</v>
      </c>
      <c r="S2801" s="10">
        <f t="shared" si="175"/>
        <v>42507.05636574074</v>
      </c>
      <c r="T2801" s="10">
        <f t="shared" si="174"/>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s="13" t="s">
        <v>8320</v>
      </c>
      <c r="R2802" t="s">
        <v>8321</v>
      </c>
      <c r="S2802" s="10">
        <f t="shared" si="175"/>
        <v>41948.344513888886</v>
      </c>
      <c r="T2802" s="10">
        <f t="shared" si="174"/>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s="13" t="s">
        <v>8320</v>
      </c>
      <c r="R2803" t="s">
        <v>8321</v>
      </c>
      <c r="S2803" s="10">
        <f t="shared" si="175"/>
        <v>41900.034826388888</v>
      </c>
      <c r="T2803" s="10">
        <f t="shared" si="174"/>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s="13" t="s">
        <v>8320</v>
      </c>
      <c r="R2804" t="s">
        <v>8321</v>
      </c>
      <c r="S2804" s="10">
        <f t="shared" si="175"/>
        <v>42192.438738425924</v>
      </c>
      <c r="T2804" s="10">
        <f t="shared" si="174"/>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s="13" t="s">
        <v>8320</v>
      </c>
      <c r="R2805" t="s">
        <v>8321</v>
      </c>
      <c r="S2805" s="10">
        <f t="shared" si="175"/>
        <v>42157.857361111113</v>
      </c>
      <c r="T2805" s="10">
        <f t="shared" si="174"/>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s="13" t="s">
        <v>8320</v>
      </c>
      <c r="R2806" t="s">
        <v>8321</v>
      </c>
      <c r="S2806" s="10">
        <f t="shared" si="175"/>
        <v>41881.245254629626</v>
      </c>
      <c r="T2806" s="10">
        <f t="shared" si="174"/>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s="13" t="s">
        <v>8320</v>
      </c>
      <c r="R2807" t="s">
        <v>8321</v>
      </c>
      <c r="S2807" s="10">
        <f t="shared" si="175"/>
        <v>42213.2971412037</v>
      </c>
      <c r="T2807" s="10">
        <f t="shared" si="174"/>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44.25</v>
      </c>
      <c r="Q2808" s="13" t="s">
        <v>8320</v>
      </c>
      <c r="R2808" t="s">
        <v>8321</v>
      </c>
      <c r="S2808" s="10">
        <f t="shared" si="175"/>
        <v>42185.058912037035</v>
      </c>
      <c r="T2808" s="10">
        <f t="shared" si="174"/>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s="13" t="s">
        <v>8320</v>
      </c>
      <c r="R2809" t="s">
        <v>8321</v>
      </c>
      <c r="S2809" s="10">
        <f t="shared" si="175"/>
        <v>42154.664791666662</v>
      </c>
      <c r="T2809" s="10">
        <f t="shared" si="174"/>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s="13" t="s">
        <v>8320</v>
      </c>
      <c r="R2810" t="s">
        <v>8321</v>
      </c>
      <c r="S2810" s="10">
        <f t="shared" si="175"/>
        <v>42208.638136574074</v>
      </c>
      <c r="T2810" s="10">
        <f t="shared" si="174"/>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s="13" t="s">
        <v>8320</v>
      </c>
      <c r="R2811" t="s">
        <v>8321</v>
      </c>
      <c r="S2811" s="10">
        <f t="shared" si="175"/>
        <v>42451.288483796299</v>
      </c>
      <c r="T2811" s="10">
        <f t="shared" si="174"/>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s="13" t="s">
        <v>8320</v>
      </c>
      <c r="R2812" t="s">
        <v>8321</v>
      </c>
      <c r="S2812" s="10">
        <f t="shared" si="175"/>
        <v>41758.931296296294</v>
      </c>
      <c r="T2812" s="10">
        <f t="shared" si="174"/>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s="13" t="s">
        <v>8320</v>
      </c>
      <c r="R2813" t="s">
        <v>8321</v>
      </c>
      <c r="S2813" s="10">
        <f t="shared" si="175"/>
        <v>42028.288229166668</v>
      </c>
      <c r="T2813" s="10">
        <f t="shared" si="174"/>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s="13" t="s">
        <v>8320</v>
      </c>
      <c r="R2814" t="s">
        <v>8321</v>
      </c>
      <c r="S2814" s="10">
        <f t="shared" si="175"/>
        <v>42054.535856481474</v>
      </c>
      <c r="T2814" s="10">
        <f t="shared" si="174"/>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s="13" t="s">
        <v>8320</v>
      </c>
      <c r="R2815" t="s">
        <v>8321</v>
      </c>
      <c r="S2815" s="10">
        <f t="shared" si="175"/>
        <v>42693.534270833326</v>
      </c>
      <c r="T2815" s="10">
        <f t="shared" si="174"/>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s="13" t="s">
        <v>8320</v>
      </c>
      <c r="R2816" t="s">
        <v>8321</v>
      </c>
      <c r="S2816" s="10">
        <f t="shared" si="175"/>
        <v>42103.191145833327</v>
      </c>
      <c r="T2816" s="10">
        <f t="shared" si="174"/>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s="13" t="s">
        <v>8320</v>
      </c>
      <c r="R2817" t="s">
        <v>8321</v>
      </c>
      <c r="S2817" s="10">
        <f t="shared" si="175"/>
        <v>42559.568391203698</v>
      </c>
      <c r="T2817" s="10">
        <f t="shared" si="174"/>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s="13" t="s">
        <v>8320</v>
      </c>
      <c r="R2818" t="s">
        <v>8321</v>
      </c>
      <c r="S2818" s="10">
        <f t="shared" si="175"/>
        <v>42188.259166666663</v>
      </c>
      <c r="T2818" s="10">
        <f t="shared" si="174"/>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176">E2819/D2819</f>
        <v>1.3</v>
      </c>
      <c r="P2819" s="6">
        <f t="shared" ref="P2819:P2882" si="177">E2819/L2819</f>
        <v>23.636363636363637</v>
      </c>
      <c r="Q2819" s="13" t="s">
        <v>8320</v>
      </c>
      <c r="R2819" t="s">
        <v>8321</v>
      </c>
      <c r="S2819" s="10">
        <f t="shared" si="175"/>
        <v>42023.42664351852</v>
      </c>
      <c r="T2819" s="10">
        <f t="shared" ref="T2819:T2882" si="178">(I2819/86400)+25569+(-5/24)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s="13" t="s">
        <v>8320</v>
      </c>
      <c r="R2820" t="s">
        <v>8321</v>
      </c>
      <c r="S2820" s="10">
        <f t="shared" ref="S2820:S2883" si="179">(J2820/86400)+25569+(-5/24)</f>
        <v>42250.389884259253</v>
      </c>
      <c r="T2820" s="10">
        <f t="shared" si="178"/>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s="13" t="s">
        <v>8320</v>
      </c>
      <c r="R2821" t="s">
        <v>8321</v>
      </c>
      <c r="S2821" s="10">
        <f t="shared" si="179"/>
        <v>42139.317233796297</v>
      </c>
      <c r="T2821" s="10">
        <f t="shared" si="178"/>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13.6</v>
      </c>
      <c r="Q2822" s="13" t="s">
        <v>8320</v>
      </c>
      <c r="R2822" t="s">
        <v>8321</v>
      </c>
      <c r="S2822" s="10">
        <f t="shared" si="179"/>
        <v>42401.402650462966</v>
      </c>
      <c r="T2822" s="10">
        <f t="shared" si="178"/>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s="13" t="s">
        <v>8320</v>
      </c>
      <c r="R2823" t="s">
        <v>8321</v>
      </c>
      <c r="S2823" s="10">
        <f t="shared" si="179"/>
        <v>41875.714525462965</v>
      </c>
      <c r="T2823" s="10">
        <f t="shared" si="178"/>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s="13" t="s">
        <v>8320</v>
      </c>
      <c r="R2824" t="s">
        <v>8321</v>
      </c>
      <c r="S2824" s="10">
        <f t="shared" si="179"/>
        <v>42060.475601851846</v>
      </c>
      <c r="T2824" s="10">
        <f t="shared" si="178"/>
        <v>42090.433935185181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s="13" t="s">
        <v>8320</v>
      </c>
      <c r="R2825" t="s">
        <v>8321</v>
      </c>
      <c r="S2825" s="10">
        <f t="shared" si="179"/>
        <v>42066.803310185183</v>
      </c>
      <c r="T2825" s="10">
        <f t="shared" si="178"/>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s="13" t="s">
        <v>8320</v>
      </c>
      <c r="R2826" t="s">
        <v>8321</v>
      </c>
      <c r="S2826" s="10">
        <f t="shared" si="179"/>
        <v>42136.0624537037</v>
      </c>
      <c r="T2826" s="10">
        <f t="shared" si="178"/>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s="13" t="s">
        <v>8320</v>
      </c>
      <c r="R2827" t="s">
        <v>8321</v>
      </c>
      <c r="S2827" s="10">
        <f t="shared" si="179"/>
        <v>42312.584328703706</v>
      </c>
      <c r="T2827" s="10">
        <f t="shared" si="178"/>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s="13" t="s">
        <v>8320</v>
      </c>
      <c r="R2828" t="s">
        <v>8321</v>
      </c>
      <c r="S2828" s="10">
        <f t="shared" si="179"/>
        <v>42170.826527777775</v>
      </c>
      <c r="T2828" s="10">
        <f t="shared" si="178"/>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s="13" t="s">
        <v>8320</v>
      </c>
      <c r="R2829" t="s">
        <v>8321</v>
      </c>
      <c r="S2829" s="10">
        <f t="shared" si="179"/>
        <v>42494.475300925922</v>
      </c>
      <c r="T2829" s="10">
        <f t="shared" si="178"/>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s="13" t="s">
        <v>8320</v>
      </c>
      <c r="R2830" t="s">
        <v>8321</v>
      </c>
      <c r="S2830" s="10">
        <f t="shared" si="179"/>
        <v>42254.056354166663</v>
      </c>
      <c r="T2830" s="10">
        <f t="shared" si="178"/>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s="13" t="s">
        <v>8320</v>
      </c>
      <c r="R2831" t="s">
        <v>8321</v>
      </c>
      <c r="S2831" s="10">
        <f t="shared" si="179"/>
        <v>42495.225902777776</v>
      </c>
      <c r="T2831" s="10">
        <f t="shared" si="178"/>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s="13" t="s">
        <v>8320</v>
      </c>
      <c r="R2832" t="s">
        <v>8321</v>
      </c>
      <c r="S2832" s="10">
        <f t="shared" si="179"/>
        <v>41758.631342592591</v>
      </c>
      <c r="T2832" s="10">
        <f t="shared" si="178"/>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s="13" t="s">
        <v>8320</v>
      </c>
      <c r="R2833" t="s">
        <v>8321</v>
      </c>
      <c r="S2833" s="10">
        <f t="shared" si="179"/>
        <v>42171.616550925923</v>
      </c>
      <c r="T2833" s="10">
        <f t="shared" si="178"/>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s="13" t="s">
        <v>8320</v>
      </c>
      <c r="R2834" t="s">
        <v>8321</v>
      </c>
      <c r="S2834" s="10">
        <f t="shared" si="179"/>
        <v>41938.501087962963</v>
      </c>
      <c r="T2834" s="10">
        <f t="shared" si="178"/>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s="13" t="s">
        <v>8320</v>
      </c>
      <c r="R2835" t="s">
        <v>8321</v>
      </c>
      <c r="S2835" s="10">
        <f t="shared" si="179"/>
        <v>42267.919363425921</v>
      </c>
      <c r="T2835" s="10">
        <f t="shared" si="178"/>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s="13" t="s">
        <v>8320</v>
      </c>
      <c r="R2836" t="s">
        <v>8321</v>
      </c>
      <c r="S2836" s="10">
        <f t="shared" si="179"/>
        <v>42019.751504629625</v>
      </c>
      <c r="T2836" s="10">
        <f t="shared" si="178"/>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s="13" t="s">
        <v>8320</v>
      </c>
      <c r="R2837" t="s">
        <v>8321</v>
      </c>
      <c r="S2837" s="10">
        <f t="shared" si="179"/>
        <v>42313.495567129627</v>
      </c>
      <c r="T2837" s="10">
        <f t="shared" si="178"/>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s="13" t="s">
        <v>8320</v>
      </c>
      <c r="R2838" t="s">
        <v>8321</v>
      </c>
      <c r="S2838" s="10">
        <f t="shared" si="179"/>
        <v>42746.053449074076</v>
      </c>
      <c r="T2838" s="10">
        <f t="shared" si="178"/>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s="13" t="s">
        <v>8320</v>
      </c>
      <c r="R2839" t="s">
        <v>8321</v>
      </c>
      <c r="S2839" s="10">
        <f t="shared" si="179"/>
        <v>42307.700046296297</v>
      </c>
      <c r="T2839" s="10">
        <f t="shared" si="178"/>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s="13" t="s">
        <v>8320</v>
      </c>
      <c r="R2840" t="s">
        <v>8321</v>
      </c>
      <c r="S2840" s="10">
        <f t="shared" si="179"/>
        <v>41842.399259259255</v>
      </c>
      <c r="T2840" s="10">
        <f t="shared" si="178"/>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s="13" t="s">
        <v>8320</v>
      </c>
      <c r="R2841" t="s">
        <v>8321</v>
      </c>
      <c r="S2841" s="10">
        <f t="shared" si="179"/>
        <v>41853.031874999993</v>
      </c>
      <c r="T2841" s="10">
        <f t="shared" si="178"/>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s="13" t="s">
        <v>8320</v>
      </c>
      <c r="R2842" t="s">
        <v>8321</v>
      </c>
      <c r="S2842" s="10">
        <f t="shared" si="179"/>
        <v>42059.827303240738</v>
      </c>
      <c r="T2842" s="10">
        <f t="shared" si="178"/>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s="6">
        <f t="shared" si="177"/>
        <v>10</v>
      </c>
      <c r="Q2843" s="13" t="s">
        <v>8320</v>
      </c>
      <c r="R2843" t="s">
        <v>8321</v>
      </c>
      <c r="S2843" s="10">
        <f t="shared" si="179"/>
        <v>42291.531215277777</v>
      </c>
      <c r="T2843" s="10">
        <f t="shared" si="178"/>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s="6" t="e">
        <f t="shared" si="177"/>
        <v>#DIV/0!</v>
      </c>
      <c r="Q2844" s="13" t="s">
        <v>8320</v>
      </c>
      <c r="R2844" t="s">
        <v>8321</v>
      </c>
      <c r="S2844" s="10">
        <f t="shared" si="179"/>
        <v>41784.744155092594</v>
      </c>
      <c r="T2844" s="10">
        <f t="shared" si="178"/>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s="6" t="e">
        <f t="shared" si="177"/>
        <v>#DIV/0!</v>
      </c>
      <c r="Q2845" s="13" t="s">
        <v>8320</v>
      </c>
      <c r="R2845" t="s">
        <v>8321</v>
      </c>
      <c r="S2845" s="10">
        <f t="shared" si="179"/>
        <v>42492.529513888883</v>
      </c>
      <c r="T2845" s="10">
        <f t="shared" si="178"/>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s="13" t="s">
        <v>8320</v>
      </c>
      <c r="R2846" t="s">
        <v>8321</v>
      </c>
      <c r="S2846" s="10">
        <f t="shared" si="179"/>
        <v>42709.337731481479</v>
      </c>
      <c r="T2846" s="10">
        <f t="shared" si="178"/>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s="13" t="s">
        <v>8320</v>
      </c>
      <c r="R2847" t="s">
        <v>8321</v>
      </c>
      <c r="S2847" s="10">
        <f t="shared" si="179"/>
        <v>42102.808252314811</v>
      </c>
      <c r="T2847" s="10">
        <f t="shared" si="178"/>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s="6" t="e">
        <f t="shared" si="177"/>
        <v>#DIV/0!</v>
      </c>
      <c r="Q2848" s="13" t="s">
        <v>8320</v>
      </c>
      <c r="R2848" t="s">
        <v>8321</v>
      </c>
      <c r="S2848" s="10">
        <f t="shared" si="179"/>
        <v>42108.483726851853</v>
      </c>
      <c r="T2848" s="10">
        <f t="shared" si="178"/>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s="6" t="e">
        <f t="shared" si="177"/>
        <v>#DIV/0!</v>
      </c>
      <c r="Q2849" s="13" t="s">
        <v>8320</v>
      </c>
      <c r="R2849" t="s">
        <v>8321</v>
      </c>
      <c r="S2849" s="10">
        <f t="shared" si="179"/>
        <v>42453.597974537035</v>
      </c>
      <c r="T2849" s="10">
        <f t="shared" si="178"/>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s="13" t="s">
        <v>8320</v>
      </c>
      <c r="R2850" t="s">
        <v>8321</v>
      </c>
      <c r="S2850" s="10">
        <f t="shared" si="179"/>
        <v>42123.440497685187</v>
      </c>
      <c r="T2850" s="10">
        <f t="shared" si="178"/>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s="6">
        <f t="shared" si="177"/>
        <v>5</v>
      </c>
      <c r="Q2851" s="13" t="s">
        <v>8320</v>
      </c>
      <c r="R2851" t="s">
        <v>8321</v>
      </c>
      <c r="S2851" s="10">
        <f t="shared" si="179"/>
        <v>42453.219907407409</v>
      </c>
      <c r="T2851" s="10">
        <f t="shared" si="178"/>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s="13" t="s">
        <v>8320</v>
      </c>
      <c r="R2852" t="s">
        <v>8321</v>
      </c>
      <c r="S2852" s="10">
        <f t="shared" si="179"/>
        <v>41857.798738425925</v>
      </c>
      <c r="T2852" s="10">
        <f t="shared" si="178"/>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s="6" t="e">
        <f t="shared" si="177"/>
        <v>#DIV/0!</v>
      </c>
      <c r="Q2853" s="13" t="s">
        <v>8320</v>
      </c>
      <c r="R2853" t="s">
        <v>8321</v>
      </c>
      <c r="S2853" s="10">
        <f t="shared" si="179"/>
        <v>42389.794317129628</v>
      </c>
      <c r="T2853" s="10">
        <f t="shared" si="178"/>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s="13" t="s">
        <v>8320</v>
      </c>
      <c r="R2854" t="s">
        <v>8321</v>
      </c>
      <c r="S2854" s="10">
        <f t="shared" si="179"/>
        <v>41780.836840277778</v>
      </c>
      <c r="T2854" s="10">
        <f t="shared" si="178"/>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s="6" t="e">
        <f t="shared" si="177"/>
        <v>#DIV/0!</v>
      </c>
      <c r="Q2855" s="13" t="s">
        <v>8320</v>
      </c>
      <c r="R2855" t="s">
        <v>8321</v>
      </c>
      <c r="S2855" s="10">
        <f t="shared" si="179"/>
        <v>41835.98260416666</v>
      </c>
      <c r="T2855" s="10">
        <f t="shared" si="178"/>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s="13" t="s">
        <v>8320</v>
      </c>
      <c r="R2856" t="s">
        <v>8321</v>
      </c>
      <c r="S2856" s="10">
        <f t="shared" si="179"/>
        <v>42111.508321759255</v>
      </c>
      <c r="T2856" s="10">
        <f t="shared" si="178"/>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s="6">
        <f t="shared" si="177"/>
        <v>60</v>
      </c>
      <c r="Q2857" s="13" t="s">
        <v>8320</v>
      </c>
      <c r="R2857" t="s">
        <v>8321</v>
      </c>
      <c r="S2857" s="10">
        <f t="shared" si="179"/>
        <v>42369.799432870372</v>
      </c>
      <c r="T2857" s="10">
        <f t="shared" si="178"/>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s="13" t="s">
        <v>8320</v>
      </c>
      <c r="R2858" t="s">
        <v>8321</v>
      </c>
      <c r="S2858" s="10">
        <f t="shared" si="179"/>
        <v>42164.829247685186</v>
      </c>
      <c r="T2858" s="10">
        <f t="shared" si="178"/>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s="13" t="s">
        <v>8320</v>
      </c>
      <c r="R2859" t="s">
        <v>8321</v>
      </c>
      <c r="S2859" s="10">
        <f t="shared" si="179"/>
        <v>42726.711747685178</v>
      </c>
      <c r="T2859" s="10">
        <f t="shared" si="178"/>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s="6" t="e">
        <f t="shared" si="177"/>
        <v>#DIV/0!</v>
      </c>
      <c r="Q2860" s="13" t="s">
        <v>8320</v>
      </c>
      <c r="R2860" t="s">
        <v>8321</v>
      </c>
      <c r="S2860" s="10">
        <f t="shared" si="179"/>
        <v>41954.336747685178</v>
      </c>
      <c r="T2860" s="10">
        <f t="shared" si="178"/>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s="13" t="s">
        <v>8320</v>
      </c>
      <c r="R2861" t="s">
        <v>8321</v>
      </c>
      <c r="S2861" s="10">
        <f t="shared" si="179"/>
        <v>42233.153981481482</v>
      </c>
      <c r="T2861" s="10">
        <f t="shared" si="178"/>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s="13" t="s">
        <v>8320</v>
      </c>
      <c r="R2862" t="s">
        <v>8321</v>
      </c>
      <c r="S2862" s="10">
        <f t="shared" si="179"/>
        <v>42480.592314814814</v>
      </c>
      <c r="T2862" s="10">
        <f t="shared" si="178"/>
        <v>42540.592314814814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s="13" t="s">
        <v>8320</v>
      </c>
      <c r="R2863" t="s">
        <v>8321</v>
      </c>
      <c r="S2863" s="10">
        <f t="shared" si="179"/>
        <v>42257.3825</v>
      </c>
      <c r="T2863" s="10">
        <f t="shared" si="178"/>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s="13" t="s">
        <v>8320</v>
      </c>
      <c r="R2864" t="s">
        <v>8321</v>
      </c>
      <c r="S2864" s="10">
        <f t="shared" si="179"/>
        <v>41784.581354166665</v>
      </c>
      <c r="T2864" s="10">
        <f t="shared" si="178"/>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s="13" t="s">
        <v>8320</v>
      </c>
      <c r="R2865" t="s">
        <v>8321</v>
      </c>
      <c r="S2865" s="10">
        <f t="shared" si="179"/>
        <v>41831.46670138889</v>
      </c>
      <c r="T2865" s="10">
        <f t="shared" si="178"/>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s="13" t="s">
        <v>8320</v>
      </c>
      <c r="R2866" t="s">
        <v>8321</v>
      </c>
      <c r="S2866" s="10">
        <f t="shared" si="179"/>
        <v>42172.405173611107</v>
      </c>
      <c r="T2866" s="10">
        <f t="shared" si="178"/>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s="6" t="e">
        <f t="shared" si="177"/>
        <v>#DIV/0!</v>
      </c>
      <c r="Q2867" s="13" t="s">
        <v>8320</v>
      </c>
      <c r="R2867" t="s">
        <v>8321</v>
      </c>
      <c r="S2867" s="10">
        <f t="shared" si="179"/>
        <v>41949.905775462961</v>
      </c>
      <c r="T2867" s="10">
        <f t="shared" si="178"/>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s="13" t="s">
        <v>8320</v>
      </c>
      <c r="R2868" t="s">
        <v>8321</v>
      </c>
      <c r="S2868" s="10">
        <f t="shared" si="179"/>
        <v>42627.746770833335</v>
      </c>
      <c r="T2868" s="10">
        <f t="shared" si="178"/>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s="6">
        <f t="shared" si="177"/>
        <v>50.4</v>
      </c>
      <c r="Q2869" s="13" t="s">
        <v>8320</v>
      </c>
      <c r="R2869" t="s">
        <v>8321</v>
      </c>
      <c r="S2869" s="10">
        <f t="shared" si="179"/>
        <v>42530.986944444441</v>
      </c>
      <c r="T2869" s="10">
        <f t="shared" si="178"/>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s="13" t="s">
        <v>8320</v>
      </c>
      <c r="R2870" t="s">
        <v>8321</v>
      </c>
      <c r="S2870" s="10">
        <f t="shared" si="179"/>
        <v>42618.618680555555</v>
      </c>
      <c r="T2870" s="10">
        <f t="shared" si="178"/>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s="13" t="s">
        <v>8320</v>
      </c>
      <c r="R2871" t="s">
        <v>8321</v>
      </c>
      <c r="S2871" s="10">
        <f t="shared" si="179"/>
        <v>42540.385196759256</v>
      </c>
      <c r="T2871" s="10">
        <f t="shared" si="178"/>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s="13" t="s">
        <v>8320</v>
      </c>
      <c r="R2872" t="s">
        <v>8321</v>
      </c>
      <c r="S2872" s="10">
        <f t="shared" si="179"/>
        <v>41745.981076388889</v>
      </c>
      <c r="T2872" s="10">
        <f t="shared" si="178"/>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s="13" t="s">
        <v>8320</v>
      </c>
      <c r="R2873" t="s">
        <v>8321</v>
      </c>
      <c r="S2873" s="10">
        <f t="shared" si="179"/>
        <v>41974.530243055553</v>
      </c>
      <c r="T2873" s="10">
        <f t="shared" si="178"/>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s="6" t="e">
        <f t="shared" si="177"/>
        <v>#DIV/0!</v>
      </c>
      <c r="Q2874" s="13" t="s">
        <v>8320</v>
      </c>
      <c r="R2874" t="s">
        <v>8321</v>
      </c>
      <c r="S2874" s="10">
        <f t="shared" si="179"/>
        <v>42114.907847222225</v>
      </c>
      <c r="T2874" s="10">
        <f t="shared" si="178"/>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s="13" t="s">
        <v>8320</v>
      </c>
      <c r="R2875" t="s">
        <v>8321</v>
      </c>
      <c r="S2875" s="10">
        <f t="shared" si="179"/>
        <v>42002.609155092585</v>
      </c>
      <c r="T2875" s="10">
        <f t="shared" si="178"/>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s="13" t="s">
        <v>8320</v>
      </c>
      <c r="R2876" t="s">
        <v>8321</v>
      </c>
      <c r="S2876" s="10">
        <f t="shared" si="179"/>
        <v>42722.636412037034</v>
      </c>
      <c r="T2876" s="10">
        <f t="shared" si="178"/>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s="13" t="s">
        <v>8320</v>
      </c>
      <c r="R2877" t="s">
        <v>8321</v>
      </c>
      <c r="S2877" s="10">
        <f t="shared" si="179"/>
        <v>42464.920057870368</v>
      </c>
      <c r="T2877" s="10">
        <f t="shared" si="178"/>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s="6" t="e">
        <f t="shared" si="177"/>
        <v>#DIV/0!</v>
      </c>
      <c r="Q2878" s="13" t="s">
        <v>8320</v>
      </c>
      <c r="R2878" t="s">
        <v>8321</v>
      </c>
      <c r="S2878" s="10">
        <f t="shared" si="179"/>
        <v>42171.535636574066</v>
      </c>
      <c r="T2878" s="10">
        <f t="shared" si="178"/>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s="13" t="s">
        <v>8320</v>
      </c>
      <c r="R2879" t="s">
        <v>8321</v>
      </c>
      <c r="S2879" s="10">
        <f t="shared" si="179"/>
        <v>42672.746805555558</v>
      </c>
      <c r="T2879" s="10">
        <f t="shared" si="178"/>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s="13" t="s">
        <v>8320</v>
      </c>
      <c r="R2880" t="s">
        <v>8321</v>
      </c>
      <c r="S2880" s="10">
        <f t="shared" si="179"/>
        <v>42128.407349537032</v>
      </c>
      <c r="T2880" s="10">
        <f t="shared" si="178"/>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s="13" t="s">
        <v>8320</v>
      </c>
      <c r="R2881" t="s">
        <v>8321</v>
      </c>
      <c r="S2881" s="10">
        <f t="shared" si="179"/>
        <v>42359.516909722217</v>
      </c>
      <c r="T2881" s="10">
        <f t="shared" si="178"/>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s="13" t="s">
        <v>8320</v>
      </c>
      <c r="R2882" t="s">
        <v>8321</v>
      </c>
      <c r="S2882" s="10">
        <f t="shared" si="179"/>
        <v>42192.69736111111</v>
      </c>
      <c r="T2882" s="10">
        <f t="shared" si="178"/>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180">E2883/D2883</f>
        <v>0</v>
      </c>
      <c r="P2883" s="6" t="e">
        <f t="shared" ref="P2883:P2946" si="181">E2883/L2883</f>
        <v>#DIV/0!</v>
      </c>
      <c r="Q2883" s="13" t="s">
        <v>8320</v>
      </c>
      <c r="R2883" t="s">
        <v>8321</v>
      </c>
      <c r="S2883" s="10">
        <f t="shared" si="179"/>
        <v>41916.389305555553</v>
      </c>
      <c r="T2883" s="10">
        <f t="shared" ref="T2883:T2946" si="182">(I2883/86400)+25569+(-5/24)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s="13" t="s">
        <v>8320</v>
      </c>
      <c r="R2884" t="s">
        <v>8321</v>
      </c>
      <c r="S2884" s="10">
        <f t="shared" ref="S2884:S2947" si="183">(J2884/86400)+25569+(-5/24)</f>
        <v>42461.387939814813</v>
      </c>
      <c r="T2884" s="10">
        <f t="shared" si="182"/>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s="6">
        <f t="shared" si="181"/>
        <v>381.6</v>
      </c>
      <c r="Q2885" s="13" t="s">
        <v>8320</v>
      </c>
      <c r="R2885" t="s">
        <v>8321</v>
      </c>
      <c r="S2885" s="10">
        <f t="shared" si="183"/>
        <v>42370.694872685184</v>
      </c>
      <c r="T2885" s="10">
        <f t="shared" si="182"/>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s="13" t="s">
        <v>8320</v>
      </c>
      <c r="R2886" t="s">
        <v>8321</v>
      </c>
      <c r="S2886" s="10">
        <f t="shared" si="183"/>
        <v>41948.518923611111</v>
      </c>
      <c r="T2886" s="10">
        <f t="shared" si="182"/>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s="13" t="s">
        <v>8320</v>
      </c>
      <c r="R2887" t="s">
        <v>8321</v>
      </c>
      <c r="S2887" s="10">
        <f t="shared" si="183"/>
        <v>42046.868067129624</v>
      </c>
      <c r="T2887" s="10">
        <f t="shared" si="182"/>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s="6">
        <f t="shared" si="181"/>
        <v>10</v>
      </c>
      <c r="Q2888" s="13" t="s">
        <v>8320</v>
      </c>
      <c r="R2888" t="s">
        <v>8321</v>
      </c>
      <c r="S2888" s="10">
        <f t="shared" si="183"/>
        <v>42261.424583333333</v>
      </c>
      <c r="T2888" s="10">
        <f t="shared" si="182"/>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s="13" t="s">
        <v>8320</v>
      </c>
      <c r="R2889" t="s">
        <v>8321</v>
      </c>
      <c r="S2889" s="10">
        <f t="shared" si="183"/>
        <v>41985.219027777777</v>
      </c>
      <c r="T2889" s="10">
        <f t="shared" si="182"/>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s="6" t="e">
        <f t="shared" si="181"/>
        <v>#DIV/0!</v>
      </c>
      <c r="Q2890" s="13" t="s">
        <v>8320</v>
      </c>
      <c r="R2890" t="s">
        <v>8321</v>
      </c>
      <c r="S2890" s="10">
        <f t="shared" si="183"/>
        <v>41922.326851851853</v>
      </c>
      <c r="T2890" s="10">
        <f t="shared" si="182"/>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s="13" t="s">
        <v>8320</v>
      </c>
      <c r="R2891" t="s">
        <v>8321</v>
      </c>
      <c r="S2891" s="10">
        <f t="shared" si="183"/>
        <v>41850.654918981476</v>
      </c>
      <c r="T2891" s="10">
        <f t="shared" si="182"/>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s="13" t="s">
        <v>8320</v>
      </c>
      <c r="R2892" t="s">
        <v>8321</v>
      </c>
      <c r="S2892" s="10">
        <f t="shared" si="183"/>
        <v>41831.534629629627</v>
      </c>
      <c r="T2892" s="10">
        <f t="shared" si="182"/>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s="13" t="s">
        <v>8320</v>
      </c>
      <c r="R2893" t="s">
        <v>8321</v>
      </c>
      <c r="S2893" s="10">
        <f t="shared" si="183"/>
        <v>42415.675092592595</v>
      </c>
      <c r="T2893" s="10">
        <f t="shared" si="182"/>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s="13" t="s">
        <v>8320</v>
      </c>
      <c r="R2894" t="s">
        <v>8321</v>
      </c>
      <c r="S2894" s="10">
        <f t="shared" si="183"/>
        <v>41869.505833333329</v>
      </c>
      <c r="T2894" s="10">
        <f t="shared" si="182"/>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s="13" t="s">
        <v>8320</v>
      </c>
      <c r="R2895" t="s">
        <v>8321</v>
      </c>
      <c r="S2895" s="10">
        <f t="shared" si="183"/>
        <v>41953.564756944441</v>
      </c>
      <c r="T2895" s="10">
        <f t="shared" si="182"/>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s="6" t="e">
        <f t="shared" si="181"/>
        <v>#DIV/0!</v>
      </c>
      <c r="Q2896" s="13" t="s">
        <v>8320</v>
      </c>
      <c r="R2896" t="s">
        <v>8321</v>
      </c>
      <c r="S2896" s="10">
        <f t="shared" si="183"/>
        <v>42037.777951388889</v>
      </c>
      <c r="T2896" s="10">
        <f t="shared" si="182"/>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s="13" t="s">
        <v>8320</v>
      </c>
      <c r="R2897" t="s">
        <v>8321</v>
      </c>
      <c r="S2897" s="10">
        <f t="shared" si="183"/>
        <v>41811.347129629627</v>
      </c>
      <c r="T2897" s="10">
        <f t="shared" si="182"/>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s="13" t="s">
        <v>8320</v>
      </c>
      <c r="R2898" t="s">
        <v>8321</v>
      </c>
      <c r="S2898" s="10">
        <f t="shared" si="183"/>
        <v>42701.700474537036</v>
      </c>
      <c r="T2898" s="10">
        <f t="shared" si="182"/>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s="13" t="s">
        <v>8320</v>
      </c>
      <c r="R2899" t="s">
        <v>8321</v>
      </c>
      <c r="S2899" s="10">
        <f t="shared" si="183"/>
        <v>42258.438171296293</v>
      </c>
      <c r="T2899" s="10">
        <f t="shared" si="182"/>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s="13" t="s">
        <v>8320</v>
      </c>
      <c r="R2900" t="s">
        <v>8321</v>
      </c>
      <c r="S2900" s="10">
        <f t="shared" si="183"/>
        <v>42278.456631944442</v>
      </c>
      <c r="T2900" s="10">
        <f t="shared" si="182"/>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s="6" t="e">
        <f t="shared" si="181"/>
        <v>#DIV/0!</v>
      </c>
      <c r="Q2901" s="13" t="s">
        <v>8320</v>
      </c>
      <c r="R2901" t="s">
        <v>8321</v>
      </c>
      <c r="S2901" s="10">
        <f t="shared" si="183"/>
        <v>42514.869884259257</v>
      </c>
      <c r="T2901" s="10">
        <f t="shared" si="182"/>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s="13" t="s">
        <v>8320</v>
      </c>
      <c r="R2902" t="s">
        <v>8321</v>
      </c>
      <c r="S2902" s="10">
        <f t="shared" si="183"/>
        <v>41830.025833333333</v>
      </c>
      <c r="T2902" s="10">
        <f t="shared" si="182"/>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s="13" t="s">
        <v>8320</v>
      </c>
      <c r="R2903" t="s">
        <v>8321</v>
      </c>
      <c r="S2903" s="10">
        <f t="shared" si="183"/>
        <v>41982.696053240739</v>
      </c>
      <c r="T2903" s="10">
        <f t="shared" si="182"/>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s="13" t="s">
        <v>8320</v>
      </c>
      <c r="R2904" t="s">
        <v>8321</v>
      </c>
      <c r="S2904" s="10">
        <f t="shared" si="183"/>
        <v>42210.231435185182</v>
      </c>
      <c r="T2904" s="10">
        <f t="shared" si="182"/>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s="13" t="s">
        <v>8320</v>
      </c>
      <c r="R2905" t="s">
        <v>8321</v>
      </c>
      <c r="S2905" s="10">
        <f t="shared" si="183"/>
        <v>42195.95854166666</v>
      </c>
      <c r="T2905" s="10">
        <f t="shared" si="182"/>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s="6">
        <f t="shared" si="181"/>
        <v>18.75</v>
      </c>
      <c r="Q2906" s="13" t="s">
        <v>8320</v>
      </c>
      <c r="R2906" t="s">
        <v>8321</v>
      </c>
      <c r="S2906" s="10">
        <f t="shared" si="183"/>
        <v>41940.759618055556</v>
      </c>
      <c r="T2906" s="10">
        <f t="shared" si="182"/>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s="13" t="s">
        <v>8320</v>
      </c>
      <c r="R2907" t="s">
        <v>8321</v>
      </c>
      <c r="S2907" s="10">
        <f t="shared" si="183"/>
        <v>42605.848530092589</v>
      </c>
      <c r="T2907" s="10">
        <f t="shared" si="182"/>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s="13" t="s">
        <v>8320</v>
      </c>
      <c r="R2908" t="s">
        <v>8321</v>
      </c>
      <c r="S2908" s="10">
        <f t="shared" si="183"/>
        <v>42199.440578703703</v>
      </c>
      <c r="T2908" s="10">
        <f t="shared" si="182"/>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s="13" t="s">
        <v>8320</v>
      </c>
      <c r="R2909" t="s">
        <v>8321</v>
      </c>
      <c r="S2909" s="10">
        <f t="shared" si="183"/>
        <v>42444.669409722221</v>
      </c>
      <c r="T2909" s="10">
        <f t="shared" si="182"/>
        <v>42504.669409722221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s="6">
        <f t="shared" si="181"/>
        <v>52.8</v>
      </c>
      <c r="Q2910" s="13" t="s">
        <v>8320</v>
      </c>
      <c r="R2910" t="s">
        <v>8321</v>
      </c>
      <c r="S2910" s="10">
        <f t="shared" si="183"/>
        <v>42499.523368055554</v>
      </c>
      <c r="T2910" s="10">
        <f t="shared" si="182"/>
        <v>42529.523368055554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s="13" t="s">
        <v>8320</v>
      </c>
      <c r="R2911" t="s">
        <v>8321</v>
      </c>
      <c r="S2911" s="10">
        <f t="shared" si="183"/>
        <v>41929.057881944442</v>
      </c>
      <c r="T2911" s="10">
        <f t="shared" si="182"/>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s="13" t="s">
        <v>8320</v>
      </c>
      <c r="R2912" t="s">
        <v>8321</v>
      </c>
      <c r="S2912" s="10">
        <f t="shared" si="183"/>
        <v>42107.632951388885</v>
      </c>
      <c r="T2912" s="10">
        <f t="shared" si="182"/>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s="13" t="s">
        <v>8320</v>
      </c>
      <c r="R2913" t="s">
        <v>8321</v>
      </c>
      <c r="S2913" s="10">
        <f t="shared" si="183"/>
        <v>42142.560486111113</v>
      </c>
      <c r="T2913" s="10">
        <f t="shared" si="182"/>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s="13" t="s">
        <v>8320</v>
      </c>
      <c r="R2914" t="s">
        <v>8321</v>
      </c>
      <c r="S2914" s="10">
        <f t="shared" si="183"/>
        <v>42353.923310185179</v>
      </c>
      <c r="T2914" s="10">
        <f t="shared" si="182"/>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s="13" t="s">
        <v>8320</v>
      </c>
      <c r="R2915" t="s">
        <v>8321</v>
      </c>
      <c r="S2915" s="10">
        <f t="shared" si="183"/>
        <v>41828.714571759258</v>
      </c>
      <c r="T2915" s="10">
        <f t="shared" si="182"/>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s="13" t="s">
        <v>8320</v>
      </c>
      <c r="R2916" t="s">
        <v>8321</v>
      </c>
      <c r="S2916" s="10">
        <f t="shared" si="183"/>
        <v>42017.699004629627</v>
      </c>
      <c r="T2916" s="10">
        <f t="shared" si="182"/>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s="13" t="s">
        <v>8320</v>
      </c>
      <c r="R2917" t="s">
        <v>8321</v>
      </c>
      <c r="S2917" s="10">
        <f t="shared" si="183"/>
        <v>42415.189699074072</v>
      </c>
      <c r="T2917" s="10">
        <f t="shared" si="182"/>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s="13" t="s">
        <v>8320</v>
      </c>
      <c r="R2918" t="s">
        <v>8321</v>
      </c>
      <c r="S2918" s="10">
        <f t="shared" si="183"/>
        <v>41755.268391203703</v>
      </c>
      <c r="T2918" s="10">
        <f t="shared" si="182"/>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s="13" t="s">
        <v>8320</v>
      </c>
      <c r="R2919" t="s">
        <v>8321</v>
      </c>
      <c r="S2919" s="10">
        <f t="shared" si="183"/>
        <v>42245.026006944441</v>
      </c>
      <c r="T2919" s="10">
        <f t="shared" si="182"/>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s="13" t="s">
        <v>8320</v>
      </c>
      <c r="R2920" t="s">
        <v>8321</v>
      </c>
      <c r="S2920" s="10">
        <f t="shared" si="183"/>
        <v>42278.421377314815</v>
      </c>
      <c r="T2920" s="10">
        <f t="shared" si="182"/>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s="13" t="s">
        <v>8320</v>
      </c>
      <c r="R2921" t="s">
        <v>8321</v>
      </c>
      <c r="S2921" s="10">
        <f t="shared" si="183"/>
        <v>41826.411215277774</v>
      </c>
      <c r="T2921" s="10">
        <f t="shared" si="182"/>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s="13" t="s">
        <v>8320</v>
      </c>
      <c r="R2922" t="s">
        <v>8321</v>
      </c>
      <c r="S2922" s="10">
        <f t="shared" si="183"/>
        <v>42058.584143518521</v>
      </c>
      <c r="T2922" s="10">
        <f t="shared" si="182"/>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43</v>
      </c>
      <c r="Q2923" s="13" t="s">
        <v>8320</v>
      </c>
      <c r="R2923" t="s">
        <v>8362</v>
      </c>
      <c r="S2923" s="10">
        <f t="shared" si="183"/>
        <v>41877.678287037037</v>
      </c>
      <c r="T2923" s="10">
        <f t="shared" si="182"/>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s="13" t="s">
        <v>8320</v>
      </c>
      <c r="R2924" t="s">
        <v>8362</v>
      </c>
      <c r="S2924" s="10">
        <f t="shared" si="183"/>
        <v>42097.665821759256</v>
      </c>
      <c r="T2924" s="10">
        <f t="shared" si="182"/>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30</v>
      </c>
      <c r="Q2925" s="13" t="s">
        <v>8320</v>
      </c>
      <c r="R2925" t="s">
        <v>8362</v>
      </c>
      <c r="S2925" s="10">
        <f t="shared" si="183"/>
        <v>42012.944201388884</v>
      </c>
      <c r="T2925" s="10">
        <f t="shared" si="182"/>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s="13" t="s">
        <v>8320</v>
      </c>
      <c r="R2926" t="s">
        <v>8362</v>
      </c>
      <c r="S2926" s="10">
        <f t="shared" si="183"/>
        <v>42103.348495370366</v>
      </c>
      <c r="T2926" s="10">
        <f t="shared" si="182"/>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s="13" t="s">
        <v>8320</v>
      </c>
      <c r="R2927" t="s">
        <v>8362</v>
      </c>
      <c r="S2927" s="10">
        <f t="shared" si="183"/>
        <v>41863.375787037039</v>
      </c>
      <c r="T2927" s="10">
        <f t="shared" si="182"/>
        <v>41893.375787037039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75</v>
      </c>
      <c r="Q2928" s="13" t="s">
        <v>8320</v>
      </c>
      <c r="R2928" t="s">
        <v>8362</v>
      </c>
      <c r="S2928" s="10">
        <f t="shared" si="183"/>
        <v>42044.557627314811</v>
      </c>
      <c r="T2928" s="10">
        <f t="shared" si="182"/>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s="13" t="s">
        <v>8320</v>
      </c>
      <c r="R2929" t="s">
        <v>8362</v>
      </c>
      <c r="S2929" s="10">
        <f t="shared" si="183"/>
        <v>41806.460983796293</v>
      </c>
      <c r="T2929" s="10">
        <f t="shared" si="182"/>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s="13" t="s">
        <v>8320</v>
      </c>
      <c r="R2930" t="s">
        <v>8362</v>
      </c>
      <c r="S2930" s="10">
        <f t="shared" si="183"/>
        <v>42403.789884259262</v>
      </c>
      <c r="T2930" s="10">
        <f t="shared" si="182"/>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s="13" t="s">
        <v>8320</v>
      </c>
      <c r="R2931" t="s">
        <v>8362</v>
      </c>
      <c r="S2931" s="10">
        <f t="shared" si="183"/>
        <v>41754.355995370366</v>
      </c>
      <c r="T2931" s="10">
        <f t="shared" si="182"/>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s="13" t="s">
        <v>8320</v>
      </c>
      <c r="R2932" t="s">
        <v>8362</v>
      </c>
      <c r="S2932" s="10">
        <f t="shared" si="183"/>
        <v>42101.375740740739</v>
      </c>
      <c r="T2932" s="10">
        <f t="shared" si="182"/>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s="13" t="s">
        <v>8320</v>
      </c>
      <c r="R2933" t="s">
        <v>8362</v>
      </c>
      <c r="S2933" s="10">
        <f t="shared" si="183"/>
        <v>41872.082905092589</v>
      </c>
      <c r="T2933" s="10">
        <f t="shared" si="182"/>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s="13" t="s">
        <v>8320</v>
      </c>
      <c r="R2934" t="s">
        <v>8362</v>
      </c>
      <c r="S2934" s="10">
        <f t="shared" si="183"/>
        <v>42024.956446759257</v>
      </c>
      <c r="T2934" s="10">
        <f t="shared" si="182"/>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s="13" t="s">
        <v>8320</v>
      </c>
      <c r="R2935" t="s">
        <v>8362</v>
      </c>
      <c r="S2935" s="10">
        <f t="shared" si="183"/>
        <v>42495.748298611106</v>
      </c>
      <c r="T2935" s="10">
        <f t="shared" si="182"/>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s="13" t="s">
        <v>8320</v>
      </c>
      <c r="R2936" t="s">
        <v>8362</v>
      </c>
      <c r="S2936" s="10">
        <f t="shared" si="183"/>
        <v>41775.427824074075</v>
      </c>
      <c r="T2936" s="10">
        <f t="shared" si="182"/>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s="13" t="s">
        <v>8320</v>
      </c>
      <c r="R2937" t="s">
        <v>8362</v>
      </c>
      <c r="S2937" s="10">
        <f t="shared" si="183"/>
        <v>42553.375092592592</v>
      </c>
      <c r="T2937" s="10">
        <f t="shared" si="182"/>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s="13" t="s">
        <v>8320</v>
      </c>
      <c r="R2938" t="s">
        <v>8362</v>
      </c>
      <c r="S2938" s="10">
        <f t="shared" si="183"/>
        <v>41912.442395833328</v>
      </c>
      <c r="T2938" s="10">
        <f t="shared" si="182"/>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s="13" t="s">
        <v>8320</v>
      </c>
      <c r="R2939" t="s">
        <v>8362</v>
      </c>
      <c r="S2939" s="10">
        <f t="shared" si="183"/>
        <v>41803.248993055553</v>
      </c>
      <c r="T2939" s="10">
        <f t="shared" si="182"/>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s="13" t="s">
        <v>8320</v>
      </c>
      <c r="R2940" t="s">
        <v>8362</v>
      </c>
      <c r="S2940" s="10">
        <f t="shared" si="183"/>
        <v>42004.495532407404</v>
      </c>
      <c r="T2940" s="10">
        <f t="shared" si="182"/>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s="13" t="s">
        <v>8320</v>
      </c>
      <c r="R2941" t="s">
        <v>8362</v>
      </c>
      <c r="S2941" s="10">
        <f t="shared" si="183"/>
        <v>41845.60083333333</v>
      </c>
      <c r="T2941" s="10">
        <f t="shared" si="182"/>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s="13" t="s">
        <v>8320</v>
      </c>
      <c r="R2942" t="s">
        <v>8362</v>
      </c>
      <c r="S2942" s="10">
        <f t="shared" si="183"/>
        <v>41982.565023148149</v>
      </c>
      <c r="T2942" s="10">
        <f t="shared" si="182"/>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s="13" t="s">
        <v>8320</v>
      </c>
      <c r="R2943" t="s">
        <v>8360</v>
      </c>
      <c r="S2943" s="10">
        <f t="shared" si="183"/>
        <v>42034.751793981479</v>
      </c>
      <c r="T2943" s="10">
        <f t="shared" si="182"/>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s="13" t="s">
        <v>8320</v>
      </c>
      <c r="R2944" t="s">
        <v>8360</v>
      </c>
      <c r="S2944" s="10">
        <f t="shared" si="183"/>
        <v>42334.595590277771</v>
      </c>
      <c r="T2944" s="10">
        <f t="shared" si="182"/>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s="6" t="e">
        <f t="shared" si="181"/>
        <v>#DIV/0!</v>
      </c>
      <c r="Q2945" s="13" t="s">
        <v>8320</v>
      </c>
      <c r="R2945" t="s">
        <v>8360</v>
      </c>
      <c r="S2945" s="10">
        <f t="shared" si="183"/>
        <v>42076.921064814807</v>
      </c>
      <c r="T2945" s="10">
        <f t="shared" si="182"/>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180"/>
        <v>0.01</v>
      </c>
      <c r="P2946" s="6">
        <f t="shared" si="181"/>
        <v>100</v>
      </c>
      <c r="Q2946" s="13" t="s">
        <v>8320</v>
      </c>
      <c r="R2946" t="s">
        <v>8360</v>
      </c>
      <c r="S2946" s="10">
        <f t="shared" si="183"/>
        <v>42132.705995370365</v>
      </c>
      <c r="T2946" s="10">
        <f t="shared" si="182"/>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184">E2947/D2947</f>
        <v>0</v>
      </c>
      <c r="P2947" s="6" t="e">
        <f t="shared" ref="P2947:P3010" si="185">E2947/L2947</f>
        <v>#DIV/0!</v>
      </c>
      <c r="Q2947" s="13" t="s">
        <v>8320</v>
      </c>
      <c r="R2947" t="s">
        <v>8360</v>
      </c>
      <c r="S2947" s="10">
        <f t="shared" si="183"/>
        <v>42117.931250000001</v>
      </c>
      <c r="T2947" s="10">
        <f t="shared" ref="T2947:T3010" si="186">(I2947/86400)+25569+(-5/24)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s="6">
        <f t="shared" si="185"/>
        <v>1</v>
      </c>
      <c r="Q2948" s="13" t="s">
        <v>8320</v>
      </c>
      <c r="R2948" t="s">
        <v>8360</v>
      </c>
      <c r="S2948" s="10">
        <f t="shared" ref="S2948:S3011" si="187">(J2948/86400)+25569+(-5/24)</f>
        <v>42567.322824074072</v>
      </c>
      <c r="T2948" s="10">
        <f t="shared" si="186"/>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s="13" t="s">
        <v>8320</v>
      </c>
      <c r="R2949" t="s">
        <v>8360</v>
      </c>
      <c r="S2949" s="10">
        <f t="shared" si="187"/>
        <v>42649.353784722225</v>
      </c>
      <c r="T2949" s="10">
        <f t="shared" si="186"/>
        <v>42698.507638888885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s="13" t="s">
        <v>8320</v>
      </c>
      <c r="R2950" t="s">
        <v>8360</v>
      </c>
      <c r="S2950" s="10">
        <f t="shared" si="187"/>
        <v>42097.440891203696</v>
      </c>
      <c r="T2950" s="10">
        <f t="shared" si="186"/>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s="13" t="s">
        <v>8320</v>
      </c>
      <c r="R2951" t="s">
        <v>8360</v>
      </c>
      <c r="S2951" s="10">
        <f t="shared" si="187"/>
        <v>42297.61478009259</v>
      </c>
      <c r="T2951" s="10">
        <f t="shared" si="186"/>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s="6" t="e">
        <f t="shared" si="185"/>
        <v>#DIV/0!</v>
      </c>
      <c r="Q2952" s="13" t="s">
        <v>8320</v>
      </c>
      <c r="R2952" t="s">
        <v>8360</v>
      </c>
      <c r="S2952" s="10">
        <f t="shared" si="187"/>
        <v>42362.156851851854</v>
      </c>
      <c r="T2952" s="10">
        <f t="shared" si="186"/>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s="13" t="s">
        <v>8320</v>
      </c>
      <c r="R2953" t="s">
        <v>8360</v>
      </c>
      <c r="S2953" s="10">
        <f t="shared" si="187"/>
        <v>41872.594594907401</v>
      </c>
      <c r="T2953" s="10">
        <f t="shared" si="186"/>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s="13" t="s">
        <v>8320</v>
      </c>
      <c r="R2954" t="s">
        <v>8360</v>
      </c>
      <c r="S2954" s="10">
        <f t="shared" si="187"/>
        <v>42628.481932870367</v>
      </c>
      <c r="T2954" s="10">
        <f t="shared" si="186"/>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s="13" t="s">
        <v>8320</v>
      </c>
      <c r="R2955" t="s">
        <v>8360</v>
      </c>
      <c r="S2955" s="10">
        <f t="shared" si="187"/>
        <v>42255.583576388883</v>
      </c>
      <c r="T2955" s="10">
        <f t="shared" si="186"/>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s="6" t="e">
        <f t="shared" si="185"/>
        <v>#DIV/0!</v>
      </c>
      <c r="Q2956" s="13" t="s">
        <v>8320</v>
      </c>
      <c r="R2956" t="s">
        <v>8360</v>
      </c>
      <c r="S2956" s="10">
        <f t="shared" si="187"/>
        <v>42790.375034722216</v>
      </c>
      <c r="T2956" s="10">
        <f t="shared" si="186"/>
        <v>42810.333368055552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s="13" t="s">
        <v>8320</v>
      </c>
      <c r="R2957" t="s">
        <v>8360</v>
      </c>
      <c r="S2957" s="10">
        <f t="shared" si="187"/>
        <v>42141.532974537033</v>
      </c>
      <c r="T2957" s="10">
        <f t="shared" si="186"/>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s="13" t="s">
        <v>8320</v>
      </c>
      <c r="R2958" t="s">
        <v>8360</v>
      </c>
      <c r="S2958" s="10">
        <f t="shared" si="187"/>
        <v>42464.750578703701</v>
      </c>
      <c r="T2958" s="10">
        <f t="shared" si="186"/>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s="13" t="s">
        <v>8320</v>
      </c>
      <c r="R2959" t="s">
        <v>8360</v>
      </c>
      <c r="S2959" s="10">
        <f t="shared" si="187"/>
        <v>42030.80291666666</v>
      </c>
      <c r="T2959" s="10">
        <f t="shared" si="186"/>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s="6" t="e">
        <f t="shared" si="185"/>
        <v>#DIV/0!</v>
      </c>
      <c r="Q2960" s="13" t="s">
        <v>8320</v>
      </c>
      <c r="R2960" t="s">
        <v>8360</v>
      </c>
      <c r="S2960" s="10">
        <f t="shared" si="187"/>
        <v>42438.570798611108</v>
      </c>
      <c r="T2960" s="10">
        <f t="shared" si="186"/>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s="6" t="e">
        <f t="shared" si="185"/>
        <v>#DIV/0!</v>
      </c>
      <c r="Q2961" s="13" t="s">
        <v>8320</v>
      </c>
      <c r="R2961" t="s">
        <v>8360</v>
      </c>
      <c r="S2961" s="10">
        <f t="shared" si="187"/>
        <v>42497.800057870372</v>
      </c>
      <c r="T2961" s="10">
        <f t="shared" si="186"/>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s="6" t="e">
        <f t="shared" si="185"/>
        <v>#DIV/0!</v>
      </c>
      <c r="Q2962" s="13" t="s">
        <v>8320</v>
      </c>
      <c r="R2962" t="s">
        <v>8360</v>
      </c>
      <c r="S2962" s="10">
        <f t="shared" si="187"/>
        <v>41863.54887731481</v>
      </c>
      <c r="T2962" s="10">
        <f t="shared" si="186"/>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s="13" t="s">
        <v>8320</v>
      </c>
      <c r="R2963" t="s">
        <v>8321</v>
      </c>
      <c r="S2963" s="10">
        <f t="shared" si="187"/>
        <v>42061.004155092589</v>
      </c>
      <c r="T2963" s="10">
        <f t="shared" si="186"/>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60.9</v>
      </c>
      <c r="Q2964" s="13" t="s">
        <v>8320</v>
      </c>
      <c r="R2964" t="s">
        <v>8321</v>
      </c>
      <c r="S2964" s="10">
        <f t="shared" si="187"/>
        <v>42036.035949074074</v>
      </c>
      <c r="T2964" s="10">
        <f t="shared" si="186"/>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s="13" t="s">
        <v>8320</v>
      </c>
      <c r="R2965" t="s">
        <v>8321</v>
      </c>
      <c r="S2965" s="10">
        <f t="shared" si="187"/>
        <v>42157.26185185185</v>
      </c>
      <c r="T2965" s="10">
        <f t="shared" si="186"/>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s="13" t="s">
        <v>8320</v>
      </c>
      <c r="R2966" t="s">
        <v>8321</v>
      </c>
      <c r="S2966" s="10">
        <f t="shared" si="187"/>
        <v>41827.701608796291</v>
      </c>
      <c r="T2966" s="10">
        <f t="shared" si="186"/>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s="13" t="s">
        <v>8320</v>
      </c>
      <c r="R2967" t="s">
        <v>8321</v>
      </c>
      <c r="S2967" s="10">
        <f t="shared" si="187"/>
        <v>42162.521215277775</v>
      </c>
      <c r="T2967" s="10">
        <f t="shared" si="186"/>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s="13" t="s">
        <v>8320</v>
      </c>
      <c r="R2968" t="s">
        <v>8321</v>
      </c>
      <c r="S2968" s="10">
        <f t="shared" si="187"/>
        <v>42233.530231481483</v>
      </c>
      <c r="T2968" s="10">
        <f t="shared" si="186"/>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s="13" t="s">
        <v>8320</v>
      </c>
      <c r="R2969" t="s">
        <v>8321</v>
      </c>
      <c r="S2969" s="10">
        <f t="shared" si="187"/>
        <v>42041.989490740736</v>
      </c>
      <c r="T2969" s="10">
        <f t="shared" si="186"/>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s="13" t="s">
        <v>8320</v>
      </c>
      <c r="R2970" t="s">
        <v>8321</v>
      </c>
      <c r="S2970" s="10">
        <f t="shared" si="187"/>
        <v>42585.315509259257</v>
      </c>
      <c r="T2970" s="10">
        <f t="shared" si="186"/>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s="13" t="s">
        <v>8320</v>
      </c>
      <c r="R2971" t="s">
        <v>8321</v>
      </c>
      <c r="S2971" s="10">
        <f t="shared" si="187"/>
        <v>42097.578159722216</v>
      </c>
      <c r="T2971" s="10">
        <f t="shared" si="186"/>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s="13" t="s">
        <v>8320</v>
      </c>
      <c r="R2972" t="s">
        <v>8321</v>
      </c>
      <c r="S2972" s="10">
        <f t="shared" si="187"/>
        <v>41808.461238425924</v>
      </c>
      <c r="T2972" s="10">
        <f t="shared" si="186"/>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s="13" t="s">
        <v>8320</v>
      </c>
      <c r="R2973" t="s">
        <v>8321</v>
      </c>
      <c r="S2973" s="10">
        <f t="shared" si="187"/>
        <v>41852.449976851851</v>
      </c>
      <c r="T2973" s="10">
        <f t="shared" si="186"/>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s="13" t="s">
        <v>8320</v>
      </c>
      <c r="R2974" t="s">
        <v>8321</v>
      </c>
      <c r="S2974" s="10">
        <f t="shared" si="187"/>
        <v>42693.90185185185</v>
      </c>
      <c r="T2974" s="10">
        <f t="shared" si="186"/>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s="13" t="s">
        <v>8320</v>
      </c>
      <c r="R2975" t="s">
        <v>8321</v>
      </c>
      <c r="S2975" s="10">
        <f t="shared" si="187"/>
        <v>42341.610046296293</v>
      </c>
      <c r="T2975" s="10">
        <f t="shared" si="186"/>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s="13" t="s">
        <v>8320</v>
      </c>
      <c r="R2976" t="s">
        <v>8321</v>
      </c>
      <c r="S2976" s="10">
        <f t="shared" si="187"/>
        <v>41879.852673611109</v>
      </c>
      <c r="T2976" s="10">
        <f t="shared" si="186"/>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s="13" t="s">
        <v>8320</v>
      </c>
      <c r="R2977" t="s">
        <v>8321</v>
      </c>
      <c r="S2977" s="10">
        <f t="shared" si="187"/>
        <v>41941.475532407407</v>
      </c>
      <c r="T2977" s="10">
        <f t="shared" si="186"/>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s="13" t="s">
        <v>8320</v>
      </c>
      <c r="R2978" t="s">
        <v>8321</v>
      </c>
      <c r="S2978" s="10">
        <f t="shared" si="187"/>
        <v>42425.522337962961</v>
      </c>
      <c r="T2978" s="10">
        <f t="shared" si="186"/>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s="13" t="s">
        <v>8320</v>
      </c>
      <c r="R2979" t="s">
        <v>8321</v>
      </c>
      <c r="S2979" s="10">
        <f t="shared" si="187"/>
        <v>42026.672847222224</v>
      </c>
      <c r="T2979" s="10">
        <f t="shared" si="186"/>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s="13" t="s">
        <v>8320</v>
      </c>
      <c r="R2980" t="s">
        <v>8321</v>
      </c>
      <c r="S2980" s="10">
        <f t="shared" si="187"/>
        <v>41922.432256944441</v>
      </c>
      <c r="T2980" s="10">
        <f t="shared" si="186"/>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s="13" t="s">
        <v>8320</v>
      </c>
      <c r="R2981" t="s">
        <v>8321</v>
      </c>
      <c r="S2981" s="10">
        <f t="shared" si="187"/>
        <v>41993.616006944438</v>
      </c>
      <c r="T2981" s="10">
        <f t="shared" si="186"/>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s="13" t="s">
        <v>8320</v>
      </c>
      <c r="R2982" t="s">
        <v>8321</v>
      </c>
      <c r="S2982" s="10">
        <f t="shared" si="187"/>
        <v>42219.70752314815</v>
      </c>
      <c r="T2982" s="10">
        <f t="shared" si="186"/>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s="13" t="s">
        <v>8320</v>
      </c>
      <c r="R2983" t="s">
        <v>8360</v>
      </c>
      <c r="S2983" s="10">
        <f t="shared" si="187"/>
        <v>42225.351342592585</v>
      </c>
      <c r="T2983" s="10">
        <f t="shared" si="186"/>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s="13" t="s">
        <v>8320</v>
      </c>
      <c r="R2984" t="s">
        <v>8360</v>
      </c>
      <c r="S2984" s="10">
        <f t="shared" si="187"/>
        <v>42381.478506944441</v>
      </c>
      <c r="T2984" s="10">
        <f t="shared" si="186"/>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s="13" t="s">
        <v>8320</v>
      </c>
      <c r="R2985" t="s">
        <v>8360</v>
      </c>
      <c r="S2985" s="10">
        <f t="shared" si="187"/>
        <v>41894.424027777779</v>
      </c>
      <c r="T2985" s="10">
        <f t="shared" si="186"/>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s="13" t="s">
        <v>8320</v>
      </c>
      <c r="R2986" t="s">
        <v>8360</v>
      </c>
      <c r="S2986" s="10">
        <f t="shared" si="187"/>
        <v>42576.070381944439</v>
      </c>
      <c r="T2986" s="10">
        <f t="shared" si="186"/>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s="13" t="s">
        <v>8320</v>
      </c>
      <c r="R2987" t="s">
        <v>8360</v>
      </c>
      <c r="S2987" s="10">
        <f t="shared" si="187"/>
        <v>42654.765370370369</v>
      </c>
      <c r="T2987" s="10">
        <f t="shared" si="186"/>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s="13" t="s">
        <v>8320</v>
      </c>
      <c r="R2988" t="s">
        <v>8360</v>
      </c>
      <c r="S2988" s="10">
        <f t="shared" si="187"/>
        <v>42431.29173611111</v>
      </c>
      <c r="T2988" s="10">
        <f t="shared" si="186"/>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s="13" t="s">
        <v>8320</v>
      </c>
      <c r="R2989" t="s">
        <v>8360</v>
      </c>
      <c r="S2989" s="10">
        <f t="shared" si="187"/>
        <v>42627.098969907405</v>
      </c>
      <c r="T2989" s="10">
        <f t="shared" si="186"/>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s="13" t="s">
        <v>8320</v>
      </c>
      <c r="R2990" t="s">
        <v>8360</v>
      </c>
      <c r="S2990" s="10">
        <f t="shared" si="187"/>
        <v>42511.153715277775</v>
      </c>
      <c r="T2990" s="10">
        <f t="shared" si="186"/>
        <v>42541.153715277775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s="13" t="s">
        <v>8320</v>
      </c>
      <c r="R2991" t="s">
        <v>8360</v>
      </c>
      <c r="S2991" s="10">
        <f t="shared" si="187"/>
        <v>42336.812060185184</v>
      </c>
      <c r="T2991" s="10">
        <f t="shared" si="186"/>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s="13" t="s">
        <v>8320</v>
      </c>
      <c r="R2992" t="s">
        <v>8360</v>
      </c>
      <c r="S2992" s="10">
        <f t="shared" si="187"/>
        <v>42341.365972222215</v>
      </c>
      <c r="T2992" s="10">
        <f t="shared" si="186"/>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s="13" t="s">
        <v>8320</v>
      </c>
      <c r="R2993" t="s">
        <v>8360</v>
      </c>
      <c r="S2993" s="10">
        <f t="shared" si="187"/>
        <v>42740.628819444442</v>
      </c>
      <c r="T2993" s="10">
        <f t="shared" si="186"/>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s="13" t="s">
        <v>8320</v>
      </c>
      <c r="R2994" t="s">
        <v>8360</v>
      </c>
      <c r="S2994" s="10">
        <f t="shared" si="187"/>
        <v>42622.559143518512</v>
      </c>
      <c r="T2994" s="10">
        <f t="shared" si="186"/>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s="13" t="s">
        <v>8320</v>
      </c>
      <c r="R2995" t="s">
        <v>8360</v>
      </c>
      <c r="S2995" s="10">
        <f t="shared" si="187"/>
        <v>42390.63040509259</v>
      </c>
      <c r="T2995" s="10">
        <f t="shared" si="186"/>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s="13" t="s">
        <v>8320</v>
      </c>
      <c r="R2996" t="s">
        <v>8360</v>
      </c>
      <c r="S2996" s="10">
        <f t="shared" si="187"/>
        <v>41885.270509259259</v>
      </c>
      <c r="T2996" s="10">
        <f t="shared" si="186"/>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s="13" t="s">
        <v>8320</v>
      </c>
      <c r="R2997" t="s">
        <v>8360</v>
      </c>
      <c r="S2997" s="10">
        <f t="shared" si="187"/>
        <v>42724.456840277773</v>
      </c>
      <c r="T2997" s="10">
        <f t="shared" si="186"/>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s="13" t="s">
        <v>8320</v>
      </c>
      <c r="R2998" t="s">
        <v>8360</v>
      </c>
      <c r="S2998" s="10">
        <f t="shared" si="187"/>
        <v>42090.704166666663</v>
      </c>
      <c r="T2998" s="10">
        <f t="shared" si="186"/>
        <v>42150.704166666663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s="13" t="s">
        <v>8320</v>
      </c>
      <c r="R2999" t="s">
        <v>8360</v>
      </c>
      <c r="S2999" s="10">
        <f t="shared" si="187"/>
        <v>42775.525381944441</v>
      </c>
      <c r="T2999" s="10">
        <f t="shared" si="186"/>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s="13" t="s">
        <v>8320</v>
      </c>
      <c r="R3000" t="s">
        <v>8360</v>
      </c>
      <c r="S3000" s="10">
        <f t="shared" si="187"/>
        <v>41777.985289351847</v>
      </c>
      <c r="T3000" s="10">
        <f t="shared" si="186"/>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s="13" t="s">
        <v>8320</v>
      </c>
      <c r="R3001" t="s">
        <v>8360</v>
      </c>
      <c r="S3001" s="10">
        <f t="shared" si="187"/>
        <v>42780.531944444439</v>
      </c>
      <c r="T3001" s="10">
        <f t="shared" si="186"/>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62.5</v>
      </c>
      <c r="Q3002" s="13" t="s">
        <v>8320</v>
      </c>
      <c r="R3002" t="s">
        <v>8360</v>
      </c>
      <c r="S3002" s="10">
        <f t="shared" si="187"/>
        <v>42752.61886574074</v>
      </c>
      <c r="T3002" s="10">
        <f t="shared" si="186"/>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s="13" t="s">
        <v>8320</v>
      </c>
      <c r="R3003" t="s">
        <v>8360</v>
      </c>
      <c r="S3003" s="10">
        <f t="shared" si="187"/>
        <v>42534.687291666669</v>
      </c>
      <c r="T3003" s="10">
        <f t="shared" si="186"/>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s="13" t="s">
        <v>8320</v>
      </c>
      <c r="R3004" t="s">
        <v>8360</v>
      </c>
      <c r="S3004" s="10">
        <f t="shared" si="187"/>
        <v>41239.627916666665</v>
      </c>
      <c r="T3004" s="10">
        <f t="shared" si="186"/>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s="13" t="s">
        <v>8320</v>
      </c>
      <c r="R3005" t="s">
        <v>8360</v>
      </c>
      <c r="S3005" s="10">
        <f t="shared" si="187"/>
        <v>42398.640925925924</v>
      </c>
      <c r="T3005" s="10">
        <f t="shared" si="186"/>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s="13" t="s">
        <v>8320</v>
      </c>
      <c r="R3006" t="s">
        <v>8360</v>
      </c>
      <c r="S3006" s="10">
        <f t="shared" si="187"/>
        <v>41928.672731481478</v>
      </c>
      <c r="T3006" s="10">
        <f t="shared" si="186"/>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s="13" t="s">
        <v>8320</v>
      </c>
      <c r="R3007" t="s">
        <v>8360</v>
      </c>
      <c r="S3007" s="10">
        <f t="shared" si="187"/>
        <v>41888.466493055552</v>
      </c>
      <c r="T3007" s="10">
        <f t="shared" si="186"/>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s="13" t="s">
        <v>8320</v>
      </c>
      <c r="R3008" t="s">
        <v>8360</v>
      </c>
      <c r="S3008" s="10">
        <f t="shared" si="187"/>
        <v>41957.54850694444</v>
      </c>
      <c r="T3008" s="10">
        <f t="shared" si="186"/>
        <v>41987.54850694444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54</v>
      </c>
      <c r="Q3009" s="13" t="s">
        <v>8320</v>
      </c>
      <c r="R3009" t="s">
        <v>8360</v>
      </c>
      <c r="S3009" s="10">
        <f t="shared" si="187"/>
        <v>42098.007905092592</v>
      </c>
      <c r="T3009" s="10">
        <f t="shared" si="186"/>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s="13" t="s">
        <v>8320</v>
      </c>
      <c r="R3010" t="s">
        <v>8360</v>
      </c>
      <c r="S3010" s="10">
        <f t="shared" si="187"/>
        <v>42360.003692129627</v>
      </c>
      <c r="T3010" s="10">
        <f t="shared" si="186"/>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188">E3011/D3011</f>
        <v>1.19756</v>
      </c>
      <c r="P3011" s="6">
        <f t="shared" ref="P3011:P3074" si="189">E3011/L3011</f>
        <v>233.8984375</v>
      </c>
      <c r="Q3011" s="13" t="s">
        <v>8320</v>
      </c>
      <c r="R3011" t="s">
        <v>8360</v>
      </c>
      <c r="S3011" s="10">
        <f t="shared" si="187"/>
        <v>41939.361574074072</v>
      </c>
      <c r="T3011" s="10">
        <f t="shared" ref="T3011:T3074" si="190">(I3011/86400)+25569+(-5/24)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158</v>
      </c>
      <c r="Q3012" s="13" t="s">
        <v>8320</v>
      </c>
      <c r="R3012" t="s">
        <v>8360</v>
      </c>
      <c r="S3012" s="10">
        <f t="shared" ref="S3012:S3075" si="191">(J3012/86400)+25569+(-5/24)</f>
        <v>41996.624062499999</v>
      </c>
      <c r="T3012" s="10">
        <f t="shared" si="190"/>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s="13" t="s">
        <v>8320</v>
      </c>
      <c r="R3013" t="s">
        <v>8360</v>
      </c>
      <c r="S3013" s="10">
        <f t="shared" si="191"/>
        <v>42334.260601851849</v>
      </c>
      <c r="T3013" s="10">
        <f t="shared" si="190"/>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s="13" t="s">
        <v>8320</v>
      </c>
      <c r="R3014" t="s">
        <v>8360</v>
      </c>
      <c r="S3014" s="10">
        <f t="shared" si="191"/>
        <v>42024.494560185187</v>
      </c>
      <c r="T3014" s="10">
        <f t="shared" si="190"/>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s="13" t="s">
        <v>8320</v>
      </c>
      <c r="R3015" t="s">
        <v>8360</v>
      </c>
      <c r="S3015" s="10">
        <f t="shared" si="191"/>
        <v>42146.627881944441</v>
      </c>
      <c r="T3015" s="10">
        <f t="shared" si="190"/>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s="13" t="s">
        <v>8320</v>
      </c>
      <c r="R3016" t="s">
        <v>8360</v>
      </c>
      <c r="S3016" s="10">
        <f t="shared" si="191"/>
        <v>41919.915277777771</v>
      </c>
      <c r="T3016" s="10">
        <f t="shared" si="190"/>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s="13" t="s">
        <v>8320</v>
      </c>
      <c r="R3017" t="s">
        <v>8360</v>
      </c>
      <c r="S3017" s="10">
        <f t="shared" si="191"/>
        <v>41785.518958333334</v>
      </c>
      <c r="T3017" s="10">
        <f t="shared" si="190"/>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s="13" t="s">
        <v>8320</v>
      </c>
      <c r="R3018" t="s">
        <v>8360</v>
      </c>
      <c r="S3018" s="10">
        <f t="shared" si="191"/>
        <v>41778.339722222219</v>
      </c>
      <c r="T3018" s="10">
        <f t="shared" si="190"/>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s="13" t="s">
        <v>8320</v>
      </c>
      <c r="R3019" t="s">
        <v>8360</v>
      </c>
      <c r="S3019" s="10">
        <f t="shared" si="191"/>
        <v>41841.641701388886</v>
      </c>
      <c r="T3019" s="10">
        <f t="shared" si="190"/>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s="13" t="s">
        <v>8320</v>
      </c>
      <c r="R3020" t="s">
        <v>8360</v>
      </c>
      <c r="S3020" s="10">
        <f t="shared" si="191"/>
        <v>42163.09</v>
      </c>
      <c r="T3020" s="10">
        <f t="shared" si="190"/>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s="13" t="s">
        <v>8320</v>
      </c>
      <c r="R3021" t="s">
        <v>8360</v>
      </c>
      <c r="S3021" s="10">
        <f t="shared" si="191"/>
        <v>41758.625231481477</v>
      </c>
      <c r="T3021" s="10">
        <f t="shared" si="190"/>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s="13" t="s">
        <v>8320</v>
      </c>
      <c r="R3022" t="s">
        <v>8360</v>
      </c>
      <c r="S3022" s="10">
        <f t="shared" si="191"/>
        <v>42170.638113425921</v>
      </c>
      <c r="T3022" s="10">
        <f t="shared" si="190"/>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s="13" t="s">
        <v>8320</v>
      </c>
      <c r="R3023" t="s">
        <v>8360</v>
      </c>
      <c r="S3023" s="10">
        <f t="shared" si="191"/>
        <v>42660.410520833328</v>
      </c>
      <c r="T3023" s="10">
        <f t="shared" si="190"/>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s="13" t="s">
        <v>8320</v>
      </c>
      <c r="R3024" t="s">
        <v>8360</v>
      </c>
      <c r="S3024" s="10">
        <f t="shared" si="191"/>
        <v>42564.745474537034</v>
      </c>
      <c r="T3024" s="10">
        <f t="shared" si="190"/>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s="13" t="s">
        <v>8320</v>
      </c>
      <c r="R3025" t="s">
        <v>8360</v>
      </c>
      <c r="S3025" s="10">
        <f t="shared" si="191"/>
        <v>42121.467430555553</v>
      </c>
      <c r="T3025" s="10">
        <f t="shared" si="190"/>
        <v>42166.467430555553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s="13" t="s">
        <v>8320</v>
      </c>
      <c r="R3026" t="s">
        <v>8360</v>
      </c>
      <c r="S3026" s="10">
        <f t="shared" si="191"/>
        <v>41158.785590277774</v>
      </c>
      <c r="T3026" s="10">
        <f t="shared" si="190"/>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s="13" t="s">
        <v>8320</v>
      </c>
      <c r="R3027" t="s">
        <v>8360</v>
      </c>
      <c r="S3027" s="10">
        <f t="shared" si="191"/>
        <v>41761.301076388889</v>
      </c>
      <c r="T3027" s="10">
        <f t="shared" si="190"/>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s="13" t="s">
        <v>8320</v>
      </c>
      <c r="R3028" t="s">
        <v>8360</v>
      </c>
      <c r="S3028" s="10">
        <f t="shared" si="191"/>
        <v>42783.251064814809</v>
      </c>
      <c r="T3028" s="10">
        <f t="shared" si="190"/>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s="13" t="s">
        <v>8320</v>
      </c>
      <c r="R3029" t="s">
        <v>8360</v>
      </c>
      <c r="S3029" s="10">
        <f t="shared" si="191"/>
        <v>42053.49596064815</v>
      </c>
      <c r="T3029" s="10">
        <f t="shared" si="190"/>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s="13" t="s">
        <v>8320</v>
      </c>
      <c r="R3030" t="s">
        <v>8360</v>
      </c>
      <c r="S3030" s="10">
        <f t="shared" si="191"/>
        <v>42567.055844907409</v>
      </c>
      <c r="T3030" s="10">
        <f t="shared" si="190"/>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s="13" t="s">
        <v>8320</v>
      </c>
      <c r="R3031" t="s">
        <v>8360</v>
      </c>
      <c r="S3031" s="10">
        <f t="shared" si="191"/>
        <v>41932.500543981478</v>
      </c>
      <c r="T3031" s="10">
        <f t="shared" si="190"/>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s="13" t="s">
        <v>8320</v>
      </c>
      <c r="R3032" t="s">
        <v>8360</v>
      </c>
      <c r="S3032" s="10">
        <f t="shared" si="191"/>
        <v>42233.5390162037</v>
      </c>
      <c r="T3032" s="10">
        <f t="shared" si="190"/>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s="13" t="s">
        <v>8320</v>
      </c>
      <c r="R3033" t="s">
        <v>8360</v>
      </c>
      <c r="S3033" s="10">
        <f t="shared" si="191"/>
        <v>42597.674155092587</v>
      </c>
      <c r="T3033" s="10">
        <f t="shared" si="190"/>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50.88</v>
      </c>
      <c r="Q3034" s="13" t="s">
        <v>8320</v>
      </c>
      <c r="R3034" t="s">
        <v>8360</v>
      </c>
      <c r="S3034" s="10">
        <f t="shared" si="191"/>
        <v>42227.836331018516</v>
      </c>
      <c r="T3034" s="10">
        <f t="shared" si="190"/>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s="13" t="s">
        <v>8320</v>
      </c>
      <c r="R3035" t="s">
        <v>8360</v>
      </c>
      <c r="S3035" s="10">
        <f t="shared" si="191"/>
        <v>42569.901909722219</v>
      </c>
      <c r="T3035" s="10">
        <f t="shared" si="190"/>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s="13" t="s">
        <v>8320</v>
      </c>
      <c r="R3036" t="s">
        <v>8360</v>
      </c>
      <c r="S3036" s="10">
        <f t="shared" si="191"/>
        <v>42644.327025462961</v>
      </c>
      <c r="T3036" s="10">
        <f t="shared" si="190"/>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s="13" t="s">
        <v>8320</v>
      </c>
      <c r="R3037" t="s">
        <v>8360</v>
      </c>
      <c r="S3037" s="10">
        <f t="shared" si="191"/>
        <v>41368.351956018516</v>
      </c>
      <c r="T3037" s="10">
        <f t="shared" si="190"/>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s="13" t="s">
        <v>8320</v>
      </c>
      <c r="R3038" t="s">
        <v>8360</v>
      </c>
      <c r="S3038" s="10">
        <f t="shared" si="191"/>
        <v>41466.576898148145</v>
      </c>
      <c r="T3038" s="10">
        <f t="shared" si="190"/>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s="13" t="s">
        <v>8320</v>
      </c>
      <c r="R3039" t="s">
        <v>8360</v>
      </c>
      <c r="S3039" s="10">
        <f t="shared" si="191"/>
        <v>40378.684872685182</v>
      </c>
      <c r="T3039" s="10">
        <f t="shared" si="190"/>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s="13" t="s">
        <v>8320</v>
      </c>
      <c r="R3040" t="s">
        <v>8360</v>
      </c>
      <c r="S3040" s="10">
        <f t="shared" si="191"/>
        <v>42373.043946759259</v>
      </c>
      <c r="T3040" s="10">
        <f t="shared" si="190"/>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s="13" t="s">
        <v>8320</v>
      </c>
      <c r="R3041" t="s">
        <v>8360</v>
      </c>
      <c r="S3041" s="10">
        <f t="shared" si="191"/>
        <v>41610.586087962962</v>
      </c>
      <c r="T3041" s="10">
        <f t="shared" si="190"/>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s="13" t="s">
        <v>8320</v>
      </c>
      <c r="R3042" t="s">
        <v>8360</v>
      </c>
      <c r="S3042" s="10">
        <f t="shared" si="191"/>
        <v>42177.583576388883</v>
      </c>
      <c r="T3042" s="10">
        <f t="shared" si="190"/>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s="13" t="s">
        <v>8320</v>
      </c>
      <c r="R3043" t="s">
        <v>8360</v>
      </c>
      <c r="S3043" s="10">
        <f t="shared" si="191"/>
        <v>42359.660277777781</v>
      </c>
      <c r="T3043" s="10">
        <f t="shared" si="190"/>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s="13" t="s">
        <v>8320</v>
      </c>
      <c r="R3044" t="s">
        <v>8360</v>
      </c>
      <c r="S3044" s="10">
        <f t="shared" si="191"/>
        <v>42253.479710648149</v>
      </c>
      <c r="T3044" s="10">
        <f t="shared" si="190"/>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s="13" t="s">
        <v>8320</v>
      </c>
      <c r="R3045" t="s">
        <v>8360</v>
      </c>
      <c r="S3045" s="10">
        <f t="shared" si="191"/>
        <v>42082.862256944441</v>
      </c>
      <c r="T3045" s="10">
        <f t="shared" si="190"/>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s="13" t="s">
        <v>8320</v>
      </c>
      <c r="R3046" t="s">
        <v>8360</v>
      </c>
      <c r="S3046" s="10">
        <f t="shared" si="191"/>
        <v>42387.518495370365</v>
      </c>
      <c r="T3046" s="10">
        <f t="shared" si="190"/>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s="13" t="s">
        <v>8320</v>
      </c>
      <c r="R3047" t="s">
        <v>8360</v>
      </c>
      <c r="S3047" s="10">
        <f t="shared" si="191"/>
        <v>41842.947395833333</v>
      </c>
      <c r="T3047" s="10">
        <f t="shared" si="190"/>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s="13" t="s">
        <v>8320</v>
      </c>
      <c r="R3048" t="s">
        <v>8360</v>
      </c>
      <c r="S3048" s="10">
        <f t="shared" si="191"/>
        <v>41862.59474537037</v>
      </c>
      <c r="T3048" s="10">
        <f t="shared" si="190"/>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37.25</v>
      </c>
      <c r="Q3049" s="13" t="s">
        <v>8320</v>
      </c>
      <c r="R3049" t="s">
        <v>8360</v>
      </c>
      <c r="S3049" s="10">
        <f t="shared" si="191"/>
        <v>42443.780717592592</v>
      </c>
      <c r="T3049" s="10">
        <f t="shared" si="190"/>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s="13" t="s">
        <v>8320</v>
      </c>
      <c r="R3050" t="s">
        <v>8360</v>
      </c>
      <c r="S3050" s="10">
        <f t="shared" si="191"/>
        <v>41975.692847222221</v>
      </c>
      <c r="T3050" s="10">
        <f t="shared" si="190"/>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s="13" t="s">
        <v>8320</v>
      </c>
      <c r="R3051" t="s">
        <v>8360</v>
      </c>
      <c r="S3051" s="10">
        <f t="shared" si="191"/>
        <v>42138.806192129625</v>
      </c>
      <c r="T3051" s="10">
        <f t="shared" si="190"/>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s="13" t="s">
        <v>8320</v>
      </c>
      <c r="R3052" t="s">
        <v>8360</v>
      </c>
      <c r="S3052" s="10">
        <f t="shared" si="191"/>
        <v>42464.960185185184</v>
      </c>
      <c r="T3052" s="10">
        <f t="shared" si="190"/>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s="13" t="s">
        <v>8320</v>
      </c>
      <c r="R3053" t="s">
        <v>8360</v>
      </c>
      <c r="S3053" s="10">
        <f t="shared" si="191"/>
        <v>42744.207696759258</v>
      </c>
      <c r="T3053" s="10">
        <f t="shared" si="190"/>
        <v>42774.207696759258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s="6">
        <f t="shared" si="189"/>
        <v>37.5</v>
      </c>
      <c r="Q3054" s="13" t="s">
        <v>8320</v>
      </c>
      <c r="R3054" t="s">
        <v>8360</v>
      </c>
      <c r="S3054" s="10">
        <f t="shared" si="191"/>
        <v>42122.461736111109</v>
      </c>
      <c r="T3054" s="10">
        <f t="shared" si="190"/>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s="13" t="s">
        <v>8320</v>
      </c>
      <c r="R3055" t="s">
        <v>8360</v>
      </c>
      <c r="S3055" s="10">
        <f t="shared" si="191"/>
        <v>41862.553391203699</v>
      </c>
      <c r="T3055" s="10">
        <f t="shared" si="190"/>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s="6" t="e">
        <f t="shared" si="189"/>
        <v>#DIV/0!</v>
      </c>
      <c r="Q3056" s="13" t="s">
        <v>8320</v>
      </c>
      <c r="R3056" t="s">
        <v>8360</v>
      </c>
      <c r="S3056" s="10">
        <f t="shared" si="191"/>
        <v>42027.624467592592</v>
      </c>
      <c r="T3056" s="10">
        <f t="shared" si="190"/>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s="13" t="s">
        <v>8320</v>
      </c>
      <c r="R3057" t="s">
        <v>8360</v>
      </c>
      <c r="S3057" s="10">
        <f t="shared" si="191"/>
        <v>41953.749884259254</v>
      </c>
      <c r="T3057" s="10">
        <f t="shared" si="190"/>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s="6" t="e">
        <f t="shared" si="189"/>
        <v>#DIV/0!</v>
      </c>
      <c r="Q3058" s="13" t="s">
        <v>8320</v>
      </c>
      <c r="R3058" t="s">
        <v>8360</v>
      </c>
      <c r="S3058" s="10">
        <f t="shared" si="191"/>
        <v>41851.428055555552</v>
      </c>
      <c r="T3058" s="10">
        <f t="shared" si="190"/>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s="6" t="e">
        <f t="shared" si="189"/>
        <v>#DIV/0!</v>
      </c>
      <c r="Q3059" s="13" t="s">
        <v>8320</v>
      </c>
      <c r="R3059" t="s">
        <v>8360</v>
      </c>
      <c r="S3059" s="10">
        <f t="shared" si="191"/>
        <v>42433.442256944443</v>
      </c>
      <c r="T3059" s="10">
        <f t="shared" si="190"/>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s="13" t="s">
        <v>8320</v>
      </c>
      <c r="R3060" t="s">
        <v>8360</v>
      </c>
      <c r="S3060" s="10">
        <f t="shared" si="191"/>
        <v>42460.165972222218</v>
      </c>
      <c r="T3060" s="10">
        <f t="shared" si="190"/>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s="13" t="s">
        <v>8320</v>
      </c>
      <c r="R3061" t="s">
        <v>8360</v>
      </c>
      <c r="S3061" s="10">
        <f t="shared" si="191"/>
        <v>41829.727384259255</v>
      </c>
      <c r="T3061" s="10">
        <f t="shared" si="190"/>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s="13" t="s">
        <v>8320</v>
      </c>
      <c r="R3062" t="s">
        <v>8360</v>
      </c>
      <c r="S3062" s="10">
        <f t="shared" si="191"/>
        <v>42245.066365740735</v>
      </c>
      <c r="T3062" s="10">
        <f t="shared" si="190"/>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s="6" t="e">
        <f t="shared" si="189"/>
        <v>#DIV/0!</v>
      </c>
      <c r="Q3063" s="13" t="s">
        <v>8320</v>
      </c>
      <c r="R3063" t="s">
        <v>8360</v>
      </c>
      <c r="S3063" s="10">
        <f t="shared" si="191"/>
        <v>41834.575787037036</v>
      </c>
      <c r="T3063" s="10">
        <f t="shared" si="190"/>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s="13" t="s">
        <v>8320</v>
      </c>
      <c r="R3064" t="s">
        <v>8360</v>
      </c>
      <c r="S3064" s="10">
        <f t="shared" si="191"/>
        <v>42248.3274537037</v>
      </c>
      <c r="T3064" s="10">
        <f t="shared" si="190"/>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s="13" t="s">
        <v>8320</v>
      </c>
      <c r="R3065" t="s">
        <v>8360</v>
      </c>
      <c r="S3065" s="10">
        <f t="shared" si="191"/>
        <v>42630.714560185188</v>
      </c>
      <c r="T3065" s="10">
        <f t="shared" si="190"/>
        <v>42665.714560185188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s="13" t="s">
        <v>8320</v>
      </c>
      <c r="R3066" t="s">
        <v>8360</v>
      </c>
      <c r="S3066" s="10">
        <f t="shared" si="191"/>
        <v>42298.9218287037</v>
      </c>
      <c r="T3066" s="10">
        <f t="shared" si="190"/>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s="13" t="s">
        <v>8320</v>
      </c>
      <c r="R3067" t="s">
        <v>8360</v>
      </c>
      <c r="S3067" s="10">
        <f t="shared" si="191"/>
        <v>41824.846898148149</v>
      </c>
      <c r="T3067" s="10">
        <f t="shared" si="190"/>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s="13" t="s">
        <v>8320</v>
      </c>
      <c r="R3068" t="s">
        <v>8360</v>
      </c>
      <c r="S3068" s="10">
        <f t="shared" si="191"/>
        <v>42531.020104166666</v>
      </c>
      <c r="T3068" s="10">
        <f t="shared" si="190"/>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s="13" t="s">
        <v>8320</v>
      </c>
      <c r="R3069" t="s">
        <v>8360</v>
      </c>
      <c r="S3069" s="10">
        <f t="shared" si="191"/>
        <v>42226.730081018519</v>
      </c>
      <c r="T3069" s="10">
        <f t="shared" si="190"/>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s="13" t="s">
        <v>8320</v>
      </c>
      <c r="R3070" t="s">
        <v>8360</v>
      </c>
      <c r="S3070" s="10">
        <f t="shared" si="191"/>
        <v>42263.483240740738</v>
      </c>
      <c r="T3070" s="10">
        <f t="shared" si="190"/>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s="13" t="s">
        <v>8320</v>
      </c>
      <c r="R3071" t="s">
        <v>8360</v>
      </c>
      <c r="S3071" s="10">
        <f t="shared" si="191"/>
        <v>41957.625393518516</v>
      </c>
      <c r="T3071" s="10">
        <f t="shared" si="190"/>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s="13" t="s">
        <v>8320</v>
      </c>
      <c r="R3072" t="s">
        <v>8360</v>
      </c>
      <c r="S3072" s="10">
        <f t="shared" si="191"/>
        <v>42690.525104166663</v>
      </c>
      <c r="T3072" s="10">
        <f t="shared" si="190"/>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s="13" t="s">
        <v>8320</v>
      </c>
      <c r="R3073" t="s">
        <v>8360</v>
      </c>
      <c r="S3073" s="10">
        <f t="shared" si="191"/>
        <v>42097.524085648147</v>
      </c>
      <c r="T3073" s="10">
        <f t="shared" si="190"/>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s="13" t="s">
        <v>8320</v>
      </c>
      <c r="R3074" t="s">
        <v>8360</v>
      </c>
      <c r="S3074" s="10">
        <f t="shared" si="191"/>
        <v>42658.482199074067</v>
      </c>
      <c r="T3074" s="10">
        <f t="shared" si="190"/>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192">E3075/D3075</f>
        <v>2.3035714285714285E-4</v>
      </c>
      <c r="P3075" s="6">
        <f t="shared" ref="P3075:P3138" si="193">E3075/L3075</f>
        <v>92.142857142857139</v>
      </c>
      <c r="Q3075" s="13" t="s">
        <v>8320</v>
      </c>
      <c r="R3075" t="s">
        <v>8360</v>
      </c>
      <c r="S3075" s="10">
        <f t="shared" si="191"/>
        <v>42111.475694444445</v>
      </c>
      <c r="T3075" s="10">
        <f t="shared" ref="T3075:T3138" si="194">(I3075/86400)+25569+(-5/24)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s="13" t="s">
        <v>8320</v>
      </c>
      <c r="R3076" t="s">
        <v>8360</v>
      </c>
      <c r="S3076" s="10">
        <f t="shared" ref="S3076:S3139" si="195">(J3076/86400)+25569+(-5/24)</f>
        <v>42409.362951388888</v>
      </c>
      <c r="T3076" s="10">
        <f t="shared" si="194"/>
        <v>42439.362951388888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s="13" t="s">
        <v>8320</v>
      </c>
      <c r="R3077" t="s">
        <v>8360</v>
      </c>
      <c r="S3077" s="10">
        <f t="shared" si="195"/>
        <v>42550.89398148148</v>
      </c>
      <c r="T3077" s="10">
        <f t="shared" si="194"/>
        <v>42600.89398148148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s="13" t="s">
        <v>8320</v>
      </c>
      <c r="R3078" t="s">
        <v>8360</v>
      </c>
      <c r="S3078" s="10">
        <f t="shared" si="195"/>
        <v>42226.443553240737</v>
      </c>
      <c r="T3078" s="10">
        <f t="shared" si="194"/>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s="13" t="s">
        <v>8320</v>
      </c>
      <c r="R3079" t="s">
        <v>8360</v>
      </c>
      <c r="S3079" s="10">
        <f t="shared" si="195"/>
        <v>42766.74858796296</v>
      </c>
      <c r="T3079" s="10">
        <f t="shared" si="194"/>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s="13" t="s">
        <v>8320</v>
      </c>
      <c r="R3080" t="s">
        <v>8360</v>
      </c>
      <c r="S3080" s="10">
        <f t="shared" si="195"/>
        <v>42030.930497685178</v>
      </c>
      <c r="T3080" s="10">
        <f t="shared" si="194"/>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s="13" t="s">
        <v>8320</v>
      </c>
      <c r="R3081" t="s">
        <v>8360</v>
      </c>
      <c r="S3081" s="10">
        <f t="shared" si="195"/>
        <v>42055.50503472222</v>
      </c>
      <c r="T3081" s="10">
        <f t="shared" si="194"/>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s="13" t="s">
        <v>8320</v>
      </c>
      <c r="R3082" t="s">
        <v>8360</v>
      </c>
      <c r="S3082" s="10">
        <f t="shared" si="195"/>
        <v>41939.8199537037</v>
      </c>
      <c r="T3082" s="10">
        <f t="shared" si="194"/>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s="13" t="s">
        <v>8320</v>
      </c>
      <c r="R3083" t="s">
        <v>8360</v>
      </c>
      <c r="S3083" s="10">
        <f t="shared" si="195"/>
        <v>42236.973275462959</v>
      </c>
      <c r="T3083" s="10">
        <f t="shared" si="194"/>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s="6" t="e">
        <f t="shared" si="193"/>
        <v>#DIV/0!</v>
      </c>
      <c r="Q3084" s="13" t="s">
        <v>8320</v>
      </c>
      <c r="R3084" t="s">
        <v>8360</v>
      </c>
      <c r="S3084" s="10">
        <f t="shared" si="195"/>
        <v>42293.714652777773</v>
      </c>
      <c r="T3084" s="10">
        <f t="shared" si="194"/>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s="13" t="s">
        <v>8320</v>
      </c>
      <c r="R3085" t="s">
        <v>8360</v>
      </c>
      <c r="S3085" s="10">
        <f t="shared" si="195"/>
        <v>41853.355069444442</v>
      </c>
      <c r="T3085" s="10">
        <f t="shared" si="194"/>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s="13" t="s">
        <v>8320</v>
      </c>
      <c r="R3086" t="s">
        <v>8360</v>
      </c>
      <c r="S3086" s="10">
        <f t="shared" si="195"/>
        <v>42100.515405092585</v>
      </c>
      <c r="T3086" s="10">
        <f t="shared" si="194"/>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s="13" t="s">
        <v>8320</v>
      </c>
      <c r="R3087" t="s">
        <v>8360</v>
      </c>
      <c r="S3087" s="10">
        <f t="shared" si="195"/>
        <v>42246.675451388888</v>
      </c>
      <c r="T3087" s="10">
        <f t="shared" si="194"/>
        <v>42276.675451388888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s="13" t="s">
        <v>8320</v>
      </c>
      <c r="R3088" t="s">
        <v>8360</v>
      </c>
      <c r="S3088" s="10">
        <f t="shared" si="195"/>
        <v>42173.462488425925</v>
      </c>
      <c r="T3088" s="10">
        <f t="shared" si="194"/>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s="13" t="s">
        <v>8320</v>
      </c>
      <c r="R3089" t="s">
        <v>8360</v>
      </c>
      <c r="S3089" s="10">
        <f t="shared" si="195"/>
        <v>42664.942013888889</v>
      </c>
      <c r="T3089" s="10">
        <f t="shared" si="194"/>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s="13" t="s">
        <v>8320</v>
      </c>
      <c r="R3090" t="s">
        <v>8360</v>
      </c>
      <c r="S3090" s="10">
        <f t="shared" si="195"/>
        <v>41981.363969907405</v>
      </c>
      <c r="T3090" s="10">
        <f t="shared" si="194"/>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s="13" t="s">
        <v>8320</v>
      </c>
      <c r="R3091" t="s">
        <v>8360</v>
      </c>
      <c r="S3091" s="10">
        <f t="shared" si="195"/>
        <v>42528.334293981483</v>
      </c>
      <c r="T3091" s="10">
        <f t="shared" si="194"/>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s="13" t="s">
        <v>8320</v>
      </c>
      <c r="R3092" t="s">
        <v>8360</v>
      </c>
      <c r="S3092" s="10">
        <f t="shared" si="195"/>
        <v>42065.610474537032</v>
      </c>
      <c r="T3092" s="10">
        <f t="shared" si="194"/>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s="13" t="s">
        <v>8320</v>
      </c>
      <c r="R3093" t="s">
        <v>8360</v>
      </c>
      <c r="S3093" s="10">
        <f t="shared" si="195"/>
        <v>42566.740081018514</v>
      </c>
      <c r="T3093" s="10">
        <f t="shared" si="194"/>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s="13" t="s">
        <v>8320</v>
      </c>
      <c r="R3094" t="s">
        <v>8360</v>
      </c>
      <c r="S3094" s="10">
        <f t="shared" si="195"/>
        <v>42255.41101851852</v>
      </c>
      <c r="T3094" s="10">
        <f t="shared" si="194"/>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s="13" t="s">
        <v>8320</v>
      </c>
      <c r="R3095" t="s">
        <v>8360</v>
      </c>
      <c r="S3095" s="10">
        <f t="shared" si="195"/>
        <v>41760.700706018521</v>
      </c>
      <c r="T3095" s="10">
        <f t="shared" si="194"/>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s="13" t="s">
        <v>8320</v>
      </c>
      <c r="R3096" t="s">
        <v>8360</v>
      </c>
      <c r="S3096" s="10">
        <f t="shared" si="195"/>
        <v>42207.587453703702</v>
      </c>
      <c r="T3096" s="10">
        <f t="shared" si="194"/>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s="13" t="s">
        <v>8320</v>
      </c>
      <c r="R3097" t="s">
        <v>8360</v>
      </c>
      <c r="S3097" s="10">
        <f t="shared" si="195"/>
        <v>42522.81689814815</v>
      </c>
      <c r="T3097" s="10">
        <f t="shared" si="194"/>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s="13" t="s">
        <v>8320</v>
      </c>
      <c r="R3098" t="s">
        <v>8360</v>
      </c>
      <c r="S3098" s="10">
        <f t="shared" si="195"/>
        <v>42114.617199074077</v>
      </c>
      <c r="T3098" s="10">
        <f t="shared" si="194"/>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s="13" t="s">
        <v>8320</v>
      </c>
      <c r="R3099" t="s">
        <v>8360</v>
      </c>
      <c r="S3099" s="10">
        <f t="shared" si="195"/>
        <v>42629.29515046296</v>
      </c>
      <c r="T3099" s="10">
        <f t="shared" si="194"/>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s="13" t="s">
        <v>8320</v>
      </c>
      <c r="R3100" t="s">
        <v>8360</v>
      </c>
      <c r="S3100" s="10">
        <f t="shared" si="195"/>
        <v>42359.58390046296</v>
      </c>
      <c r="T3100" s="10">
        <f t="shared" si="194"/>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s="13" t="s">
        <v>8320</v>
      </c>
      <c r="R3101" t="s">
        <v>8360</v>
      </c>
      <c r="S3101" s="10">
        <f t="shared" si="195"/>
        <v>42381.981377314813</v>
      </c>
      <c r="T3101" s="10">
        <f t="shared" si="194"/>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s="13" t="s">
        <v>8320</v>
      </c>
      <c r="R3102" t="s">
        <v>8360</v>
      </c>
      <c r="S3102" s="10">
        <f t="shared" si="195"/>
        <v>41902.4140625</v>
      </c>
      <c r="T3102" s="10">
        <f t="shared" si="194"/>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s="6">
        <f t="shared" si="193"/>
        <v>25</v>
      </c>
      <c r="Q3103" s="13" t="s">
        <v>8320</v>
      </c>
      <c r="R3103" t="s">
        <v>8360</v>
      </c>
      <c r="S3103" s="10">
        <f t="shared" si="195"/>
        <v>42171.175196759257</v>
      </c>
      <c r="T3103" s="10">
        <f t="shared" si="194"/>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s="13" t="s">
        <v>8320</v>
      </c>
      <c r="R3104" t="s">
        <v>8360</v>
      </c>
      <c r="S3104" s="10">
        <f t="shared" si="195"/>
        <v>42555.132152777776</v>
      </c>
      <c r="T3104" s="10">
        <f t="shared" si="194"/>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s="13" t="s">
        <v>8320</v>
      </c>
      <c r="R3105" t="s">
        <v>8360</v>
      </c>
      <c r="S3105" s="10">
        <f t="shared" si="195"/>
        <v>42106.94798611111</v>
      </c>
      <c r="T3105" s="10">
        <f t="shared" si="194"/>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s="13" t="s">
        <v>8320</v>
      </c>
      <c r="R3106" t="s">
        <v>8360</v>
      </c>
      <c r="S3106" s="10">
        <f t="shared" si="195"/>
        <v>42006.70035879629</v>
      </c>
      <c r="T3106" s="10">
        <f t="shared" si="194"/>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s="13" t="s">
        <v>8320</v>
      </c>
      <c r="R3107" t="s">
        <v>8360</v>
      </c>
      <c r="S3107" s="10">
        <f t="shared" si="195"/>
        <v>41876.510601851849</v>
      </c>
      <c r="T3107" s="10">
        <f t="shared" si="194"/>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s="13" t="s">
        <v>8320</v>
      </c>
      <c r="R3108" t="s">
        <v>8360</v>
      </c>
      <c r="S3108" s="10">
        <f t="shared" si="195"/>
        <v>42241.220787037033</v>
      </c>
      <c r="T3108" s="10">
        <f t="shared" si="194"/>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s="13" t="s">
        <v>8320</v>
      </c>
      <c r="R3109" t="s">
        <v>8360</v>
      </c>
      <c r="S3109" s="10">
        <f t="shared" si="195"/>
        <v>42128.605914351851</v>
      </c>
      <c r="T3109" s="10">
        <f t="shared" si="194"/>
        <v>42135.605914351851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s="13" t="s">
        <v>8320</v>
      </c>
      <c r="R3110" t="s">
        <v>8360</v>
      </c>
      <c r="S3110" s="10">
        <f t="shared" si="195"/>
        <v>42062.47215277778</v>
      </c>
      <c r="T3110" s="10">
        <f t="shared" si="194"/>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s="13" t="s">
        <v>8320</v>
      </c>
      <c r="R3111" t="s">
        <v>8360</v>
      </c>
      <c r="S3111" s="10">
        <f t="shared" si="195"/>
        <v>41843.916782407403</v>
      </c>
      <c r="T3111" s="10">
        <f t="shared" si="194"/>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s="13" t="s">
        <v>8320</v>
      </c>
      <c r="R3112" t="s">
        <v>8360</v>
      </c>
      <c r="S3112" s="10">
        <f t="shared" si="195"/>
        <v>42744.823136574072</v>
      </c>
      <c r="T3112" s="10">
        <f t="shared" si="194"/>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s="13" t="s">
        <v>8320</v>
      </c>
      <c r="R3113" t="s">
        <v>8360</v>
      </c>
      <c r="S3113" s="10">
        <f t="shared" si="195"/>
        <v>41885.386805555558</v>
      </c>
      <c r="T3113" s="10">
        <f t="shared" si="194"/>
        <v>41916.386805555558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s="13" t="s">
        <v>8320</v>
      </c>
      <c r="R3114" t="s">
        <v>8360</v>
      </c>
      <c r="S3114" s="10">
        <f t="shared" si="195"/>
        <v>42614.913587962961</v>
      </c>
      <c r="T3114" s="10">
        <f t="shared" si="194"/>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s="13" t="s">
        <v>8320</v>
      </c>
      <c r="R3115" t="s">
        <v>8360</v>
      </c>
      <c r="S3115" s="10">
        <f t="shared" si="195"/>
        <v>42081.522939814815</v>
      </c>
      <c r="T3115" s="10">
        <f t="shared" si="194"/>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s="6" t="e">
        <f t="shared" si="193"/>
        <v>#DIV/0!</v>
      </c>
      <c r="Q3116" s="13" t="s">
        <v>8320</v>
      </c>
      <c r="R3116" t="s">
        <v>8360</v>
      </c>
      <c r="S3116" s="10">
        <f t="shared" si="195"/>
        <v>41843.42418981481</v>
      </c>
      <c r="T3116" s="10">
        <f t="shared" si="194"/>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s="6">
        <f t="shared" si="193"/>
        <v>300</v>
      </c>
      <c r="Q3117" s="13" t="s">
        <v>8320</v>
      </c>
      <c r="R3117" t="s">
        <v>8360</v>
      </c>
      <c r="S3117" s="10">
        <f t="shared" si="195"/>
        <v>42496.238738425927</v>
      </c>
      <c r="T3117" s="10">
        <f t="shared" si="194"/>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s="13" t="s">
        <v>8320</v>
      </c>
      <c r="R3118" t="s">
        <v>8360</v>
      </c>
      <c r="S3118" s="10">
        <f t="shared" si="195"/>
        <v>42081.30700231481</v>
      </c>
      <c r="T3118" s="10">
        <f t="shared" si="194"/>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s="6">
        <f t="shared" si="193"/>
        <v>1</v>
      </c>
      <c r="Q3119" s="13" t="s">
        <v>8320</v>
      </c>
      <c r="R3119" t="s">
        <v>8360</v>
      </c>
      <c r="S3119" s="10">
        <f t="shared" si="195"/>
        <v>42509.166203703702</v>
      </c>
      <c r="T3119" s="10">
        <f t="shared" si="194"/>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s="13" t="s">
        <v>8320</v>
      </c>
      <c r="R3120" t="s">
        <v>8360</v>
      </c>
      <c r="S3120" s="10">
        <f t="shared" si="195"/>
        <v>42534.441238425927</v>
      </c>
      <c r="T3120" s="10">
        <f t="shared" si="194"/>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s="13" t="s">
        <v>8320</v>
      </c>
      <c r="R3121" t="s">
        <v>8360</v>
      </c>
      <c r="S3121" s="10">
        <f t="shared" si="195"/>
        <v>42059.837175925924</v>
      </c>
      <c r="T3121" s="10">
        <f t="shared" si="194"/>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s="13" t="s">
        <v>8320</v>
      </c>
      <c r="R3122" t="s">
        <v>8360</v>
      </c>
      <c r="S3122" s="10">
        <f t="shared" si="195"/>
        <v>42435.733749999992</v>
      </c>
      <c r="T3122" s="10">
        <f t="shared" si="194"/>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s="13" t="s">
        <v>8320</v>
      </c>
      <c r="R3123" t="s">
        <v>8360</v>
      </c>
      <c r="S3123" s="10">
        <f t="shared" si="195"/>
        <v>41848.471469907403</v>
      </c>
      <c r="T3123" s="10">
        <f t="shared" si="194"/>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s="13" t="s">
        <v>8320</v>
      </c>
      <c r="R3124" t="s">
        <v>8360</v>
      </c>
      <c r="S3124" s="10">
        <f t="shared" si="195"/>
        <v>42678.723749999997</v>
      </c>
      <c r="T3124" s="10">
        <f t="shared" si="194"/>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s="13" t="s">
        <v>8320</v>
      </c>
      <c r="R3125" t="s">
        <v>8360</v>
      </c>
      <c r="S3125" s="10">
        <f t="shared" si="195"/>
        <v>42530.784699074073</v>
      </c>
      <c r="T3125" s="10">
        <f t="shared" si="194"/>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s="13" t="s">
        <v>8320</v>
      </c>
      <c r="R3126" t="s">
        <v>8360</v>
      </c>
      <c r="S3126" s="10">
        <f t="shared" si="195"/>
        <v>41977.571770833332</v>
      </c>
      <c r="T3126" s="10">
        <f t="shared" si="194"/>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s="6" t="e">
        <f t="shared" si="193"/>
        <v>#DIV/0!</v>
      </c>
      <c r="Q3127" s="13" t="s">
        <v>8320</v>
      </c>
      <c r="R3127" t="s">
        <v>8360</v>
      </c>
      <c r="S3127" s="10">
        <f t="shared" si="195"/>
        <v>42345.998518518514</v>
      </c>
      <c r="T3127" s="10">
        <f t="shared" si="194"/>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s="13" t="s">
        <v>8320</v>
      </c>
      <c r="R3128" t="s">
        <v>8360</v>
      </c>
      <c r="S3128" s="10">
        <f t="shared" si="195"/>
        <v>42426.809745370367</v>
      </c>
      <c r="T3128" s="10">
        <f t="shared" si="194"/>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s="6" t="e">
        <f t="shared" si="193"/>
        <v>#DIV/0!</v>
      </c>
      <c r="Q3129" s="13" t="s">
        <v>8320</v>
      </c>
      <c r="R3129" t="s">
        <v>8360</v>
      </c>
      <c r="S3129" s="10">
        <f t="shared" si="195"/>
        <v>42034.648483796293</v>
      </c>
      <c r="T3129" s="10">
        <f t="shared" si="194"/>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s="13" t="s">
        <v>8320</v>
      </c>
      <c r="R3130" t="s">
        <v>8321</v>
      </c>
      <c r="S3130" s="10">
        <f t="shared" si="195"/>
        <v>42780.617372685178</v>
      </c>
      <c r="T3130" s="10">
        <f t="shared" si="194"/>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s="13" t="s">
        <v>8320</v>
      </c>
      <c r="R3131" t="s">
        <v>8321</v>
      </c>
      <c r="S3131" s="10">
        <f t="shared" si="195"/>
        <v>42803.634479166663</v>
      </c>
      <c r="T3131" s="10">
        <f t="shared" si="194"/>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s="13" t="s">
        <v>8320</v>
      </c>
      <c r="R3132" t="s">
        <v>8321</v>
      </c>
      <c r="S3132" s="10">
        <f t="shared" si="195"/>
        <v>42808.431898148141</v>
      </c>
      <c r="T3132" s="10">
        <f t="shared" si="194"/>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s="13" t="s">
        <v>8320</v>
      </c>
      <c r="R3133" t="s">
        <v>8321</v>
      </c>
      <c r="S3133" s="10">
        <f t="shared" si="195"/>
        <v>42803.370891203704</v>
      </c>
      <c r="T3133" s="10">
        <f t="shared" si="194"/>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s="13" t="s">
        <v>8320</v>
      </c>
      <c r="R3134" t="s">
        <v>8321</v>
      </c>
      <c r="S3134" s="10">
        <f t="shared" si="195"/>
        <v>42786.141898148147</v>
      </c>
      <c r="T3134" s="10">
        <f t="shared" si="194"/>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s="6">
        <f t="shared" si="193"/>
        <v>33.75</v>
      </c>
      <c r="Q3135" s="13" t="s">
        <v>8320</v>
      </c>
      <c r="R3135" t="s">
        <v>8321</v>
      </c>
      <c r="S3135" s="10">
        <f t="shared" si="195"/>
        <v>42788.356874999998</v>
      </c>
      <c r="T3135" s="10">
        <f t="shared" si="194"/>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s="13" t="s">
        <v>8320</v>
      </c>
      <c r="R3136" t="s">
        <v>8321</v>
      </c>
      <c r="S3136" s="10">
        <f t="shared" si="195"/>
        <v>42800.511793981474</v>
      </c>
      <c r="T3136" s="10">
        <f t="shared" si="194"/>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s="13" t="s">
        <v>8320</v>
      </c>
      <c r="R3137" t="s">
        <v>8321</v>
      </c>
      <c r="S3137" s="10">
        <f t="shared" si="195"/>
        <v>42806.943530092591</v>
      </c>
      <c r="T3137" s="10">
        <f t="shared" si="194"/>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s="13" t="s">
        <v>8320</v>
      </c>
      <c r="R3138" t="s">
        <v>8321</v>
      </c>
      <c r="S3138" s="10">
        <f t="shared" si="195"/>
        <v>42789.25409722222</v>
      </c>
      <c r="T3138" s="10">
        <f t="shared" si="194"/>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196">E3139/D3139</f>
        <v>3.3333333333333333E-2</v>
      </c>
      <c r="P3139" s="6">
        <f t="shared" ref="P3139:P3202" si="197">E3139/L3139</f>
        <v>50</v>
      </c>
      <c r="Q3139" s="13" t="s">
        <v>8320</v>
      </c>
      <c r="R3139" t="s">
        <v>8321</v>
      </c>
      <c r="S3139" s="10">
        <f t="shared" si="195"/>
        <v>42807.676724537036</v>
      </c>
      <c r="T3139" s="10">
        <f t="shared" ref="T3139:T3202" si="198">(I3139/86400)+25569+(-5/24)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s="6" t="e">
        <f t="shared" si="197"/>
        <v>#DIV/0!</v>
      </c>
      <c r="Q3140" s="13" t="s">
        <v>8320</v>
      </c>
      <c r="R3140" t="s">
        <v>8321</v>
      </c>
      <c r="S3140" s="10">
        <f t="shared" ref="S3140:S3203" si="199">(J3140/86400)+25569+(-5/24)</f>
        <v>42809.437581018516</v>
      </c>
      <c r="T3140" s="10">
        <f t="shared" si="198"/>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s="13" t="s">
        <v>8320</v>
      </c>
      <c r="R3141" t="s">
        <v>8321</v>
      </c>
      <c r="S3141" s="10">
        <f t="shared" si="199"/>
        <v>42785.062037037038</v>
      </c>
      <c r="T3141" s="10">
        <f t="shared" si="198"/>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s="13" t="s">
        <v>8320</v>
      </c>
      <c r="R3142" t="s">
        <v>8321</v>
      </c>
      <c r="S3142" s="10">
        <f t="shared" si="199"/>
        <v>42802.510451388887</v>
      </c>
      <c r="T3142" s="10">
        <f t="shared" si="198"/>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s="13" t="s">
        <v>8320</v>
      </c>
      <c r="R3143" t="s">
        <v>8321</v>
      </c>
      <c r="S3143" s="10">
        <f t="shared" si="199"/>
        <v>42800.544999999998</v>
      </c>
      <c r="T3143" s="10">
        <f t="shared" si="198"/>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s="13" t="s">
        <v>8320</v>
      </c>
      <c r="R3144" t="s">
        <v>8321</v>
      </c>
      <c r="S3144" s="10">
        <f t="shared" si="199"/>
        <v>42783.304849537039</v>
      </c>
      <c r="T3144" s="10">
        <f t="shared" si="198"/>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s="6" t="e">
        <f t="shared" si="197"/>
        <v>#DIV/0!</v>
      </c>
      <c r="Q3145" s="13" t="s">
        <v>8320</v>
      </c>
      <c r="R3145" t="s">
        <v>8321</v>
      </c>
      <c r="S3145" s="10">
        <f t="shared" si="199"/>
        <v>42808.149953703702</v>
      </c>
      <c r="T3145" s="10">
        <f t="shared" si="198"/>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s="13" t="s">
        <v>8320</v>
      </c>
      <c r="R3146" t="s">
        <v>8321</v>
      </c>
      <c r="S3146" s="10">
        <f t="shared" si="199"/>
        <v>42796.329942129632</v>
      </c>
      <c r="T3146" s="10">
        <f t="shared" si="198"/>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s="6" t="e">
        <f t="shared" si="197"/>
        <v>#DIV/0!</v>
      </c>
      <c r="Q3147" s="13" t="s">
        <v>8320</v>
      </c>
      <c r="R3147" t="s">
        <v>8321</v>
      </c>
      <c r="S3147" s="10">
        <f t="shared" si="199"/>
        <v>42761.832569444443</v>
      </c>
      <c r="T3147" s="10">
        <f t="shared" si="198"/>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s="6">
        <f t="shared" si="197"/>
        <v>437.5</v>
      </c>
      <c r="Q3148" s="13" t="s">
        <v>8320</v>
      </c>
      <c r="R3148" t="s">
        <v>8321</v>
      </c>
      <c r="S3148" s="10">
        <f t="shared" si="199"/>
        <v>42796.474143518521</v>
      </c>
      <c r="T3148" s="10">
        <f t="shared" si="198"/>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s="13" t="s">
        <v>8320</v>
      </c>
      <c r="R3149" t="s">
        <v>8321</v>
      </c>
      <c r="S3149" s="10">
        <f t="shared" si="199"/>
        <v>41909.761053240734</v>
      </c>
      <c r="T3149" s="10">
        <f t="shared" si="198"/>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s="13" t="s">
        <v>8320</v>
      </c>
      <c r="R3150" t="s">
        <v>8321</v>
      </c>
      <c r="S3150" s="10">
        <f t="shared" si="199"/>
        <v>41891.456990740735</v>
      </c>
      <c r="T3150" s="10">
        <f t="shared" si="198"/>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52</v>
      </c>
      <c r="Q3151" s="13" t="s">
        <v>8320</v>
      </c>
      <c r="R3151" t="s">
        <v>8321</v>
      </c>
      <c r="S3151" s="10">
        <f t="shared" si="199"/>
        <v>41225.809027777774</v>
      </c>
      <c r="T3151" s="10">
        <f t="shared" si="198"/>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s="13" t="s">
        <v>8320</v>
      </c>
      <c r="R3152" t="s">
        <v>8321</v>
      </c>
      <c r="S3152" s="10">
        <f t="shared" si="199"/>
        <v>40478.055590277778</v>
      </c>
      <c r="T3152" s="10">
        <f t="shared" si="198"/>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s="13" t="s">
        <v>8320</v>
      </c>
      <c r="R3153" t="s">
        <v>8321</v>
      </c>
      <c r="S3153" s="10">
        <f t="shared" si="199"/>
        <v>41862.631643518514</v>
      </c>
      <c r="T3153" s="10">
        <f t="shared" si="198"/>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s="13" t="s">
        <v>8320</v>
      </c>
      <c r="R3154" t="s">
        <v>8321</v>
      </c>
      <c r="S3154" s="10">
        <f t="shared" si="199"/>
        <v>41550.659340277773</v>
      </c>
      <c r="T3154" s="10">
        <f t="shared" si="198"/>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s="13" t="s">
        <v>8320</v>
      </c>
      <c r="R3155" t="s">
        <v>8321</v>
      </c>
      <c r="S3155" s="10">
        <f t="shared" si="199"/>
        <v>40632.946030092593</v>
      </c>
      <c r="T3155" s="10">
        <f t="shared" si="198"/>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s="13" t="s">
        <v>8320</v>
      </c>
      <c r="R3156" t="s">
        <v>8321</v>
      </c>
      <c r="S3156" s="10">
        <f t="shared" si="199"/>
        <v>40970.667337962957</v>
      </c>
      <c r="T3156" s="10">
        <f t="shared" si="198"/>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s="13" t="s">
        <v>8320</v>
      </c>
      <c r="R3157" t="s">
        <v>8321</v>
      </c>
      <c r="S3157" s="10">
        <f t="shared" si="199"/>
        <v>41233.290798611109</v>
      </c>
      <c r="T3157" s="10">
        <f t="shared" si="198"/>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s="13" t="s">
        <v>8320</v>
      </c>
      <c r="R3158" t="s">
        <v>8321</v>
      </c>
      <c r="S3158" s="10">
        <f t="shared" si="199"/>
        <v>41026.744722222218</v>
      </c>
      <c r="T3158" s="10">
        <f t="shared" si="198"/>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s="13" t="s">
        <v>8320</v>
      </c>
      <c r="R3159" t="s">
        <v>8321</v>
      </c>
      <c r="S3159" s="10">
        <f t="shared" si="199"/>
        <v>41829.579918981479</v>
      </c>
      <c r="T3159" s="10">
        <f t="shared" si="198"/>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s="13" t="s">
        <v>8320</v>
      </c>
      <c r="R3160" t="s">
        <v>8321</v>
      </c>
      <c r="S3160" s="10">
        <f t="shared" si="199"/>
        <v>41447.631388888891</v>
      </c>
      <c r="T3160" s="10">
        <f t="shared" si="198"/>
        <v>41477.631388888891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s="13" t="s">
        <v>8320</v>
      </c>
      <c r="R3161" t="s">
        <v>8321</v>
      </c>
      <c r="S3161" s="10">
        <f t="shared" si="199"/>
        <v>40883.858344907407</v>
      </c>
      <c r="T3161" s="10">
        <f t="shared" si="198"/>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s="13" t="s">
        <v>8320</v>
      </c>
      <c r="R3162" t="s">
        <v>8321</v>
      </c>
      <c r="S3162" s="10">
        <f t="shared" si="199"/>
        <v>41841.056562499994</v>
      </c>
      <c r="T3162" s="10">
        <f t="shared" si="198"/>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s="13" t="s">
        <v>8320</v>
      </c>
      <c r="R3163" t="s">
        <v>8321</v>
      </c>
      <c r="S3163" s="10">
        <f t="shared" si="199"/>
        <v>41897.327800925923</v>
      </c>
      <c r="T3163" s="10">
        <f t="shared" si="198"/>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s="13" t="s">
        <v>8320</v>
      </c>
      <c r="R3164" t="s">
        <v>8321</v>
      </c>
      <c r="S3164" s="10">
        <f t="shared" si="199"/>
        <v>41799.47756944444</v>
      </c>
      <c r="T3164" s="10">
        <f t="shared" si="198"/>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s="13" t="s">
        <v>8320</v>
      </c>
      <c r="R3165" t="s">
        <v>8321</v>
      </c>
      <c r="S3165" s="10">
        <f t="shared" si="199"/>
        <v>41775.545428240737</v>
      </c>
      <c r="T3165" s="10">
        <f t="shared" si="198"/>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s="13" t="s">
        <v>8320</v>
      </c>
      <c r="R3166" t="s">
        <v>8321</v>
      </c>
      <c r="S3166" s="10">
        <f t="shared" si="199"/>
        <v>41766.597395833327</v>
      </c>
      <c r="T3166" s="10">
        <f t="shared" si="198"/>
        <v>41799.597395833327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s="13" t="s">
        <v>8320</v>
      </c>
      <c r="R3167" t="s">
        <v>8321</v>
      </c>
      <c r="S3167" s="10">
        <f t="shared" si="199"/>
        <v>40643.950925925921</v>
      </c>
      <c r="T3167" s="10">
        <f t="shared" si="198"/>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s="13" t="s">
        <v>8320</v>
      </c>
      <c r="R3168" t="s">
        <v>8321</v>
      </c>
      <c r="S3168" s="10">
        <f t="shared" si="199"/>
        <v>41940.483252314814</v>
      </c>
      <c r="T3168" s="10">
        <f t="shared" si="198"/>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s="13" t="s">
        <v>8320</v>
      </c>
      <c r="R3169" t="s">
        <v>8321</v>
      </c>
      <c r="S3169" s="10">
        <f t="shared" si="199"/>
        <v>41838.967372685183</v>
      </c>
      <c r="T3169" s="10">
        <f t="shared" si="198"/>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s="13" t="s">
        <v>8320</v>
      </c>
      <c r="R3170" t="s">
        <v>8321</v>
      </c>
      <c r="S3170" s="10">
        <f t="shared" si="199"/>
        <v>41771.897604166668</v>
      </c>
      <c r="T3170" s="10">
        <f t="shared" si="198"/>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s="13" t="s">
        <v>8320</v>
      </c>
      <c r="R3171" t="s">
        <v>8321</v>
      </c>
      <c r="S3171" s="10">
        <f t="shared" si="199"/>
        <v>41591.529641203699</v>
      </c>
      <c r="T3171" s="10">
        <f t="shared" si="198"/>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s="13" t="s">
        <v>8320</v>
      </c>
      <c r="R3172" t="s">
        <v>8321</v>
      </c>
      <c r="S3172" s="10">
        <f t="shared" si="199"/>
        <v>41788.872037037036</v>
      </c>
      <c r="T3172" s="10">
        <f t="shared" si="198"/>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s="13" t="s">
        <v>8320</v>
      </c>
      <c r="R3173" t="s">
        <v>8321</v>
      </c>
      <c r="S3173" s="10">
        <f t="shared" si="199"/>
        <v>42466.399976851848</v>
      </c>
      <c r="T3173" s="10">
        <f t="shared" si="198"/>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s="13" t="s">
        <v>8320</v>
      </c>
      <c r="R3174" t="s">
        <v>8321</v>
      </c>
      <c r="S3174" s="10">
        <f t="shared" si="199"/>
        <v>40923.521620370368</v>
      </c>
      <c r="T3174" s="10">
        <f t="shared" si="198"/>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s="13" t="s">
        <v>8320</v>
      </c>
      <c r="R3175" t="s">
        <v>8321</v>
      </c>
      <c r="S3175" s="10">
        <f t="shared" si="199"/>
        <v>41878.670046296298</v>
      </c>
      <c r="T3175" s="10">
        <f t="shared" si="198"/>
        <v>41908.670046296298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s="13" t="s">
        <v>8320</v>
      </c>
      <c r="R3176" t="s">
        <v>8321</v>
      </c>
      <c r="S3176" s="10">
        <f t="shared" si="199"/>
        <v>41862.656342592592</v>
      </c>
      <c r="T3176" s="10">
        <f t="shared" si="198"/>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s="13" t="s">
        <v>8320</v>
      </c>
      <c r="R3177" t="s">
        <v>8321</v>
      </c>
      <c r="S3177" s="10">
        <f t="shared" si="199"/>
        <v>40531.678553240738</v>
      </c>
      <c r="T3177" s="10">
        <f t="shared" si="198"/>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s="13" t="s">
        <v>8320</v>
      </c>
      <c r="R3178" t="s">
        <v>8321</v>
      </c>
      <c r="S3178" s="10">
        <f t="shared" si="199"/>
        <v>41477.722581018512</v>
      </c>
      <c r="T3178" s="10">
        <f t="shared" si="198"/>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s="13" t="s">
        <v>8320</v>
      </c>
      <c r="R3179" t="s">
        <v>8321</v>
      </c>
      <c r="S3179" s="10">
        <f t="shared" si="199"/>
        <v>41781.458437499998</v>
      </c>
      <c r="T3179" s="10">
        <f t="shared" si="198"/>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s="13" t="s">
        <v>8320</v>
      </c>
      <c r="R3180" t="s">
        <v>8321</v>
      </c>
      <c r="S3180" s="10">
        <f t="shared" si="199"/>
        <v>41806.396701388883</v>
      </c>
      <c r="T3180" s="10">
        <f t="shared" si="198"/>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s="13" t="s">
        <v>8320</v>
      </c>
      <c r="R3181" t="s">
        <v>8321</v>
      </c>
      <c r="S3181" s="10">
        <f t="shared" si="199"/>
        <v>41375.49387731481</v>
      </c>
      <c r="T3181" s="10">
        <f t="shared" si="198"/>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s="13" t="s">
        <v>8320</v>
      </c>
      <c r="R3182" t="s">
        <v>8321</v>
      </c>
      <c r="S3182" s="10">
        <f t="shared" si="199"/>
        <v>41780.204270833332</v>
      </c>
      <c r="T3182" s="10">
        <f t="shared" si="198"/>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s="13" t="s">
        <v>8320</v>
      </c>
      <c r="R3183" t="s">
        <v>8321</v>
      </c>
      <c r="S3183" s="10">
        <f t="shared" si="199"/>
        <v>41779.101701388885</v>
      </c>
      <c r="T3183" s="10">
        <f t="shared" si="198"/>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s="13" t="s">
        <v>8320</v>
      </c>
      <c r="R3184" t="s">
        <v>8321</v>
      </c>
      <c r="S3184" s="10">
        <f t="shared" si="199"/>
        <v>40883.740983796291</v>
      </c>
      <c r="T3184" s="10">
        <f t="shared" si="198"/>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s="13" t="s">
        <v>8320</v>
      </c>
      <c r="R3185" t="s">
        <v>8321</v>
      </c>
      <c r="S3185" s="10">
        <f t="shared" si="199"/>
        <v>41491.586446759255</v>
      </c>
      <c r="T3185" s="10">
        <f t="shared" si="198"/>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s="13" t="s">
        <v>8320</v>
      </c>
      <c r="R3186" t="s">
        <v>8321</v>
      </c>
      <c r="S3186" s="10">
        <f t="shared" si="199"/>
        <v>41791.785081018512</v>
      </c>
      <c r="T3186" s="10">
        <f t="shared" si="198"/>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s="13" t="s">
        <v>8320</v>
      </c>
      <c r="R3187" t="s">
        <v>8321</v>
      </c>
      <c r="S3187" s="10">
        <f t="shared" si="199"/>
        <v>41829.768993055557</v>
      </c>
      <c r="T3187" s="10">
        <f t="shared" si="198"/>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s="13" t="s">
        <v>8320</v>
      </c>
      <c r="R3188" t="s">
        <v>8321</v>
      </c>
      <c r="S3188" s="10">
        <f t="shared" si="199"/>
        <v>41868.715717592589</v>
      </c>
      <c r="T3188" s="10">
        <f t="shared" si="198"/>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s="13" t="s">
        <v>8320</v>
      </c>
      <c r="R3189" t="s">
        <v>8321</v>
      </c>
      <c r="S3189" s="10">
        <f t="shared" si="199"/>
        <v>41835.458020833328</v>
      </c>
      <c r="T3189" s="10">
        <f t="shared" si="198"/>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s="13" t="s">
        <v>8320</v>
      </c>
      <c r="R3190" t="s">
        <v>8362</v>
      </c>
      <c r="S3190" s="10">
        <f t="shared" si="199"/>
        <v>42144.207199074073</v>
      </c>
      <c r="T3190" s="10">
        <f t="shared" si="198"/>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s="13" t="s">
        <v>8320</v>
      </c>
      <c r="R3191" t="s">
        <v>8362</v>
      </c>
      <c r="S3191" s="10">
        <f t="shared" si="199"/>
        <v>42118.138101851851</v>
      </c>
      <c r="T3191" s="10">
        <f t="shared" si="198"/>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s="6" t="e">
        <f t="shared" si="197"/>
        <v>#DIV/0!</v>
      </c>
      <c r="Q3192" s="13" t="s">
        <v>8320</v>
      </c>
      <c r="R3192" t="s">
        <v>8362</v>
      </c>
      <c r="S3192" s="10">
        <f t="shared" si="199"/>
        <v>42682.942997685182</v>
      </c>
      <c r="T3192" s="10">
        <f t="shared" si="198"/>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s="13" t="s">
        <v>8320</v>
      </c>
      <c r="R3193" t="s">
        <v>8362</v>
      </c>
      <c r="S3193" s="10">
        <f t="shared" si="199"/>
        <v>42538.547094907401</v>
      </c>
      <c r="T3193" s="10">
        <f t="shared" si="198"/>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s="13" t="s">
        <v>8320</v>
      </c>
      <c r="R3194" t="s">
        <v>8362</v>
      </c>
      <c r="S3194" s="10">
        <f t="shared" si="199"/>
        <v>42018.732164351844</v>
      </c>
      <c r="T3194" s="10">
        <f t="shared" si="198"/>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s="13" t="s">
        <v>8320</v>
      </c>
      <c r="R3195" t="s">
        <v>8362</v>
      </c>
      <c r="S3195" s="10">
        <f t="shared" si="199"/>
        <v>42010.759907407402</v>
      </c>
      <c r="T3195" s="10">
        <f t="shared" si="198"/>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s="6" t="e">
        <f t="shared" si="197"/>
        <v>#DIV/0!</v>
      </c>
      <c r="Q3196" s="13" t="s">
        <v>8320</v>
      </c>
      <c r="R3196" t="s">
        <v>8362</v>
      </c>
      <c r="S3196" s="10">
        <f t="shared" si="199"/>
        <v>42181.854143518511</v>
      </c>
      <c r="T3196" s="10">
        <f t="shared" si="198"/>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s="13" t="s">
        <v>8320</v>
      </c>
      <c r="R3197" t="s">
        <v>8362</v>
      </c>
      <c r="S3197" s="10">
        <f t="shared" si="199"/>
        <v>42017.385902777773</v>
      </c>
      <c r="T3197" s="10">
        <f t="shared" si="198"/>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s="13" t="s">
        <v>8320</v>
      </c>
      <c r="R3198" t="s">
        <v>8362</v>
      </c>
      <c r="S3198" s="10">
        <f t="shared" si="199"/>
        <v>42157.389756944445</v>
      </c>
      <c r="T3198" s="10">
        <f t="shared" si="198"/>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s="6">
        <f t="shared" si="197"/>
        <v>286.25</v>
      </c>
      <c r="Q3199" s="13" t="s">
        <v>8320</v>
      </c>
      <c r="R3199" t="s">
        <v>8362</v>
      </c>
      <c r="S3199" s="10">
        <f t="shared" si="199"/>
        <v>42009.28493055555</v>
      </c>
      <c r="T3199" s="10">
        <f t="shared" si="198"/>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s="13" t="s">
        <v>8320</v>
      </c>
      <c r="R3200" t="s">
        <v>8362</v>
      </c>
      <c r="S3200" s="10">
        <f t="shared" si="199"/>
        <v>42013.216168981475</v>
      </c>
      <c r="T3200" s="10">
        <f t="shared" si="198"/>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s="13" t="s">
        <v>8320</v>
      </c>
      <c r="R3201" t="s">
        <v>8362</v>
      </c>
      <c r="S3201" s="10">
        <f t="shared" si="199"/>
        <v>41858.553449074076</v>
      </c>
      <c r="T3201" s="10">
        <f t="shared" si="198"/>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s="13" t="s">
        <v>8320</v>
      </c>
      <c r="R3202" t="s">
        <v>8362</v>
      </c>
      <c r="S3202" s="10">
        <f t="shared" si="199"/>
        <v>42460.112280092588</v>
      </c>
      <c r="T3202" s="10">
        <f t="shared" si="198"/>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200">E3203/D3203</f>
        <v>1.2500000000000001E-2</v>
      </c>
      <c r="P3203" s="6">
        <f t="shared" ref="P3203:P3266" si="201">E3203/L3203</f>
        <v>12.5</v>
      </c>
      <c r="Q3203" s="13" t="s">
        <v>8320</v>
      </c>
      <c r="R3203" t="s">
        <v>8362</v>
      </c>
      <c r="S3203" s="10">
        <f t="shared" si="199"/>
        <v>41861.558761574073</v>
      </c>
      <c r="T3203" s="10">
        <f t="shared" ref="T3203:T3266" si="202">(I3203/86400)+25569+(-5/24)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s="13" t="s">
        <v>8320</v>
      </c>
      <c r="R3204" t="s">
        <v>8362</v>
      </c>
      <c r="S3204" s="10">
        <f t="shared" ref="S3204:S3267" si="203">(J3204/86400)+25569+(-5/24)</f>
        <v>42293.645208333335</v>
      </c>
      <c r="T3204" s="10">
        <f t="shared" si="202"/>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s="13" t="s">
        <v>8320</v>
      </c>
      <c r="R3205" t="s">
        <v>8362</v>
      </c>
      <c r="S3205" s="10">
        <f t="shared" si="203"/>
        <v>42242.780347222222</v>
      </c>
      <c r="T3205" s="10">
        <f t="shared" si="202"/>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s="6" t="e">
        <f t="shared" si="201"/>
        <v>#DIV/0!</v>
      </c>
      <c r="Q3206" s="13" t="s">
        <v>8320</v>
      </c>
      <c r="R3206" t="s">
        <v>8362</v>
      </c>
      <c r="S3206" s="10">
        <f t="shared" si="203"/>
        <v>42172.477766203701</v>
      </c>
      <c r="T3206" s="10">
        <f t="shared" si="202"/>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s="13" t="s">
        <v>8320</v>
      </c>
      <c r="R3207" t="s">
        <v>8362</v>
      </c>
      <c r="S3207" s="10">
        <f t="shared" si="203"/>
        <v>42095.166342592587</v>
      </c>
      <c r="T3207" s="10">
        <f t="shared" si="202"/>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s="6" t="e">
        <f t="shared" si="201"/>
        <v>#DIV/0!</v>
      </c>
      <c r="Q3208" s="13" t="s">
        <v>8320</v>
      </c>
      <c r="R3208" t="s">
        <v>8362</v>
      </c>
      <c r="S3208" s="10">
        <f t="shared" si="203"/>
        <v>42236.067719907405</v>
      </c>
      <c r="T3208" s="10">
        <f t="shared" si="202"/>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s="13" t="s">
        <v>8320</v>
      </c>
      <c r="R3209" t="s">
        <v>8362</v>
      </c>
      <c r="S3209" s="10">
        <f t="shared" si="203"/>
        <v>42057.069525462961</v>
      </c>
      <c r="T3209" s="10">
        <f t="shared" si="202"/>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s="13" t="s">
        <v>8320</v>
      </c>
      <c r="R3210" t="s">
        <v>8321</v>
      </c>
      <c r="S3210" s="10">
        <f t="shared" si="203"/>
        <v>41827.396724537037</v>
      </c>
      <c r="T3210" s="10">
        <f t="shared" si="202"/>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s="13" t="s">
        <v>8320</v>
      </c>
      <c r="R3211" t="s">
        <v>8321</v>
      </c>
      <c r="S3211" s="10">
        <f t="shared" si="203"/>
        <v>41778.42891203703</v>
      </c>
      <c r="T3211" s="10">
        <f t="shared" si="202"/>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s="13" t="s">
        <v>8320</v>
      </c>
      <c r="R3212" t="s">
        <v>8321</v>
      </c>
      <c r="S3212" s="10">
        <f t="shared" si="203"/>
        <v>41013.728229166663</v>
      </c>
      <c r="T3212" s="10">
        <f t="shared" si="202"/>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s="13" t="s">
        <v>8320</v>
      </c>
      <c r="R3213" t="s">
        <v>8321</v>
      </c>
      <c r="S3213" s="10">
        <f t="shared" si="203"/>
        <v>41834.378240740734</v>
      </c>
      <c r="T3213" s="10">
        <f t="shared" si="202"/>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s="13" t="s">
        <v>8320</v>
      </c>
      <c r="R3214" t="s">
        <v>8321</v>
      </c>
      <c r="S3214" s="10">
        <f t="shared" si="203"/>
        <v>41829.587395833332</v>
      </c>
      <c r="T3214" s="10">
        <f t="shared" si="202"/>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s="13" t="s">
        <v>8320</v>
      </c>
      <c r="R3215" t="s">
        <v>8321</v>
      </c>
      <c r="S3215" s="10">
        <f t="shared" si="203"/>
        <v>42171.555081018516</v>
      </c>
      <c r="T3215" s="10">
        <f t="shared" si="202"/>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s="13" t="s">
        <v>8320</v>
      </c>
      <c r="R3216" t="s">
        <v>8321</v>
      </c>
      <c r="S3216" s="10">
        <f t="shared" si="203"/>
        <v>42337.584178240737</v>
      </c>
      <c r="T3216" s="10">
        <f t="shared" si="202"/>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s="13" t="s">
        <v>8320</v>
      </c>
      <c r="R3217" t="s">
        <v>8321</v>
      </c>
      <c r="S3217" s="10">
        <f t="shared" si="203"/>
        <v>42219.456840277773</v>
      </c>
      <c r="T3217" s="10">
        <f t="shared" si="202"/>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s="13" t="s">
        <v>8320</v>
      </c>
      <c r="R3218" t="s">
        <v>8321</v>
      </c>
      <c r="S3218" s="10">
        <f t="shared" si="203"/>
        <v>42165.254293981481</v>
      </c>
      <c r="T3218" s="10">
        <f t="shared" si="202"/>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s="13" t="s">
        <v>8320</v>
      </c>
      <c r="R3219" t="s">
        <v>8321</v>
      </c>
      <c r="S3219" s="10">
        <f t="shared" si="203"/>
        <v>42648.337777777771</v>
      </c>
      <c r="T3219" s="10">
        <f t="shared" si="202"/>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s="13" t="s">
        <v>8320</v>
      </c>
      <c r="R3220" t="s">
        <v>8321</v>
      </c>
      <c r="S3220" s="10">
        <f t="shared" si="203"/>
        <v>41970.793819444443</v>
      </c>
      <c r="T3220" s="10">
        <f t="shared" si="202"/>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s="13" t="s">
        <v>8320</v>
      </c>
      <c r="R3221" t="s">
        <v>8321</v>
      </c>
      <c r="S3221" s="10">
        <f t="shared" si="203"/>
        <v>42050.77484953704</v>
      </c>
      <c r="T3221" s="10">
        <f t="shared" si="202"/>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s="13" t="s">
        <v>8320</v>
      </c>
      <c r="R3222" t="s">
        <v>8321</v>
      </c>
      <c r="S3222" s="10">
        <f t="shared" si="203"/>
        <v>42772.625046296293</v>
      </c>
      <c r="T3222" s="10">
        <f t="shared" si="202"/>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s="13" t="s">
        <v>8320</v>
      </c>
      <c r="R3223" t="s">
        <v>8321</v>
      </c>
      <c r="S3223" s="10">
        <f t="shared" si="203"/>
        <v>42155.488460648143</v>
      </c>
      <c r="T3223" s="10">
        <f t="shared" si="202"/>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s="13" t="s">
        <v>8320</v>
      </c>
      <c r="R3224" t="s">
        <v>8321</v>
      </c>
      <c r="S3224" s="10">
        <f t="shared" si="203"/>
        <v>42270.373807870368</v>
      </c>
      <c r="T3224" s="10">
        <f t="shared" si="202"/>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s="13" t="s">
        <v>8320</v>
      </c>
      <c r="R3225" t="s">
        <v>8321</v>
      </c>
      <c r="S3225" s="10">
        <f t="shared" si="203"/>
        <v>42206.627037037033</v>
      </c>
      <c r="T3225" s="10">
        <f t="shared" si="202"/>
        <v>42236.627037037033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s="13" t="s">
        <v>8320</v>
      </c>
      <c r="R3226" t="s">
        <v>8321</v>
      </c>
      <c r="S3226" s="10">
        <f t="shared" si="203"/>
        <v>42697.642511574071</v>
      </c>
      <c r="T3226" s="10">
        <f t="shared" si="202"/>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s="13" t="s">
        <v>8320</v>
      </c>
      <c r="R3227" t="s">
        <v>8321</v>
      </c>
      <c r="S3227" s="10">
        <f t="shared" si="203"/>
        <v>42503.351134259261</v>
      </c>
      <c r="T3227" s="10">
        <f t="shared" si="202"/>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s="13" t="s">
        <v>8320</v>
      </c>
      <c r="R3228" t="s">
        <v>8321</v>
      </c>
      <c r="S3228" s="10">
        <f t="shared" si="203"/>
        <v>42277.375138888885</v>
      </c>
      <c r="T3228" s="10">
        <f t="shared" si="202"/>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50</v>
      </c>
      <c r="Q3229" s="13" t="s">
        <v>8320</v>
      </c>
      <c r="R3229" t="s">
        <v>8321</v>
      </c>
      <c r="S3229" s="10">
        <f t="shared" si="203"/>
        <v>42722.674027777779</v>
      </c>
      <c r="T3229" s="10">
        <f t="shared" si="202"/>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s="13" t="s">
        <v>8320</v>
      </c>
      <c r="R3230" t="s">
        <v>8321</v>
      </c>
      <c r="S3230" s="10">
        <f t="shared" si="203"/>
        <v>42323.500972222224</v>
      </c>
      <c r="T3230" s="10">
        <f t="shared" si="202"/>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s="13" t="s">
        <v>8320</v>
      </c>
      <c r="R3231" t="s">
        <v>8321</v>
      </c>
      <c r="S3231" s="10">
        <f t="shared" si="203"/>
        <v>41933.083310185182</v>
      </c>
      <c r="T3231" s="10">
        <f t="shared" si="202"/>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s="13" t="s">
        <v>8320</v>
      </c>
      <c r="R3232" t="s">
        <v>8321</v>
      </c>
      <c r="S3232" s="10">
        <f t="shared" si="203"/>
        <v>41897.959791666661</v>
      </c>
      <c r="T3232" s="10">
        <f t="shared" si="202"/>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57.5</v>
      </c>
      <c r="Q3233" s="13" t="s">
        <v>8320</v>
      </c>
      <c r="R3233" t="s">
        <v>8321</v>
      </c>
      <c r="S3233" s="10">
        <f t="shared" si="203"/>
        <v>42446.735497685186</v>
      </c>
      <c r="T3233" s="10">
        <f t="shared" si="202"/>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s="13" t="s">
        <v>8320</v>
      </c>
      <c r="R3234" t="s">
        <v>8321</v>
      </c>
      <c r="S3234" s="10">
        <f t="shared" si="203"/>
        <v>42463.605520833335</v>
      </c>
      <c r="T3234" s="10">
        <f t="shared" si="202"/>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s="13" t="s">
        <v>8320</v>
      </c>
      <c r="R3235" t="s">
        <v>8321</v>
      </c>
      <c r="S3235" s="10">
        <f t="shared" si="203"/>
        <v>42766.596701388888</v>
      </c>
      <c r="T3235" s="10">
        <f t="shared" si="202"/>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s="13" t="s">
        <v>8320</v>
      </c>
      <c r="R3236" t="s">
        <v>8321</v>
      </c>
      <c r="S3236" s="10">
        <f t="shared" si="203"/>
        <v>42734.581111111103</v>
      </c>
      <c r="T3236" s="10">
        <f t="shared" si="202"/>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s="13" t="s">
        <v>8320</v>
      </c>
      <c r="R3237" t="s">
        <v>8321</v>
      </c>
      <c r="S3237" s="10">
        <f t="shared" si="203"/>
        <v>42522.139479166661</v>
      </c>
      <c r="T3237" s="10">
        <f t="shared" si="202"/>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s="13" t="s">
        <v>8320</v>
      </c>
      <c r="R3238" t="s">
        <v>8321</v>
      </c>
      <c r="S3238" s="10">
        <f t="shared" si="203"/>
        <v>42702.708715277775</v>
      </c>
      <c r="T3238" s="10">
        <f t="shared" si="202"/>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s="13" t="s">
        <v>8320</v>
      </c>
      <c r="R3239" t="s">
        <v>8321</v>
      </c>
      <c r="S3239" s="10">
        <f t="shared" si="203"/>
        <v>42252.266018518516</v>
      </c>
      <c r="T3239" s="10">
        <f t="shared" si="202"/>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s="13" t="s">
        <v>8320</v>
      </c>
      <c r="R3240" t="s">
        <v>8321</v>
      </c>
      <c r="S3240" s="10">
        <f t="shared" si="203"/>
        <v>42156.302060185182</v>
      </c>
      <c r="T3240" s="10">
        <f t="shared" si="202"/>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s="13" t="s">
        <v>8320</v>
      </c>
      <c r="R3241" t="s">
        <v>8321</v>
      </c>
      <c r="S3241" s="10">
        <f t="shared" si="203"/>
        <v>42277.880706018514</v>
      </c>
      <c r="T3241" s="10">
        <f t="shared" si="202"/>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s="13" t="s">
        <v>8320</v>
      </c>
      <c r="R3242" t="s">
        <v>8321</v>
      </c>
      <c r="S3242" s="10">
        <f t="shared" si="203"/>
        <v>42754.485509259255</v>
      </c>
      <c r="T3242" s="10">
        <f t="shared" si="202"/>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s="13" t="s">
        <v>8320</v>
      </c>
      <c r="R3243" t="s">
        <v>8321</v>
      </c>
      <c r="S3243" s="10">
        <f t="shared" si="203"/>
        <v>41893.116550925923</v>
      </c>
      <c r="T3243" s="10">
        <f t="shared" si="202"/>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s="13" t="s">
        <v>8320</v>
      </c>
      <c r="R3244" t="s">
        <v>8321</v>
      </c>
      <c r="S3244" s="10">
        <f t="shared" si="203"/>
        <v>41871.547361111108</v>
      </c>
      <c r="T3244" s="10">
        <f t="shared" si="202"/>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s="13" t="s">
        <v>8320</v>
      </c>
      <c r="R3245" t="s">
        <v>8321</v>
      </c>
      <c r="S3245" s="10">
        <f t="shared" si="203"/>
        <v>42261.888449074067</v>
      </c>
      <c r="T3245" s="10">
        <f t="shared" si="202"/>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s="13" t="s">
        <v>8320</v>
      </c>
      <c r="R3246" t="s">
        <v>8321</v>
      </c>
      <c r="S3246" s="10">
        <f t="shared" si="203"/>
        <v>42675.485902777778</v>
      </c>
      <c r="T3246" s="10">
        <f t="shared" si="202"/>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s="13" t="s">
        <v>8320</v>
      </c>
      <c r="R3247" t="s">
        <v>8321</v>
      </c>
      <c r="S3247" s="10">
        <f t="shared" si="203"/>
        <v>42135.391874999994</v>
      </c>
      <c r="T3247" s="10">
        <f t="shared" si="202"/>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s="13" t="s">
        <v>8320</v>
      </c>
      <c r="R3248" t="s">
        <v>8321</v>
      </c>
      <c r="S3248" s="10">
        <f t="shared" si="203"/>
        <v>42230.263888888883</v>
      </c>
      <c r="T3248" s="10">
        <f t="shared" si="202"/>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s="13" t="s">
        <v>8320</v>
      </c>
      <c r="R3249" t="s">
        <v>8321</v>
      </c>
      <c r="S3249" s="10">
        <f t="shared" si="203"/>
        <v>42167.22583333333</v>
      </c>
      <c r="T3249" s="10">
        <f t="shared" si="202"/>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s="13" t="s">
        <v>8320</v>
      </c>
      <c r="R3250" t="s">
        <v>8321</v>
      </c>
      <c r="S3250" s="10">
        <f t="shared" si="203"/>
        <v>42068.68005787037</v>
      </c>
      <c r="T3250" s="10">
        <f t="shared" si="202"/>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s="13" t="s">
        <v>8320</v>
      </c>
      <c r="R3251" t="s">
        <v>8321</v>
      </c>
      <c r="S3251" s="10">
        <f t="shared" si="203"/>
        <v>42145.538356481477</v>
      </c>
      <c r="T3251" s="10">
        <f t="shared" si="202"/>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s="13" t="s">
        <v>8320</v>
      </c>
      <c r="R3252" t="s">
        <v>8321</v>
      </c>
      <c r="S3252" s="10">
        <f t="shared" si="203"/>
        <v>41918.533842592587</v>
      </c>
      <c r="T3252" s="10">
        <f t="shared" si="202"/>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s="13" t="s">
        <v>8320</v>
      </c>
      <c r="R3253" t="s">
        <v>8321</v>
      </c>
      <c r="S3253" s="10">
        <f t="shared" si="203"/>
        <v>42146.52275462963</v>
      </c>
      <c r="T3253" s="10">
        <f t="shared" si="202"/>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s="13" t="s">
        <v>8320</v>
      </c>
      <c r="R3254" t="s">
        <v>8321</v>
      </c>
      <c r="S3254" s="10">
        <f t="shared" si="203"/>
        <v>42590.264351851853</v>
      </c>
      <c r="T3254" s="10">
        <f t="shared" si="202"/>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s="13" t="s">
        <v>8320</v>
      </c>
      <c r="R3255" t="s">
        <v>8321</v>
      </c>
      <c r="S3255" s="10">
        <f t="shared" si="203"/>
        <v>42602.368379629632</v>
      </c>
      <c r="T3255" s="10">
        <f t="shared" si="202"/>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s="13" t="s">
        <v>8320</v>
      </c>
      <c r="R3256" t="s">
        <v>8321</v>
      </c>
      <c r="S3256" s="10">
        <f t="shared" si="203"/>
        <v>42058.877418981479</v>
      </c>
      <c r="T3256" s="10">
        <f t="shared" si="202"/>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s="13" t="s">
        <v>8320</v>
      </c>
      <c r="R3257" t="s">
        <v>8321</v>
      </c>
      <c r="S3257" s="10">
        <f t="shared" si="203"/>
        <v>41889.559895833328</v>
      </c>
      <c r="T3257" s="10">
        <f t="shared" si="202"/>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s="13" t="s">
        <v>8320</v>
      </c>
      <c r="R3258" t="s">
        <v>8321</v>
      </c>
      <c r="S3258" s="10">
        <f t="shared" si="203"/>
        <v>42144.365474537037</v>
      </c>
      <c r="T3258" s="10">
        <f t="shared" si="202"/>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s="13" t="s">
        <v>8320</v>
      </c>
      <c r="R3259" t="s">
        <v>8321</v>
      </c>
      <c r="S3259" s="10">
        <f t="shared" si="203"/>
        <v>42758.351296296292</v>
      </c>
      <c r="T3259" s="10">
        <f t="shared" si="202"/>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s="13" t="s">
        <v>8320</v>
      </c>
      <c r="R3260" t="s">
        <v>8321</v>
      </c>
      <c r="S3260" s="10">
        <f t="shared" si="203"/>
        <v>41982.678946759253</v>
      </c>
      <c r="T3260" s="10">
        <f t="shared" si="202"/>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s="13" t="s">
        <v>8320</v>
      </c>
      <c r="R3261" t="s">
        <v>8321</v>
      </c>
      <c r="S3261" s="10">
        <f t="shared" si="203"/>
        <v>42614.552604166667</v>
      </c>
      <c r="T3261" s="10">
        <f t="shared" si="202"/>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s="13" t="s">
        <v>8320</v>
      </c>
      <c r="R3262" t="s">
        <v>8321</v>
      </c>
      <c r="S3262" s="10">
        <f t="shared" si="203"/>
        <v>42303.464328703696</v>
      </c>
      <c r="T3262" s="10">
        <f t="shared" si="202"/>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s="13" t="s">
        <v>8320</v>
      </c>
      <c r="R3263" t="s">
        <v>8321</v>
      </c>
      <c r="S3263" s="10">
        <f t="shared" si="203"/>
        <v>42171.517083333332</v>
      </c>
      <c r="T3263" s="10">
        <f t="shared" si="202"/>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s="13" t="s">
        <v>8320</v>
      </c>
      <c r="R3264" t="s">
        <v>8321</v>
      </c>
      <c r="S3264" s="10">
        <f t="shared" si="203"/>
        <v>41964.107199074067</v>
      </c>
      <c r="T3264" s="10">
        <f t="shared" si="202"/>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s="13" t="s">
        <v>8320</v>
      </c>
      <c r="R3265" t="s">
        <v>8321</v>
      </c>
      <c r="S3265" s="10">
        <f t="shared" si="203"/>
        <v>42284.30773148148</v>
      </c>
      <c r="T3265" s="10">
        <f t="shared" si="202"/>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s="13" t="s">
        <v>8320</v>
      </c>
      <c r="R3266" t="s">
        <v>8321</v>
      </c>
      <c r="S3266" s="10">
        <f t="shared" si="203"/>
        <v>42016.591874999998</v>
      </c>
      <c r="T3266" s="10">
        <f t="shared" si="202"/>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204">E3267/D3267</f>
        <v>1.64</v>
      </c>
      <c r="P3267" s="6">
        <f t="shared" ref="P3267:P3330" si="205">E3267/L3267</f>
        <v>70.285714285714292</v>
      </c>
      <c r="Q3267" s="13" t="s">
        <v>8320</v>
      </c>
      <c r="R3267" t="s">
        <v>8321</v>
      </c>
      <c r="S3267" s="10">
        <f t="shared" si="203"/>
        <v>42311.503645833327</v>
      </c>
      <c r="T3267" s="10">
        <f t="shared" ref="T3267:T3330" si="206">(I3267/86400)+25569+(-5/24)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s="13" t="s">
        <v>8320</v>
      </c>
      <c r="R3268" t="s">
        <v>8321</v>
      </c>
      <c r="S3268" s="10">
        <f t="shared" ref="S3268:S3331" si="207">(J3268/86400)+25569+(-5/24)</f>
        <v>42136.327800925923</v>
      </c>
      <c r="T3268" s="10">
        <f t="shared" si="206"/>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s="13" t="s">
        <v>8320</v>
      </c>
      <c r="R3269" t="s">
        <v>8321</v>
      </c>
      <c r="S3269" s="10">
        <f t="shared" si="207"/>
        <v>42172.549305555549</v>
      </c>
      <c r="T3269" s="10">
        <f t="shared" si="206"/>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s="13" t="s">
        <v>8320</v>
      </c>
      <c r="R3270" t="s">
        <v>8321</v>
      </c>
      <c r="S3270" s="10">
        <f t="shared" si="207"/>
        <v>42590.695925925924</v>
      </c>
      <c r="T3270" s="10">
        <f t="shared" si="206"/>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s="13" t="s">
        <v>8320</v>
      </c>
      <c r="R3271" t="s">
        <v>8321</v>
      </c>
      <c r="S3271" s="10">
        <f t="shared" si="207"/>
        <v>42137.187465277777</v>
      </c>
      <c r="T3271" s="10">
        <f t="shared" si="206"/>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s="13" t="s">
        <v>8320</v>
      </c>
      <c r="R3272" t="s">
        <v>8321</v>
      </c>
      <c r="S3272" s="10">
        <f t="shared" si="207"/>
        <v>42167.324826388889</v>
      </c>
      <c r="T3272" s="10">
        <f t="shared" si="206"/>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s="13" t="s">
        <v>8320</v>
      </c>
      <c r="R3273" t="s">
        <v>8321</v>
      </c>
      <c r="S3273" s="10">
        <f t="shared" si="207"/>
        <v>41915.22887731481</v>
      </c>
      <c r="T3273" s="10">
        <f t="shared" si="206"/>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s="13" t="s">
        <v>8320</v>
      </c>
      <c r="R3274" t="s">
        <v>8321</v>
      </c>
      <c r="S3274" s="10">
        <f t="shared" si="207"/>
        <v>42284.291770833333</v>
      </c>
      <c r="T3274" s="10">
        <f t="shared" si="206"/>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s="13" t="s">
        <v>8320</v>
      </c>
      <c r="R3275" t="s">
        <v>8321</v>
      </c>
      <c r="S3275" s="10">
        <f t="shared" si="207"/>
        <v>42611.5930787037</v>
      </c>
      <c r="T3275" s="10">
        <f t="shared" si="206"/>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s="13" t="s">
        <v>8320</v>
      </c>
      <c r="R3276" t="s">
        <v>8321</v>
      </c>
      <c r="S3276" s="10">
        <f t="shared" si="207"/>
        <v>42400.496203703697</v>
      </c>
      <c r="T3276" s="10">
        <f t="shared" si="206"/>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s="13" t="s">
        <v>8320</v>
      </c>
      <c r="R3277" t="s">
        <v>8321</v>
      </c>
      <c r="S3277" s="10">
        <f t="shared" si="207"/>
        <v>42017.672118055554</v>
      </c>
      <c r="T3277" s="10">
        <f t="shared" si="206"/>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s="13" t="s">
        <v>8320</v>
      </c>
      <c r="R3278" t="s">
        <v>8321</v>
      </c>
      <c r="S3278" s="10">
        <f t="shared" si="207"/>
        <v>42426.741655092592</v>
      </c>
      <c r="T3278" s="10">
        <f t="shared" si="206"/>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s="13" t="s">
        <v>8320</v>
      </c>
      <c r="R3279" t="s">
        <v>8321</v>
      </c>
      <c r="S3279" s="10">
        <f t="shared" si="207"/>
        <v>41931.474606481475</v>
      </c>
      <c r="T3279" s="10">
        <f t="shared" si="206"/>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s="13" t="s">
        <v>8320</v>
      </c>
      <c r="R3280" t="s">
        <v>8321</v>
      </c>
      <c r="S3280" s="10">
        <f t="shared" si="207"/>
        <v>42124.640081018515</v>
      </c>
      <c r="T3280" s="10">
        <f t="shared" si="206"/>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s="13" t="s">
        <v>8320</v>
      </c>
      <c r="R3281" t="s">
        <v>8321</v>
      </c>
      <c r="S3281" s="10">
        <f t="shared" si="207"/>
        <v>42430.894201388888</v>
      </c>
      <c r="T3281" s="10">
        <f t="shared" si="206"/>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s="13" t="s">
        <v>8320</v>
      </c>
      <c r="R3282" t="s">
        <v>8321</v>
      </c>
      <c r="S3282" s="10">
        <f t="shared" si="207"/>
        <v>42121.548587962963</v>
      </c>
      <c r="T3282" s="10">
        <f t="shared" si="206"/>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s="13" t="s">
        <v>8320</v>
      </c>
      <c r="R3283" t="s">
        <v>8321</v>
      </c>
      <c r="S3283" s="10">
        <f t="shared" si="207"/>
        <v>42218.811400462961</v>
      </c>
      <c r="T3283" s="10">
        <f t="shared" si="206"/>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s="13" t="s">
        <v>8320</v>
      </c>
      <c r="R3284" t="s">
        <v>8321</v>
      </c>
      <c r="S3284" s="10">
        <f t="shared" si="207"/>
        <v>42444.985972222225</v>
      </c>
      <c r="T3284" s="10">
        <f t="shared" si="206"/>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s="13" t="s">
        <v>8320</v>
      </c>
      <c r="R3285" t="s">
        <v>8321</v>
      </c>
      <c r="S3285" s="10">
        <f t="shared" si="207"/>
        <v>42379.535856481474</v>
      </c>
      <c r="T3285" s="10">
        <f t="shared" si="206"/>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203.2</v>
      </c>
      <c r="Q3286" s="13" t="s">
        <v>8320</v>
      </c>
      <c r="R3286" t="s">
        <v>8321</v>
      </c>
      <c r="S3286" s="10">
        <f t="shared" si="207"/>
        <v>42380.676539351851</v>
      </c>
      <c r="T3286" s="10">
        <f t="shared" si="206"/>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s="13" t="s">
        <v>8320</v>
      </c>
      <c r="R3287" t="s">
        <v>8321</v>
      </c>
      <c r="S3287" s="10">
        <f t="shared" si="207"/>
        <v>42762.734097222223</v>
      </c>
      <c r="T3287" s="10">
        <f t="shared" si="206"/>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s="13" t="s">
        <v>8320</v>
      </c>
      <c r="R3288" t="s">
        <v>8321</v>
      </c>
      <c r="S3288" s="10">
        <f t="shared" si="207"/>
        <v>42567.631736111107</v>
      </c>
      <c r="T3288" s="10">
        <f t="shared" si="206"/>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s="13" t="s">
        <v>8320</v>
      </c>
      <c r="R3289" t="s">
        <v>8321</v>
      </c>
      <c r="S3289" s="10">
        <f t="shared" si="207"/>
        <v>42311.541990740741</v>
      </c>
      <c r="T3289" s="10">
        <f t="shared" si="206"/>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s="13" t="s">
        <v>8320</v>
      </c>
      <c r="R3290" t="s">
        <v>8321</v>
      </c>
      <c r="S3290" s="10">
        <f t="shared" si="207"/>
        <v>42505.566145833327</v>
      </c>
      <c r="T3290" s="10">
        <f t="shared" si="206"/>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s="13" t="s">
        <v>8320</v>
      </c>
      <c r="R3291" t="s">
        <v>8321</v>
      </c>
      <c r="S3291" s="10">
        <f t="shared" si="207"/>
        <v>42758.159745370365</v>
      </c>
      <c r="T3291" s="10">
        <f t="shared" si="206"/>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s="13" t="s">
        <v>8320</v>
      </c>
      <c r="R3292" t="s">
        <v>8321</v>
      </c>
      <c r="S3292" s="10">
        <f t="shared" si="207"/>
        <v>42775.306608796294</v>
      </c>
      <c r="T3292" s="10">
        <f t="shared" si="206"/>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s="13" t="s">
        <v>8320</v>
      </c>
      <c r="R3293" t="s">
        <v>8321</v>
      </c>
      <c r="S3293" s="10">
        <f t="shared" si="207"/>
        <v>42232.494212962956</v>
      </c>
      <c r="T3293" s="10">
        <f t="shared" si="206"/>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s="13" t="s">
        <v>8320</v>
      </c>
      <c r="R3294" t="s">
        <v>8321</v>
      </c>
      <c r="S3294" s="10">
        <f t="shared" si="207"/>
        <v>42282.561898148146</v>
      </c>
      <c r="T3294" s="10">
        <f t="shared" si="206"/>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s="13" t="s">
        <v>8320</v>
      </c>
      <c r="R3295" t="s">
        <v>8321</v>
      </c>
      <c r="S3295" s="10">
        <f t="shared" si="207"/>
        <v>42768.217037037037</v>
      </c>
      <c r="T3295" s="10">
        <f t="shared" si="206"/>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s="13" t="s">
        <v>8320</v>
      </c>
      <c r="R3296" t="s">
        <v>8321</v>
      </c>
      <c r="S3296" s="10">
        <f t="shared" si="207"/>
        <v>42141.33280092592</v>
      </c>
      <c r="T3296" s="10">
        <f t="shared" si="206"/>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s="13" t="s">
        <v>8320</v>
      </c>
      <c r="R3297" t="s">
        <v>8321</v>
      </c>
      <c r="S3297" s="10">
        <f t="shared" si="207"/>
        <v>42609.234131944446</v>
      </c>
      <c r="T3297" s="10">
        <f t="shared" si="206"/>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s="13" t="s">
        <v>8320</v>
      </c>
      <c r="R3298" t="s">
        <v>8321</v>
      </c>
      <c r="S3298" s="10">
        <f t="shared" si="207"/>
        <v>42309.54828703704</v>
      </c>
      <c r="T3298" s="10">
        <f t="shared" si="206"/>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s="13" t="s">
        <v>8320</v>
      </c>
      <c r="R3299" t="s">
        <v>8321</v>
      </c>
      <c r="S3299" s="10">
        <f t="shared" si="207"/>
        <v>42193.563148148147</v>
      </c>
      <c r="T3299" s="10">
        <f t="shared" si="206"/>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s="13" t="s">
        <v>8320</v>
      </c>
      <c r="R3300" t="s">
        <v>8321</v>
      </c>
      <c r="S3300" s="10">
        <f t="shared" si="207"/>
        <v>42239.749629629623</v>
      </c>
      <c r="T3300" s="10">
        <f t="shared" si="206"/>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s="13" t="s">
        <v>8320</v>
      </c>
      <c r="R3301" t="s">
        <v>8321</v>
      </c>
      <c r="S3301" s="10">
        <f t="shared" si="207"/>
        <v>42261.709062499998</v>
      </c>
      <c r="T3301" s="10">
        <f t="shared" si="206"/>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s="13" t="s">
        <v>8320</v>
      </c>
      <c r="R3302" t="s">
        <v>8321</v>
      </c>
      <c r="S3302" s="10">
        <f t="shared" si="207"/>
        <v>42102.535439814812</v>
      </c>
      <c r="T3302" s="10">
        <f t="shared" si="206"/>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s="13" t="s">
        <v>8320</v>
      </c>
      <c r="R3303" t="s">
        <v>8321</v>
      </c>
      <c r="S3303" s="10">
        <f t="shared" si="207"/>
        <v>42538.527499999997</v>
      </c>
      <c r="T3303" s="10">
        <f t="shared" si="206"/>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s="13" t="s">
        <v>8320</v>
      </c>
      <c r="R3304" t="s">
        <v>8321</v>
      </c>
      <c r="S3304" s="10">
        <f t="shared" si="207"/>
        <v>42681.143240740734</v>
      </c>
      <c r="T3304" s="10">
        <f t="shared" si="206"/>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s="13" t="s">
        <v>8320</v>
      </c>
      <c r="R3305" t="s">
        <v>8321</v>
      </c>
      <c r="S3305" s="10">
        <f t="shared" si="207"/>
        <v>42056.443101851844</v>
      </c>
      <c r="T3305" s="10">
        <f t="shared" si="206"/>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s="13" t="s">
        <v>8320</v>
      </c>
      <c r="R3306" t="s">
        <v>8321</v>
      </c>
      <c r="S3306" s="10">
        <f t="shared" si="207"/>
        <v>42696.41611111111</v>
      </c>
      <c r="T3306" s="10">
        <f t="shared" si="206"/>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s="13" t="s">
        <v>8320</v>
      </c>
      <c r="R3307" t="s">
        <v>8321</v>
      </c>
      <c r="S3307" s="10">
        <f t="shared" si="207"/>
        <v>42186.647546296292</v>
      </c>
      <c r="T3307" s="10">
        <f t="shared" si="206"/>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s="13" t="s">
        <v>8320</v>
      </c>
      <c r="R3308" t="s">
        <v>8321</v>
      </c>
      <c r="S3308" s="10">
        <f t="shared" si="207"/>
        <v>42493.010902777773</v>
      </c>
      <c r="T3308" s="10">
        <f t="shared" si="206"/>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s="13" t="s">
        <v>8320</v>
      </c>
      <c r="R3309" t="s">
        <v>8321</v>
      </c>
      <c r="S3309" s="10">
        <f t="shared" si="207"/>
        <v>42474.848831018513</v>
      </c>
      <c r="T3309" s="10">
        <f t="shared" si="206"/>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s="13" t="s">
        <v>8320</v>
      </c>
      <c r="R3310" t="s">
        <v>8321</v>
      </c>
      <c r="S3310" s="10">
        <f t="shared" si="207"/>
        <v>42452.668576388889</v>
      </c>
      <c r="T3310" s="10">
        <f t="shared" si="206"/>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s="13" t="s">
        <v>8320</v>
      </c>
      <c r="R3311" t="s">
        <v>8321</v>
      </c>
      <c r="S3311" s="10">
        <f t="shared" si="207"/>
        <v>42628.441874999997</v>
      </c>
      <c r="T3311" s="10">
        <f t="shared" si="206"/>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s="13" t="s">
        <v>8320</v>
      </c>
      <c r="R3312" t="s">
        <v>8321</v>
      </c>
      <c r="S3312" s="10">
        <f t="shared" si="207"/>
        <v>42253.720196759255</v>
      </c>
      <c r="T3312" s="10">
        <f t="shared" si="206"/>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s="13" t="s">
        <v>8320</v>
      </c>
      <c r="R3313" t="s">
        <v>8321</v>
      </c>
      <c r="S3313" s="10">
        <f t="shared" si="207"/>
        <v>42264.083449074074</v>
      </c>
      <c r="T3313" s="10">
        <f t="shared" si="206"/>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61</v>
      </c>
      <c r="Q3314" s="13" t="s">
        <v>8320</v>
      </c>
      <c r="R3314" t="s">
        <v>8321</v>
      </c>
      <c r="S3314" s="10">
        <f t="shared" si="207"/>
        <v>42664.601226851846</v>
      </c>
      <c r="T3314" s="10">
        <f t="shared" si="206"/>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s="13" t="s">
        <v>8320</v>
      </c>
      <c r="R3315" t="s">
        <v>8321</v>
      </c>
      <c r="S3315" s="10">
        <f t="shared" si="207"/>
        <v>42382.036076388882</v>
      </c>
      <c r="T3315" s="10">
        <f t="shared" si="206"/>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s="13" t="s">
        <v>8320</v>
      </c>
      <c r="R3316" t="s">
        <v>8321</v>
      </c>
      <c r="S3316" s="10">
        <f t="shared" si="207"/>
        <v>42105.059155092589</v>
      </c>
      <c r="T3316" s="10">
        <f t="shared" si="206"/>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s="13" t="s">
        <v>8320</v>
      </c>
      <c r="R3317" t="s">
        <v>8321</v>
      </c>
      <c r="S3317" s="10">
        <f t="shared" si="207"/>
        <v>42466.09538194444</v>
      </c>
      <c r="T3317" s="10">
        <f t="shared" si="206"/>
        <v>42496.09538194444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s="13" t="s">
        <v>8320</v>
      </c>
      <c r="R3318" t="s">
        <v>8321</v>
      </c>
      <c r="S3318" s="10">
        <f t="shared" si="207"/>
        <v>41826.662905092591</v>
      </c>
      <c r="T3318" s="10">
        <f t="shared" si="206"/>
        <v>41859.370833333327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s="13" t="s">
        <v>8320</v>
      </c>
      <c r="R3319" t="s">
        <v>8321</v>
      </c>
      <c r="S3319" s="10">
        <f t="shared" si="207"/>
        <v>42498.831296296295</v>
      </c>
      <c r="T3319" s="10">
        <f t="shared" si="206"/>
        <v>42528.831296296295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78.5</v>
      </c>
      <c r="Q3320" s="13" t="s">
        <v>8320</v>
      </c>
      <c r="R3320" t="s">
        <v>8321</v>
      </c>
      <c r="S3320" s="10">
        <f t="shared" si="207"/>
        <v>42431.093668981477</v>
      </c>
      <c r="T3320" s="10">
        <f t="shared" si="206"/>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33.75</v>
      </c>
      <c r="Q3321" s="13" t="s">
        <v>8320</v>
      </c>
      <c r="R3321" t="s">
        <v>8321</v>
      </c>
      <c r="S3321" s="10">
        <f t="shared" si="207"/>
        <v>41990.377152777779</v>
      </c>
      <c r="T3321" s="10">
        <f t="shared" si="206"/>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s="13" t="s">
        <v>8320</v>
      </c>
      <c r="R3322" t="s">
        <v>8321</v>
      </c>
      <c r="S3322" s="10">
        <f t="shared" si="207"/>
        <v>42512.837465277778</v>
      </c>
      <c r="T3322" s="10">
        <f t="shared" si="206"/>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s="13" t="s">
        <v>8320</v>
      </c>
      <c r="R3323" t="s">
        <v>8321</v>
      </c>
      <c r="S3323" s="10">
        <f t="shared" si="207"/>
        <v>41913.891956018517</v>
      </c>
      <c r="T3323" s="10">
        <f t="shared" si="206"/>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s="13" t="s">
        <v>8320</v>
      </c>
      <c r="R3324" t="s">
        <v>8321</v>
      </c>
      <c r="S3324" s="10">
        <f t="shared" si="207"/>
        <v>42520.802037037036</v>
      </c>
      <c r="T3324" s="10">
        <f t="shared" si="206"/>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s="13" t="s">
        <v>8320</v>
      </c>
      <c r="R3325" t="s">
        <v>8321</v>
      </c>
      <c r="S3325" s="10">
        <f t="shared" si="207"/>
        <v>42608.157499999994</v>
      </c>
      <c r="T3325" s="10">
        <f t="shared" si="206"/>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s="13" t="s">
        <v>8320</v>
      </c>
      <c r="R3326" t="s">
        <v>8321</v>
      </c>
      <c r="S3326" s="10">
        <f t="shared" si="207"/>
        <v>42512.374884259254</v>
      </c>
      <c r="T3326" s="10">
        <f t="shared" si="206"/>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30</v>
      </c>
      <c r="Q3327" s="13" t="s">
        <v>8320</v>
      </c>
      <c r="R3327" t="s">
        <v>8321</v>
      </c>
      <c r="S3327" s="10">
        <f t="shared" si="207"/>
        <v>42064.577280092592</v>
      </c>
      <c r="T3327" s="10">
        <f t="shared" si="206"/>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s="13" t="s">
        <v>8320</v>
      </c>
      <c r="R3328" t="s">
        <v>8321</v>
      </c>
      <c r="S3328" s="10">
        <f t="shared" si="207"/>
        <v>42041.505844907406</v>
      </c>
      <c r="T3328" s="10">
        <f t="shared" si="206"/>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s="13" t="s">
        <v>8320</v>
      </c>
      <c r="R3329" t="s">
        <v>8321</v>
      </c>
      <c r="S3329" s="10">
        <f t="shared" si="207"/>
        <v>42468.166273148141</v>
      </c>
      <c r="T3329" s="10">
        <f t="shared" si="206"/>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s="13" t="s">
        <v>8320</v>
      </c>
      <c r="R3330" t="s">
        <v>8321</v>
      </c>
      <c r="S3330" s="10">
        <f t="shared" si="207"/>
        <v>41822.366701388884</v>
      </c>
      <c r="T3330" s="10">
        <f t="shared" si="206"/>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208">E3331/D3331</f>
        <v>1.1679999999999999</v>
      </c>
      <c r="P3331" s="6">
        <f t="shared" ref="P3331:P3394" si="209">E3331/L3331</f>
        <v>44.92307692307692</v>
      </c>
      <c r="Q3331" s="13" t="s">
        <v>8320</v>
      </c>
      <c r="R3331" t="s">
        <v>8321</v>
      </c>
      <c r="S3331" s="10">
        <f t="shared" si="207"/>
        <v>41837.114675925921</v>
      </c>
      <c r="T3331" s="10">
        <f t="shared" ref="T3331:T3394" si="210">(I3331/86400)+25569+(-5/24)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s="13" t="s">
        <v>8320</v>
      </c>
      <c r="R3332" t="s">
        <v>8321</v>
      </c>
      <c r="S3332" s="10">
        <f t="shared" ref="S3332:S3395" si="211">(J3332/86400)+25569+(-5/24)</f>
        <v>42065.679027777776</v>
      </c>
      <c r="T3332" s="10">
        <f t="shared" si="210"/>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s="13" t="s">
        <v>8320</v>
      </c>
      <c r="R3333" t="s">
        <v>8321</v>
      </c>
      <c r="S3333" s="10">
        <f t="shared" si="211"/>
        <v>42248.48942129629</v>
      </c>
      <c r="T3333" s="10">
        <f t="shared" si="210"/>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s="13" t="s">
        <v>8320</v>
      </c>
      <c r="R3334" t="s">
        <v>8321</v>
      </c>
      <c r="S3334" s="10">
        <f t="shared" si="211"/>
        <v>41809.651967592588</v>
      </c>
      <c r="T3334" s="10">
        <f t="shared" si="210"/>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s="13" t="s">
        <v>8320</v>
      </c>
      <c r="R3335" t="s">
        <v>8321</v>
      </c>
      <c r="S3335" s="10">
        <f t="shared" si="211"/>
        <v>42148.468518518515</v>
      </c>
      <c r="T3335" s="10">
        <f t="shared" si="210"/>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s="13" t="s">
        <v>8320</v>
      </c>
      <c r="R3336" t="s">
        <v>8321</v>
      </c>
      <c r="S3336" s="10">
        <f t="shared" si="211"/>
        <v>42185.312754629624</v>
      </c>
      <c r="T3336" s="10">
        <f t="shared" si="210"/>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s="13" t="s">
        <v>8320</v>
      </c>
      <c r="R3337" t="s">
        <v>8321</v>
      </c>
      <c r="S3337" s="10">
        <f t="shared" si="211"/>
        <v>41827.465810185182</v>
      </c>
      <c r="T3337" s="10">
        <f t="shared" si="210"/>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s="13" t="s">
        <v>8320</v>
      </c>
      <c r="R3338" t="s">
        <v>8321</v>
      </c>
      <c r="S3338" s="10">
        <f t="shared" si="211"/>
        <v>42437.190347222218</v>
      </c>
      <c r="T3338" s="10">
        <f t="shared" si="210"/>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s="13" t="s">
        <v>8320</v>
      </c>
      <c r="R3339" t="s">
        <v>8321</v>
      </c>
      <c r="S3339" s="10">
        <f t="shared" si="211"/>
        <v>41901.073692129627</v>
      </c>
      <c r="T3339" s="10">
        <f t="shared" si="210"/>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s="13" t="s">
        <v>8320</v>
      </c>
      <c r="R3340" t="s">
        <v>8321</v>
      </c>
      <c r="S3340" s="10">
        <f t="shared" si="211"/>
        <v>42769.366666666661</v>
      </c>
      <c r="T3340" s="10">
        <f t="shared" si="210"/>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s="13" t="s">
        <v>8320</v>
      </c>
      <c r="R3341" t="s">
        <v>8321</v>
      </c>
      <c r="S3341" s="10">
        <f t="shared" si="211"/>
        <v>42549.457384259258</v>
      </c>
      <c r="T3341" s="10">
        <f t="shared" si="210"/>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s="13" t="s">
        <v>8320</v>
      </c>
      <c r="R3342" t="s">
        <v>8321</v>
      </c>
      <c r="S3342" s="10">
        <f t="shared" si="211"/>
        <v>42685.765671296293</v>
      </c>
      <c r="T3342" s="10">
        <f t="shared" si="210"/>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s="13" t="s">
        <v>8320</v>
      </c>
      <c r="R3343" t="s">
        <v>8321</v>
      </c>
      <c r="S3343" s="10">
        <f t="shared" si="211"/>
        <v>42510.590520833335</v>
      </c>
      <c r="T3343" s="10">
        <f t="shared" si="210"/>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s="13" t="s">
        <v>8320</v>
      </c>
      <c r="R3344" t="s">
        <v>8321</v>
      </c>
      <c r="S3344" s="10">
        <f t="shared" si="211"/>
        <v>42062.088078703702</v>
      </c>
      <c r="T3344" s="10">
        <f t="shared" si="210"/>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s="13" t="s">
        <v>8320</v>
      </c>
      <c r="R3345" t="s">
        <v>8321</v>
      </c>
      <c r="S3345" s="10">
        <f t="shared" si="211"/>
        <v>42452.708148148151</v>
      </c>
      <c r="T3345" s="10">
        <f t="shared" si="210"/>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s="13" t="s">
        <v>8320</v>
      </c>
      <c r="R3346" t="s">
        <v>8321</v>
      </c>
      <c r="S3346" s="10">
        <f t="shared" si="211"/>
        <v>41850.991817129623</v>
      </c>
      <c r="T3346" s="10">
        <f t="shared" si="210"/>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50</v>
      </c>
      <c r="Q3347" s="13" t="s">
        <v>8320</v>
      </c>
      <c r="R3347" t="s">
        <v>8321</v>
      </c>
      <c r="S3347" s="10">
        <f t="shared" si="211"/>
        <v>42052.897777777776</v>
      </c>
      <c r="T3347" s="10">
        <f t="shared" si="210"/>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s="13" t="s">
        <v>8320</v>
      </c>
      <c r="R3348" t="s">
        <v>8321</v>
      </c>
      <c r="S3348" s="10">
        <f t="shared" si="211"/>
        <v>42053.816087962965</v>
      </c>
      <c r="T3348" s="10">
        <f t="shared" si="210"/>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s="13" t="s">
        <v>8320</v>
      </c>
      <c r="R3349" t="s">
        <v>8321</v>
      </c>
      <c r="S3349" s="10">
        <f t="shared" si="211"/>
        <v>42484.343217592592</v>
      </c>
      <c r="T3349" s="10">
        <f t="shared" si="210"/>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s="13" t="s">
        <v>8320</v>
      </c>
      <c r="R3350" t="s">
        <v>8321</v>
      </c>
      <c r="S3350" s="10">
        <f t="shared" si="211"/>
        <v>42466.350462962961</v>
      </c>
      <c r="T3350" s="10">
        <f t="shared" si="210"/>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s="13" t="s">
        <v>8320</v>
      </c>
      <c r="R3351" t="s">
        <v>8321</v>
      </c>
      <c r="S3351" s="10">
        <f t="shared" si="211"/>
        <v>42512.902453703697</v>
      </c>
      <c r="T3351" s="10">
        <f t="shared" si="210"/>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s="13" t="s">
        <v>8320</v>
      </c>
      <c r="R3352" t="s">
        <v>8321</v>
      </c>
      <c r="S3352" s="10">
        <f t="shared" si="211"/>
        <v>42302.493182870363</v>
      </c>
      <c r="T3352" s="10">
        <f t="shared" si="210"/>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s="13" t="s">
        <v>8320</v>
      </c>
      <c r="R3353" t="s">
        <v>8321</v>
      </c>
      <c r="S3353" s="10">
        <f t="shared" si="211"/>
        <v>41806.187094907407</v>
      </c>
      <c r="T3353" s="10">
        <f t="shared" si="210"/>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s="13" t="s">
        <v>8320</v>
      </c>
      <c r="R3354" t="s">
        <v>8321</v>
      </c>
      <c r="S3354" s="10">
        <f t="shared" si="211"/>
        <v>42495.784467592595</v>
      </c>
      <c r="T3354" s="10">
        <f t="shared" si="210"/>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s="13" t="s">
        <v>8320</v>
      </c>
      <c r="R3355" t="s">
        <v>8321</v>
      </c>
      <c r="S3355" s="10">
        <f t="shared" si="211"/>
        <v>42479.223958333336</v>
      </c>
      <c r="T3355" s="10">
        <f t="shared" si="210"/>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s="13" t="s">
        <v>8320</v>
      </c>
      <c r="R3356" t="s">
        <v>8321</v>
      </c>
      <c r="S3356" s="10">
        <f t="shared" si="211"/>
        <v>42270.518587962964</v>
      </c>
      <c r="T3356" s="10">
        <f t="shared" si="210"/>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s="13" t="s">
        <v>8320</v>
      </c>
      <c r="R3357" t="s">
        <v>8321</v>
      </c>
      <c r="S3357" s="10">
        <f t="shared" si="211"/>
        <v>42489.411192129628</v>
      </c>
      <c r="T3357" s="10">
        <f t="shared" si="210"/>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s="13" t="s">
        <v>8320</v>
      </c>
      <c r="R3358" t="s">
        <v>8321</v>
      </c>
      <c r="S3358" s="10">
        <f t="shared" si="211"/>
        <v>42536.607314814813</v>
      </c>
      <c r="T3358" s="10">
        <f t="shared" si="210"/>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s="13" t="s">
        <v>8320</v>
      </c>
      <c r="R3359" t="s">
        <v>8321</v>
      </c>
      <c r="S3359" s="10">
        <f t="shared" si="211"/>
        <v>41822.209606481476</v>
      </c>
      <c r="T3359" s="10">
        <f t="shared" si="210"/>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s="13" t="s">
        <v>8320</v>
      </c>
      <c r="R3360" t="s">
        <v>8321</v>
      </c>
      <c r="S3360" s="10">
        <f t="shared" si="211"/>
        <v>41932.102766203701</v>
      </c>
      <c r="T3360" s="10">
        <f t="shared" si="210"/>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s="13" t="s">
        <v>8320</v>
      </c>
      <c r="R3361" t="s">
        <v>8321</v>
      </c>
      <c r="S3361" s="10">
        <f t="shared" si="211"/>
        <v>42745.848773148151</v>
      </c>
      <c r="T3361" s="10">
        <f t="shared" si="210"/>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s="13" t="s">
        <v>8320</v>
      </c>
      <c r="R3362" t="s">
        <v>8321</v>
      </c>
      <c r="S3362" s="10">
        <f t="shared" si="211"/>
        <v>42696.874340277776</v>
      </c>
      <c r="T3362" s="10">
        <f t="shared" si="210"/>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s="13" t="s">
        <v>8320</v>
      </c>
      <c r="R3363" t="s">
        <v>8321</v>
      </c>
      <c r="S3363" s="10">
        <f t="shared" si="211"/>
        <v>41865.817013888889</v>
      </c>
      <c r="T3363" s="10">
        <f t="shared" si="210"/>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s="13" t="s">
        <v>8320</v>
      </c>
      <c r="R3364" t="s">
        <v>8321</v>
      </c>
      <c r="S3364" s="10">
        <f t="shared" si="211"/>
        <v>42055.883298611108</v>
      </c>
      <c r="T3364" s="10">
        <f t="shared" si="210"/>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s="13" t="s">
        <v>8320</v>
      </c>
      <c r="R3365" t="s">
        <v>8321</v>
      </c>
      <c r="S3365" s="10">
        <f t="shared" si="211"/>
        <v>41851.563020833331</v>
      </c>
      <c r="T3365" s="10">
        <f t="shared" si="210"/>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s="13" t="s">
        <v>8320</v>
      </c>
      <c r="R3366" t="s">
        <v>8321</v>
      </c>
      <c r="S3366" s="10">
        <f t="shared" si="211"/>
        <v>42422.769085648142</v>
      </c>
      <c r="T3366" s="10">
        <f t="shared" si="210"/>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s="13" t="s">
        <v>8320</v>
      </c>
      <c r="R3367" t="s">
        <v>8321</v>
      </c>
      <c r="S3367" s="10">
        <f t="shared" si="211"/>
        <v>42320.893425925919</v>
      </c>
      <c r="T3367" s="10">
        <f t="shared" si="210"/>
        <v>42350.893425925919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s="13" t="s">
        <v>8320</v>
      </c>
      <c r="R3368" t="s">
        <v>8321</v>
      </c>
      <c r="S3368" s="10">
        <f t="shared" si="211"/>
        <v>42106.859224537031</v>
      </c>
      <c r="T3368" s="10">
        <f t="shared" si="210"/>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s="13" t="s">
        <v>8320</v>
      </c>
      <c r="R3369" t="s">
        <v>8321</v>
      </c>
      <c r="S3369" s="10">
        <f t="shared" si="211"/>
        <v>42192.725624999999</v>
      </c>
      <c r="T3369" s="10">
        <f t="shared" si="210"/>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s="13" t="s">
        <v>8320</v>
      </c>
      <c r="R3370" t="s">
        <v>8321</v>
      </c>
      <c r="S3370" s="10">
        <f t="shared" si="211"/>
        <v>41968.991423611107</v>
      </c>
      <c r="T3370" s="10">
        <f t="shared" si="210"/>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s="13" t="s">
        <v>8320</v>
      </c>
      <c r="R3371" t="s">
        <v>8321</v>
      </c>
      <c r="S3371" s="10">
        <f t="shared" si="211"/>
        <v>42689.833101851851</v>
      </c>
      <c r="T3371" s="10">
        <f t="shared" si="210"/>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s="13" t="s">
        <v>8320</v>
      </c>
      <c r="R3372" t="s">
        <v>8321</v>
      </c>
      <c r="S3372" s="10">
        <f t="shared" si="211"/>
        <v>42690.125983796293</v>
      </c>
      <c r="T3372" s="10">
        <f t="shared" si="210"/>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s="13" t="s">
        <v>8320</v>
      </c>
      <c r="R3373" t="s">
        <v>8321</v>
      </c>
      <c r="S3373" s="10">
        <f t="shared" si="211"/>
        <v>42312.666261574072</v>
      </c>
      <c r="T3373" s="10">
        <f t="shared" si="210"/>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s="13" t="s">
        <v>8320</v>
      </c>
      <c r="R3374" t="s">
        <v>8321</v>
      </c>
      <c r="S3374" s="10">
        <f t="shared" si="211"/>
        <v>41855.339768518512</v>
      </c>
      <c r="T3374" s="10">
        <f t="shared" si="210"/>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s="13" t="s">
        <v>8320</v>
      </c>
      <c r="R3375" t="s">
        <v>8321</v>
      </c>
      <c r="S3375" s="10">
        <f t="shared" si="211"/>
        <v>42179.646296296291</v>
      </c>
      <c r="T3375" s="10">
        <f t="shared" si="210"/>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s="13" t="s">
        <v>8320</v>
      </c>
      <c r="R3376" t="s">
        <v>8321</v>
      </c>
      <c r="S3376" s="10">
        <f t="shared" si="211"/>
        <v>42275.523333333331</v>
      </c>
      <c r="T3376" s="10">
        <f t="shared" si="210"/>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s="13" t="s">
        <v>8320</v>
      </c>
      <c r="R3377" t="s">
        <v>8321</v>
      </c>
      <c r="S3377" s="10">
        <f t="shared" si="211"/>
        <v>41765.402465277773</v>
      </c>
      <c r="T3377" s="10">
        <f t="shared" si="210"/>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s="13" t="s">
        <v>8320</v>
      </c>
      <c r="R3378" t="s">
        <v>8321</v>
      </c>
      <c r="S3378" s="10">
        <f t="shared" si="211"/>
        <v>42059.492986111109</v>
      </c>
      <c r="T3378" s="10">
        <f t="shared" si="210"/>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s="13" t="s">
        <v>8320</v>
      </c>
      <c r="R3379" t="s">
        <v>8321</v>
      </c>
      <c r="S3379" s="10">
        <f t="shared" si="211"/>
        <v>42053.524293981478</v>
      </c>
      <c r="T3379" s="10">
        <f t="shared" si="210"/>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s="13" t="s">
        <v>8320</v>
      </c>
      <c r="R3380" t="s">
        <v>8321</v>
      </c>
      <c r="S3380" s="10">
        <f t="shared" si="211"/>
        <v>41858.147060185183</v>
      </c>
      <c r="T3380" s="10">
        <f t="shared" si="210"/>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s="13" t="s">
        <v>8320</v>
      </c>
      <c r="R3381" t="s">
        <v>8321</v>
      </c>
      <c r="S3381" s="10">
        <f t="shared" si="211"/>
        <v>42225.305555555555</v>
      </c>
      <c r="T3381" s="10">
        <f t="shared" si="210"/>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s="13" t="s">
        <v>8320</v>
      </c>
      <c r="R3382" t="s">
        <v>8321</v>
      </c>
      <c r="S3382" s="10">
        <f t="shared" si="211"/>
        <v>41937.745115740741</v>
      </c>
      <c r="T3382" s="10">
        <f t="shared" si="210"/>
        <v>41972.786782407406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s="13" t="s">
        <v>8320</v>
      </c>
      <c r="R3383" t="s">
        <v>8321</v>
      </c>
      <c r="S3383" s="10">
        <f t="shared" si="211"/>
        <v>42043.976655092592</v>
      </c>
      <c r="T3383" s="10">
        <f t="shared" si="210"/>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s="13" t="s">
        <v>8320</v>
      </c>
      <c r="R3384" t="s">
        <v>8321</v>
      </c>
      <c r="S3384" s="10">
        <f t="shared" si="211"/>
        <v>42559.222870370366</v>
      </c>
      <c r="T3384" s="10">
        <f t="shared" si="210"/>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s="13" t="s">
        <v>8320</v>
      </c>
      <c r="R3385" t="s">
        <v>8321</v>
      </c>
      <c r="S3385" s="10">
        <f t="shared" si="211"/>
        <v>42524.574305555558</v>
      </c>
      <c r="T3385" s="10">
        <f t="shared" si="210"/>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s="13" t="s">
        <v>8320</v>
      </c>
      <c r="R3386" t="s">
        <v>8321</v>
      </c>
      <c r="S3386" s="10">
        <f t="shared" si="211"/>
        <v>42291.879259259258</v>
      </c>
      <c r="T3386" s="10">
        <f t="shared" si="210"/>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s="13" t="s">
        <v>8320</v>
      </c>
      <c r="R3387" t="s">
        <v>8321</v>
      </c>
      <c r="S3387" s="10">
        <f t="shared" si="211"/>
        <v>41953.659166666665</v>
      </c>
      <c r="T3387" s="10">
        <f t="shared" si="210"/>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s="13" t="s">
        <v>8320</v>
      </c>
      <c r="R3388" t="s">
        <v>8321</v>
      </c>
      <c r="S3388" s="10">
        <f t="shared" si="211"/>
        <v>41946.436412037037</v>
      </c>
      <c r="T3388" s="10">
        <f t="shared" si="210"/>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s="13" t="s">
        <v>8320</v>
      </c>
      <c r="R3389" t="s">
        <v>8321</v>
      </c>
      <c r="S3389" s="10">
        <f t="shared" si="211"/>
        <v>41947.554259259261</v>
      </c>
      <c r="T3389" s="10">
        <f t="shared" si="210"/>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34.6</v>
      </c>
      <c r="Q3390" s="13" t="s">
        <v>8320</v>
      </c>
      <c r="R3390" t="s">
        <v>8321</v>
      </c>
      <c r="S3390" s="10">
        <f t="shared" si="211"/>
        <v>42143.252789351849</v>
      </c>
      <c r="T3390" s="10">
        <f t="shared" si="210"/>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s="13" t="s">
        <v>8320</v>
      </c>
      <c r="R3391" t="s">
        <v>8321</v>
      </c>
      <c r="S3391" s="10">
        <f t="shared" si="211"/>
        <v>42494.355115740742</v>
      </c>
      <c r="T3391" s="10">
        <f t="shared" si="210"/>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s="13" t="s">
        <v>8320</v>
      </c>
      <c r="R3392" t="s">
        <v>8321</v>
      </c>
      <c r="S3392" s="10">
        <f t="shared" si="211"/>
        <v>41815.566493055558</v>
      </c>
      <c r="T3392" s="10">
        <f t="shared" si="210"/>
        <v>41830.566493055558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s="13" t="s">
        <v>8320</v>
      </c>
      <c r="R3393" t="s">
        <v>8321</v>
      </c>
      <c r="S3393" s="10">
        <f t="shared" si="211"/>
        <v>41830.337361111109</v>
      </c>
      <c r="T3393" s="10">
        <f t="shared" si="210"/>
        <v>41859.727777777771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s="13" t="s">
        <v>8320</v>
      </c>
      <c r="R3394" t="s">
        <v>8321</v>
      </c>
      <c r="S3394" s="10">
        <f t="shared" si="211"/>
        <v>42446.63721064815</v>
      </c>
      <c r="T3394" s="10">
        <f t="shared" si="210"/>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212">E3395/D3395</f>
        <v>1.0580000000000001</v>
      </c>
      <c r="P3395" s="6">
        <f t="shared" ref="P3395:P3458" si="213">E3395/L3395</f>
        <v>36.06818181818182</v>
      </c>
      <c r="Q3395" s="13" t="s">
        <v>8320</v>
      </c>
      <c r="R3395" t="s">
        <v>8321</v>
      </c>
      <c r="S3395" s="10">
        <f t="shared" si="211"/>
        <v>41923.713310185187</v>
      </c>
      <c r="T3395" s="10">
        <f t="shared" ref="T3395:T3458" si="214">(I3395/86400)+25569+(-5/24)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s="13" t="s">
        <v>8320</v>
      </c>
      <c r="R3396" t="s">
        <v>8321</v>
      </c>
      <c r="S3396" s="10">
        <f t="shared" ref="S3396:S3459" si="215">(J3396/86400)+25569+(-5/24)</f>
        <v>41817.387094907404</v>
      </c>
      <c r="T3396" s="10">
        <f t="shared" si="214"/>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s="13" t="s">
        <v>8320</v>
      </c>
      <c r="R3397" t="s">
        <v>8321</v>
      </c>
      <c r="S3397" s="10">
        <f t="shared" si="215"/>
        <v>42140.503981481474</v>
      </c>
      <c r="T3397" s="10">
        <f t="shared" si="214"/>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s="13" t="s">
        <v>8320</v>
      </c>
      <c r="R3398" t="s">
        <v>8321</v>
      </c>
      <c r="S3398" s="10">
        <f t="shared" si="215"/>
        <v>41764.238298611112</v>
      </c>
      <c r="T3398" s="10">
        <f t="shared" si="214"/>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s="13" t="s">
        <v>8320</v>
      </c>
      <c r="R3399" t="s">
        <v>8321</v>
      </c>
      <c r="S3399" s="10">
        <f t="shared" si="215"/>
        <v>42378.270011574066</v>
      </c>
      <c r="T3399" s="10">
        <f t="shared" si="214"/>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s="13" t="s">
        <v>8320</v>
      </c>
      <c r="R3400" t="s">
        <v>8321</v>
      </c>
      <c r="S3400" s="10">
        <f t="shared" si="215"/>
        <v>41941.543703703697</v>
      </c>
      <c r="T3400" s="10">
        <f t="shared" si="214"/>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s="13" t="s">
        <v>8320</v>
      </c>
      <c r="R3401" t="s">
        <v>8321</v>
      </c>
      <c r="S3401" s="10">
        <f t="shared" si="215"/>
        <v>42026.712094907409</v>
      </c>
      <c r="T3401" s="10">
        <f t="shared" si="214"/>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s="13" t="s">
        <v>8320</v>
      </c>
      <c r="R3402" t="s">
        <v>8321</v>
      </c>
      <c r="S3402" s="10">
        <f t="shared" si="215"/>
        <v>41834.745532407404</v>
      </c>
      <c r="T3402" s="10">
        <f t="shared" si="214"/>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s="13" t="s">
        <v>8320</v>
      </c>
      <c r="R3403" t="s">
        <v>8321</v>
      </c>
      <c r="S3403" s="10">
        <f t="shared" si="215"/>
        <v>42193.5155787037</v>
      </c>
      <c r="T3403" s="10">
        <f t="shared" si="214"/>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s="13" t="s">
        <v>8320</v>
      </c>
      <c r="R3404" t="s">
        <v>8321</v>
      </c>
      <c r="S3404" s="10">
        <f t="shared" si="215"/>
        <v>42290.410219907404</v>
      </c>
      <c r="T3404" s="10">
        <f t="shared" si="214"/>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s="13" t="s">
        <v>8320</v>
      </c>
      <c r="R3405" t="s">
        <v>8321</v>
      </c>
      <c r="S3405" s="10">
        <f t="shared" si="215"/>
        <v>42150.253749999996</v>
      </c>
      <c r="T3405" s="10">
        <f t="shared" si="214"/>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s="13" t="s">
        <v>8320</v>
      </c>
      <c r="R3406" t="s">
        <v>8321</v>
      </c>
      <c r="S3406" s="10">
        <f t="shared" si="215"/>
        <v>42152.295162037037</v>
      </c>
      <c r="T3406" s="10">
        <f t="shared" si="214"/>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s="13" t="s">
        <v>8320</v>
      </c>
      <c r="R3407" t="s">
        <v>8321</v>
      </c>
      <c r="S3407" s="10">
        <f t="shared" si="215"/>
        <v>42409.808865740742</v>
      </c>
      <c r="T3407" s="10">
        <f t="shared" si="214"/>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s="13" t="s">
        <v>8320</v>
      </c>
      <c r="R3408" t="s">
        <v>8321</v>
      </c>
      <c r="S3408" s="10">
        <f t="shared" si="215"/>
        <v>41791.284444444442</v>
      </c>
      <c r="T3408" s="10">
        <f t="shared" si="214"/>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s="13" t="s">
        <v>8320</v>
      </c>
      <c r="R3409" t="s">
        <v>8321</v>
      </c>
      <c r="S3409" s="10">
        <f t="shared" si="215"/>
        <v>41796.21399305555</v>
      </c>
      <c r="T3409" s="10">
        <f t="shared" si="214"/>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s="13" t="s">
        <v>8320</v>
      </c>
      <c r="R3410" t="s">
        <v>8321</v>
      </c>
      <c r="S3410" s="10">
        <f t="shared" si="215"/>
        <v>41808.78361111111</v>
      </c>
      <c r="T3410" s="10">
        <f t="shared" si="214"/>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s="13" t="s">
        <v>8320</v>
      </c>
      <c r="R3411" t="s">
        <v>8321</v>
      </c>
      <c r="S3411" s="10">
        <f t="shared" si="215"/>
        <v>42544.605995370366</v>
      </c>
      <c r="T3411" s="10">
        <f t="shared" si="214"/>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81.375</v>
      </c>
      <c r="Q3412" s="13" t="s">
        <v>8320</v>
      </c>
      <c r="R3412" t="s">
        <v>8321</v>
      </c>
      <c r="S3412" s="10">
        <f t="shared" si="215"/>
        <v>42499.83321759259</v>
      </c>
      <c r="T3412" s="10">
        <f t="shared" si="214"/>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s="13" t="s">
        <v>8320</v>
      </c>
      <c r="R3413" t="s">
        <v>8321</v>
      </c>
      <c r="S3413" s="10">
        <f t="shared" si="215"/>
        <v>42264.814490740733</v>
      </c>
      <c r="T3413" s="10">
        <f t="shared" si="214"/>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s="13" t="s">
        <v>8320</v>
      </c>
      <c r="R3414" t="s">
        <v>8321</v>
      </c>
      <c r="S3414" s="10">
        <f t="shared" si="215"/>
        <v>41879.750717592593</v>
      </c>
      <c r="T3414" s="10">
        <f t="shared" si="214"/>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s="13" t="s">
        <v>8320</v>
      </c>
      <c r="R3415" t="s">
        <v>8321</v>
      </c>
      <c r="S3415" s="10">
        <f t="shared" si="215"/>
        <v>42053.524745370371</v>
      </c>
      <c r="T3415" s="10">
        <f t="shared" si="214"/>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s="13" t="s">
        <v>8320</v>
      </c>
      <c r="R3416" t="s">
        <v>8321</v>
      </c>
      <c r="S3416" s="10">
        <f t="shared" si="215"/>
        <v>42675.624131944445</v>
      </c>
      <c r="T3416" s="10">
        <f t="shared" si="214"/>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s="13" t="s">
        <v>8320</v>
      </c>
      <c r="R3417" t="s">
        <v>8321</v>
      </c>
      <c r="S3417" s="10">
        <f t="shared" si="215"/>
        <v>42466.935833333329</v>
      </c>
      <c r="T3417" s="10">
        <f t="shared" si="214"/>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s="13" t="s">
        <v>8320</v>
      </c>
      <c r="R3418" t="s">
        <v>8321</v>
      </c>
      <c r="S3418" s="10">
        <f t="shared" si="215"/>
        <v>42089.204224537032</v>
      </c>
      <c r="T3418" s="10">
        <f t="shared" si="214"/>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s="13" t="s">
        <v>8320</v>
      </c>
      <c r="R3419" t="s">
        <v>8321</v>
      </c>
      <c r="S3419" s="10">
        <f t="shared" si="215"/>
        <v>41894.705416666664</v>
      </c>
      <c r="T3419" s="10">
        <f t="shared" si="214"/>
        <v>41937.821527777771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s="13" t="s">
        <v>8320</v>
      </c>
      <c r="R3420" t="s">
        <v>8321</v>
      </c>
      <c r="S3420" s="10">
        <f t="shared" si="215"/>
        <v>41752.626238425924</v>
      </c>
      <c r="T3420" s="10">
        <f t="shared" si="214"/>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s="13" t="s">
        <v>8320</v>
      </c>
      <c r="R3421" t="s">
        <v>8321</v>
      </c>
      <c r="S3421" s="10">
        <f t="shared" si="215"/>
        <v>42448.613252314812</v>
      </c>
      <c r="T3421" s="10">
        <f t="shared" si="214"/>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s="13" t="s">
        <v>8320</v>
      </c>
      <c r="R3422" t="s">
        <v>8321</v>
      </c>
      <c r="S3422" s="10">
        <f t="shared" si="215"/>
        <v>42404.881967592592</v>
      </c>
      <c r="T3422" s="10">
        <f t="shared" si="214"/>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s="13" t="s">
        <v>8320</v>
      </c>
      <c r="R3423" t="s">
        <v>8321</v>
      </c>
      <c r="S3423" s="10">
        <f t="shared" si="215"/>
        <v>42037.582905092589</v>
      </c>
      <c r="T3423" s="10">
        <f t="shared" si="214"/>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s="13" t="s">
        <v>8320</v>
      </c>
      <c r="R3424" t="s">
        <v>8321</v>
      </c>
      <c r="S3424" s="10">
        <f t="shared" si="215"/>
        <v>42323.353888888887</v>
      </c>
      <c r="T3424" s="10">
        <f t="shared" si="214"/>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35</v>
      </c>
      <c r="Q3425" s="13" t="s">
        <v>8320</v>
      </c>
      <c r="R3425" t="s">
        <v>8321</v>
      </c>
      <c r="S3425" s="10">
        <f t="shared" si="215"/>
        <v>42088.703020833331</v>
      </c>
      <c r="T3425" s="10">
        <f t="shared" si="214"/>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s="13" t="s">
        <v>8320</v>
      </c>
      <c r="R3426" t="s">
        <v>8321</v>
      </c>
      <c r="S3426" s="10">
        <f t="shared" si="215"/>
        <v>42018.468564814808</v>
      </c>
      <c r="T3426" s="10">
        <f t="shared" si="214"/>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s="13" t="s">
        <v>8320</v>
      </c>
      <c r="R3427" t="s">
        <v>8321</v>
      </c>
      <c r="S3427" s="10">
        <f t="shared" si="215"/>
        <v>41884.40898148148</v>
      </c>
      <c r="T3427" s="10">
        <f t="shared" si="214"/>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s="13" t="s">
        <v>8320</v>
      </c>
      <c r="R3428" t="s">
        <v>8321</v>
      </c>
      <c r="S3428" s="10">
        <f t="shared" si="215"/>
        <v>41883.848414351851</v>
      </c>
      <c r="T3428" s="10">
        <f t="shared" si="214"/>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s="13" t="s">
        <v>8320</v>
      </c>
      <c r="R3429" t="s">
        <v>8321</v>
      </c>
      <c r="S3429" s="10">
        <f t="shared" si="215"/>
        <v>41792.436944444438</v>
      </c>
      <c r="T3429" s="10">
        <f t="shared" si="214"/>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s="13" t="s">
        <v>8320</v>
      </c>
      <c r="R3430" t="s">
        <v>8321</v>
      </c>
      <c r="S3430" s="10">
        <f t="shared" si="215"/>
        <v>42038.512118055551</v>
      </c>
      <c r="T3430" s="10">
        <f t="shared" si="214"/>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16.25</v>
      </c>
      <c r="Q3431" s="13" t="s">
        <v>8320</v>
      </c>
      <c r="R3431" t="s">
        <v>8321</v>
      </c>
      <c r="S3431" s="10">
        <f t="shared" si="215"/>
        <v>42661.813206018516</v>
      </c>
      <c r="T3431" s="10">
        <f t="shared" si="214"/>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s="13" t="s">
        <v>8320</v>
      </c>
      <c r="R3432" t="s">
        <v>8321</v>
      </c>
      <c r="S3432" s="10">
        <f t="shared" si="215"/>
        <v>41820.737280092588</v>
      </c>
      <c r="T3432" s="10">
        <f t="shared" si="214"/>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s="13" t="s">
        <v>8320</v>
      </c>
      <c r="R3433" t="s">
        <v>8321</v>
      </c>
      <c r="S3433" s="10">
        <f t="shared" si="215"/>
        <v>41839.522604166668</v>
      </c>
      <c r="T3433" s="10">
        <f t="shared" si="214"/>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s="13" t="s">
        <v>8320</v>
      </c>
      <c r="R3434" t="s">
        <v>8321</v>
      </c>
      <c r="S3434" s="10">
        <f t="shared" si="215"/>
        <v>42380.372847222221</v>
      </c>
      <c r="T3434" s="10">
        <f t="shared" si="214"/>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s="13" t="s">
        <v>8320</v>
      </c>
      <c r="R3435" t="s">
        <v>8321</v>
      </c>
      <c r="S3435" s="10">
        <f t="shared" si="215"/>
        <v>41775.854803240734</v>
      </c>
      <c r="T3435" s="10">
        <f t="shared" si="214"/>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s="13" t="s">
        <v>8320</v>
      </c>
      <c r="R3436" t="s">
        <v>8321</v>
      </c>
      <c r="S3436" s="10">
        <f t="shared" si="215"/>
        <v>41800.172094907401</v>
      </c>
      <c r="T3436" s="10">
        <f t="shared" si="214"/>
        <v>41830.172094907401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s="13" t="s">
        <v>8320</v>
      </c>
      <c r="R3437" t="s">
        <v>8321</v>
      </c>
      <c r="S3437" s="10">
        <f t="shared" si="215"/>
        <v>42572.408483796295</v>
      </c>
      <c r="T3437" s="10">
        <f t="shared" si="214"/>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s="13" t="s">
        <v>8320</v>
      </c>
      <c r="R3438" t="s">
        <v>8321</v>
      </c>
      <c r="S3438" s="10">
        <f t="shared" si="215"/>
        <v>41851.333252314813</v>
      </c>
      <c r="T3438" s="10">
        <f t="shared" si="214"/>
        <v>41872.477777777771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s="13" t="s">
        <v>8320</v>
      </c>
      <c r="R3439" t="s">
        <v>8321</v>
      </c>
      <c r="S3439" s="10">
        <f t="shared" si="215"/>
        <v>42205.502546296295</v>
      </c>
      <c r="T3439" s="10">
        <f t="shared" si="214"/>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s="13" t="s">
        <v>8320</v>
      </c>
      <c r="R3440" t="s">
        <v>8321</v>
      </c>
      <c r="S3440" s="10">
        <f t="shared" si="215"/>
        <v>42100.719525462962</v>
      </c>
      <c r="T3440" s="10">
        <f t="shared" si="214"/>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s="13" t="s">
        <v>8320</v>
      </c>
      <c r="R3441" t="s">
        <v>8321</v>
      </c>
      <c r="S3441" s="10">
        <f t="shared" si="215"/>
        <v>42374.702893518515</v>
      </c>
      <c r="T3441" s="10">
        <f t="shared" si="214"/>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s="13" t="s">
        <v>8320</v>
      </c>
      <c r="R3442" t="s">
        <v>8321</v>
      </c>
      <c r="S3442" s="10">
        <f t="shared" si="215"/>
        <v>41808.914675925924</v>
      </c>
      <c r="T3442" s="10">
        <f t="shared" si="214"/>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s="13" t="s">
        <v>8320</v>
      </c>
      <c r="R3443" t="s">
        <v>8321</v>
      </c>
      <c r="S3443" s="10">
        <f t="shared" si="215"/>
        <v>42294.221307870372</v>
      </c>
      <c r="T3443" s="10">
        <f t="shared" si="214"/>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31.25</v>
      </c>
      <c r="Q3444" s="13" t="s">
        <v>8320</v>
      </c>
      <c r="R3444" t="s">
        <v>8321</v>
      </c>
      <c r="S3444" s="10">
        <f t="shared" si="215"/>
        <v>42124.632777777777</v>
      </c>
      <c r="T3444" s="10">
        <f t="shared" si="214"/>
        <v>42154.632777777777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s="13" t="s">
        <v>8320</v>
      </c>
      <c r="R3445" t="s">
        <v>8321</v>
      </c>
      <c r="S3445" s="10">
        <f t="shared" si="215"/>
        <v>41861.316504629627</v>
      </c>
      <c r="T3445" s="10">
        <f t="shared" si="214"/>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43.35</v>
      </c>
      <c r="Q3446" s="13" t="s">
        <v>8320</v>
      </c>
      <c r="R3446" t="s">
        <v>8321</v>
      </c>
      <c r="S3446" s="10">
        <f t="shared" si="215"/>
        <v>42521.08317129629</v>
      </c>
      <c r="T3446" s="10">
        <f t="shared" si="214"/>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s="13" t="s">
        <v>8320</v>
      </c>
      <c r="R3447" t="s">
        <v>8321</v>
      </c>
      <c r="S3447" s="10">
        <f t="shared" si="215"/>
        <v>42272.322175925925</v>
      </c>
      <c r="T3447" s="10">
        <f t="shared" si="214"/>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s="13" t="s">
        <v>8320</v>
      </c>
      <c r="R3448" t="s">
        <v>8321</v>
      </c>
      <c r="S3448" s="10">
        <f t="shared" si="215"/>
        <v>42016.624131944445</v>
      </c>
      <c r="T3448" s="10">
        <f t="shared" si="214"/>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s="13" t="s">
        <v>8320</v>
      </c>
      <c r="R3449" t="s">
        <v>8321</v>
      </c>
      <c r="S3449" s="10">
        <f t="shared" si="215"/>
        <v>42402.680694444447</v>
      </c>
      <c r="T3449" s="10">
        <f t="shared" si="214"/>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s="13" t="s">
        <v>8320</v>
      </c>
      <c r="R3450" t="s">
        <v>8321</v>
      </c>
      <c r="S3450" s="10">
        <f t="shared" si="215"/>
        <v>41959.910752314812</v>
      </c>
      <c r="T3450" s="10">
        <f t="shared" si="214"/>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68.25</v>
      </c>
      <c r="Q3451" s="13" t="s">
        <v>8320</v>
      </c>
      <c r="R3451" t="s">
        <v>8321</v>
      </c>
      <c r="S3451" s="10">
        <f t="shared" si="215"/>
        <v>42531.844189814808</v>
      </c>
      <c r="T3451" s="10">
        <f t="shared" si="214"/>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s="13" t="s">
        <v>8320</v>
      </c>
      <c r="R3452" t="s">
        <v>8321</v>
      </c>
      <c r="S3452" s="10">
        <f t="shared" si="215"/>
        <v>42036.496192129627</v>
      </c>
      <c r="T3452" s="10">
        <f t="shared" si="214"/>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s="13" t="s">
        <v>8320</v>
      </c>
      <c r="R3453" t="s">
        <v>8321</v>
      </c>
      <c r="S3453" s="10">
        <f t="shared" si="215"/>
        <v>42088.515358796292</v>
      </c>
      <c r="T3453" s="10">
        <f t="shared" si="214"/>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s="13" t="s">
        <v>8320</v>
      </c>
      <c r="R3454" t="s">
        <v>8321</v>
      </c>
      <c r="S3454" s="10">
        <f t="shared" si="215"/>
        <v>41820.430856481478</v>
      </c>
      <c r="T3454" s="10">
        <f t="shared" si="214"/>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s="13" t="s">
        <v>8320</v>
      </c>
      <c r="R3455" t="s">
        <v>8321</v>
      </c>
      <c r="S3455" s="10">
        <f t="shared" si="215"/>
        <v>42535.770324074074</v>
      </c>
      <c r="T3455" s="10">
        <f t="shared" si="214"/>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s="13" t="s">
        <v>8320</v>
      </c>
      <c r="R3456" t="s">
        <v>8321</v>
      </c>
      <c r="S3456" s="10">
        <f t="shared" si="215"/>
        <v>41821.490266203698</v>
      </c>
      <c r="T3456" s="10">
        <f t="shared" si="214"/>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s="13" t="s">
        <v>8320</v>
      </c>
      <c r="R3457" t="s">
        <v>8321</v>
      </c>
      <c r="S3457" s="10">
        <f t="shared" si="215"/>
        <v>42626.541979166665</v>
      </c>
      <c r="T3457" s="10">
        <f t="shared" si="214"/>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s="13" t="s">
        <v>8320</v>
      </c>
      <c r="R3458" t="s">
        <v>8321</v>
      </c>
      <c r="S3458" s="10">
        <f t="shared" si="215"/>
        <v>41820.997303240736</v>
      </c>
      <c r="T3458" s="10">
        <f t="shared" si="214"/>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216">E3459/D3459</f>
        <v>1.4019999999999999</v>
      </c>
      <c r="P3459" s="6">
        <f t="shared" ref="P3459:P3522" si="217">E3459/L3459</f>
        <v>50.981818181818184</v>
      </c>
      <c r="Q3459" s="13" t="s">
        <v>8320</v>
      </c>
      <c r="R3459" t="s">
        <v>8321</v>
      </c>
      <c r="S3459" s="10">
        <f t="shared" si="215"/>
        <v>42016.498344907406</v>
      </c>
      <c r="T3459" s="10">
        <f t="shared" ref="T3459:T3522" si="218">(I3459/86400)+25569+(-5/24)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s="13" t="s">
        <v>8320</v>
      </c>
      <c r="R3460" t="s">
        <v>8321</v>
      </c>
      <c r="S3460" s="10">
        <f t="shared" ref="S3460:S3523" si="219">(J3460/86400)+25569+(-5/24)</f>
        <v>42010.994247685179</v>
      </c>
      <c r="T3460" s="10">
        <f t="shared" si="218"/>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s="13" t="s">
        <v>8320</v>
      </c>
      <c r="R3461" t="s">
        <v>8321</v>
      </c>
      <c r="S3461" s="10">
        <f t="shared" si="219"/>
        <v>42480.271527777775</v>
      </c>
      <c r="T3461" s="10">
        <f t="shared" si="218"/>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50</v>
      </c>
      <c r="Q3462" s="13" t="s">
        <v>8320</v>
      </c>
      <c r="R3462" t="s">
        <v>8321</v>
      </c>
      <c r="S3462" s="10">
        <f t="shared" si="219"/>
        <v>41852.318888888891</v>
      </c>
      <c r="T3462" s="10">
        <f t="shared" si="218"/>
        <v>41866.318888888891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s="13" t="s">
        <v>8320</v>
      </c>
      <c r="R3463" t="s">
        <v>8321</v>
      </c>
      <c r="S3463" s="10">
        <f t="shared" si="219"/>
        <v>42643.424525462957</v>
      </c>
      <c r="T3463" s="10">
        <f t="shared" si="218"/>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s="13" t="s">
        <v>8320</v>
      </c>
      <c r="R3464" t="s">
        <v>8321</v>
      </c>
      <c r="S3464" s="10">
        <f t="shared" si="219"/>
        <v>42179.690138888887</v>
      </c>
      <c r="T3464" s="10">
        <f t="shared" si="218"/>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s="13" t="s">
        <v>8320</v>
      </c>
      <c r="R3465" t="s">
        <v>8321</v>
      </c>
      <c r="S3465" s="10">
        <f t="shared" si="219"/>
        <v>42612.710474537038</v>
      </c>
      <c r="T3465" s="10">
        <f t="shared" si="218"/>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s="13" t="s">
        <v>8320</v>
      </c>
      <c r="R3466" t="s">
        <v>8321</v>
      </c>
      <c r="S3466" s="10">
        <f t="shared" si="219"/>
        <v>42574.921724537031</v>
      </c>
      <c r="T3466" s="10">
        <f t="shared" si="218"/>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s="13" t="s">
        <v>8320</v>
      </c>
      <c r="R3467" t="s">
        <v>8321</v>
      </c>
      <c r="S3467" s="10">
        <f t="shared" si="219"/>
        <v>42200.417499999996</v>
      </c>
      <c r="T3467" s="10">
        <f t="shared" si="218"/>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s="13" t="s">
        <v>8320</v>
      </c>
      <c r="R3468" t="s">
        <v>8321</v>
      </c>
      <c r="S3468" s="10">
        <f t="shared" si="219"/>
        <v>42419.810763888883</v>
      </c>
      <c r="T3468" s="10">
        <f t="shared" si="218"/>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s="13" t="s">
        <v>8320</v>
      </c>
      <c r="R3469" t="s">
        <v>8321</v>
      </c>
      <c r="S3469" s="10">
        <f t="shared" si="219"/>
        <v>42053.463333333326</v>
      </c>
      <c r="T3469" s="10">
        <f t="shared" si="218"/>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s="13" t="s">
        <v>8320</v>
      </c>
      <c r="R3470" t="s">
        <v>8321</v>
      </c>
      <c r="S3470" s="10">
        <f t="shared" si="219"/>
        <v>42605.55704861111</v>
      </c>
      <c r="T3470" s="10">
        <f t="shared" si="218"/>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s="13" t="s">
        <v>8320</v>
      </c>
      <c r="R3471" t="s">
        <v>8321</v>
      </c>
      <c r="S3471" s="10">
        <f t="shared" si="219"/>
        <v>42458.433391203704</v>
      </c>
      <c r="T3471" s="10">
        <f t="shared" si="218"/>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s="13" t="s">
        <v>8320</v>
      </c>
      <c r="R3472" t="s">
        <v>8321</v>
      </c>
      <c r="S3472" s="10">
        <f t="shared" si="219"/>
        <v>42528.813680555548</v>
      </c>
      <c r="T3472" s="10">
        <f t="shared" si="218"/>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s="13" t="s">
        <v>8320</v>
      </c>
      <c r="R3473" t="s">
        <v>8321</v>
      </c>
      <c r="S3473" s="10">
        <f t="shared" si="219"/>
        <v>41841.61215277778</v>
      </c>
      <c r="T3473" s="10">
        <f t="shared" si="218"/>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s="13" t="s">
        <v>8320</v>
      </c>
      <c r="R3474" t="s">
        <v>8321</v>
      </c>
      <c r="S3474" s="10">
        <f t="shared" si="219"/>
        <v>41927.962164351848</v>
      </c>
      <c r="T3474" s="10">
        <f t="shared" si="218"/>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s="13" t="s">
        <v>8320</v>
      </c>
      <c r="R3475" t="s">
        <v>8321</v>
      </c>
      <c r="S3475" s="10">
        <f t="shared" si="219"/>
        <v>42062.626111111109</v>
      </c>
      <c r="T3475" s="10">
        <f t="shared" si="218"/>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s="13" t="s">
        <v>8320</v>
      </c>
      <c r="R3476" t="s">
        <v>8321</v>
      </c>
      <c r="S3476" s="10">
        <f t="shared" si="219"/>
        <v>42541.293182870366</v>
      </c>
      <c r="T3476" s="10">
        <f t="shared" si="218"/>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s="13" t="s">
        <v>8320</v>
      </c>
      <c r="R3477" t="s">
        <v>8321</v>
      </c>
      <c r="S3477" s="10">
        <f t="shared" si="219"/>
        <v>41918.672499999993</v>
      </c>
      <c r="T3477" s="10">
        <f t="shared" si="218"/>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52</v>
      </c>
      <c r="Q3478" s="13" t="s">
        <v>8320</v>
      </c>
      <c r="R3478" t="s">
        <v>8321</v>
      </c>
      <c r="S3478" s="10">
        <f t="shared" si="219"/>
        <v>41921.071643518517</v>
      </c>
      <c r="T3478" s="10">
        <f t="shared" si="218"/>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s="13" t="s">
        <v>8320</v>
      </c>
      <c r="R3479" t="s">
        <v>8321</v>
      </c>
      <c r="S3479" s="10">
        <f t="shared" si="219"/>
        <v>42128.528275462959</v>
      </c>
      <c r="T3479" s="10">
        <f t="shared" si="218"/>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s="13" t="s">
        <v>8320</v>
      </c>
      <c r="R3480" t="s">
        <v>8321</v>
      </c>
      <c r="S3480" s="10">
        <f t="shared" si="219"/>
        <v>42053.708587962959</v>
      </c>
      <c r="T3480" s="10">
        <f t="shared" si="218"/>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s="13" t="s">
        <v>8320</v>
      </c>
      <c r="R3481" t="s">
        <v>8321</v>
      </c>
      <c r="S3481" s="10">
        <f t="shared" si="219"/>
        <v>41781.64675925926</v>
      </c>
      <c r="T3481" s="10">
        <f t="shared" si="218"/>
        <v>41811.64675925926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s="13" t="s">
        <v>8320</v>
      </c>
      <c r="R3482" t="s">
        <v>8321</v>
      </c>
      <c r="S3482" s="10">
        <f t="shared" si="219"/>
        <v>42171.109108796292</v>
      </c>
      <c r="T3482" s="10">
        <f t="shared" si="218"/>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s="13" t="s">
        <v>8320</v>
      </c>
      <c r="R3483" t="s">
        <v>8321</v>
      </c>
      <c r="S3483" s="10">
        <f t="shared" si="219"/>
        <v>41989.039212962962</v>
      </c>
      <c r="T3483" s="10">
        <f t="shared" si="218"/>
        <v>42006.039212962962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s="13" t="s">
        <v>8320</v>
      </c>
      <c r="R3484" t="s">
        <v>8321</v>
      </c>
      <c r="S3484" s="10">
        <f t="shared" si="219"/>
        <v>41796.563263888886</v>
      </c>
      <c r="T3484" s="10">
        <f t="shared" si="218"/>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s="13" t="s">
        <v>8320</v>
      </c>
      <c r="R3485" t="s">
        <v>8321</v>
      </c>
      <c r="S3485" s="10">
        <f t="shared" si="219"/>
        <v>41793.460428240738</v>
      </c>
      <c r="T3485" s="10">
        <f t="shared" si="218"/>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s="13" t="s">
        <v>8320</v>
      </c>
      <c r="R3486" t="s">
        <v>8321</v>
      </c>
      <c r="S3486" s="10">
        <f t="shared" si="219"/>
        <v>42506.552071759252</v>
      </c>
      <c r="T3486" s="10">
        <f t="shared" si="218"/>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s="13" t="s">
        <v>8320</v>
      </c>
      <c r="R3487" t="s">
        <v>8321</v>
      </c>
      <c r="S3487" s="10">
        <f t="shared" si="219"/>
        <v>42372.484722222223</v>
      </c>
      <c r="T3487" s="10">
        <f t="shared" si="218"/>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s="13" t="s">
        <v>8320</v>
      </c>
      <c r="R3488" t="s">
        <v>8321</v>
      </c>
      <c r="S3488" s="10">
        <f t="shared" si="219"/>
        <v>42126.666678240734</v>
      </c>
      <c r="T3488" s="10">
        <f t="shared" si="218"/>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s="13" t="s">
        <v>8320</v>
      </c>
      <c r="R3489" t="s">
        <v>8321</v>
      </c>
      <c r="S3489" s="10">
        <f t="shared" si="219"/>
        <v>42149.732083333329</v>
      </c>
      <c r="T3489" s="10">
        <f t="shared" si="218"/>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s="13" t="s">
        <v>8320</v>
      </c>
      <c r="R3490" t="s">
        <v>8321</v>
      </c>
      <c r="S3490" s="10">
        <f t="shared" si="219"/>
        <v>42087.55972222222</v>
      </c>
      <c r="T3490" s="10">
        <f t="shared" si="218"/>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s="13" t="s">
        <v>8320</v>
      </c>
      <c r="R3491" t="s">
        <v>8321</v>
      </c>
      <c r="S3491" s="10">
        <f t="shared" si="219"/>
        <v>41753.427442129629</v>
      </c>
      <c r="T3491" s="10">
        <f t="shared" si="218"/>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s="13" t="s">
        <v>8320</v>
      </c>
      <c r="R3492" t="s">
        <v>8321</v>
      </c>
      <c r="S3492" s="10">
        <f t="shared" si="219"/>
        <v>42443.594027777777</v>
      </c>
      <c r="T3492" s="10">
        <f t="shared" si="218"/>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s="13" t="s">
        <v>8320</v>
      </c>
      <c r="R3493" t="s">
        <v>8321</v>
      </c>
      <c r="S3493" s="10">
        <f t="shared" si="219"/>
        <v>42121.041481481479</v>
      </c>
      <c r="T3493" s="10">
        <f t="shared" si="218"/>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s="13" t="s">
        <v>8320</v>
      </c>
      <c r="R3494" t="s">
        <v>8321</v>
      </c>
      <c r="S3494" s="10">
        <f t="shared" si="219"/>
        <v>42267.800891203697</v>
      </c>
      <c r="T3494" s="10">
        <f t="shared" si="218"/>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s="13" t="s">
        <v>8320</v>
      </c>
      <c r="R3495" t="s">
        <v>8321</v>
      </c>
      <c r="S3495" s="10">
        <f t="shared" si="219"/>
        <v>41848.657824074071</v>
      </c>
      <c r="T3495" s="10">
        <f t="shared" si="218"/>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s="13" t="s">
        <v>8320</v>
      </c>
      <c r="R3496" t="s">
        <v>8321</v>
      </c>
      <c r="S3496" s="10">
        <f t="shared" si="219"/>
        <v>42689.006655092591</v>
      </c>
      <c r="T3496" s="10">
        <f t="shared" si="218"/>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s="13" t="s">
        <v>8320</v>
      </c>
      <c r="R3497" t="s">
        <v>8321</v>
      </c>
      <c r="S3497" s="10">
        <f t="shared" si="219"/>
        <v>41915.554502314808</v>
      </c>
      <c r="T3497" s="10">
        <f t="shared" si="218"/>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s="13" t="s">
        <v>8320</v>
      </c>
      <c r="R3498" t="s">
        <v>8321</v>
      </c>
      <c r="S3498" s="10">
        <f t="shared" si="219"/>
        <v>42584.638495370367</v>
      </c>
      <c r="T3498" s="10">
        <f t="shared" si="218"/>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s="13" t="s">
        <v>8320</v>
      </c>
      <c r="R3499" t="s">
        <v>8321</v>
      </c>
      <c r="S3499" s="10">
        <f t="shared" si="219"/>
        <v>42511.53361111111</v>
      </c>
      <c r="T3499" s="10">
        <f t="shared" si="218"/>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s="13" t="s">
        <v>8320</v>
      </c>
      <c r="R3500" t="s">
        <v>8321</v>
      </c>
      <c r="S3500" s="10">
        <f t="shared" si="219"/>
        <v>42458.950277777774</v>
      </c>
      <c r="T3500" s="10">
        <f t="shared" si="218"/>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s="13" t="s">
        <v>8320</v>
      </c>
      <c r="R3501" t="s">
        <v>8321</v>
      </c>
      <c r="S3501" s="10">
        <f t="shared" si="219"/>
        <v>42131.827835648146</v>
      </c>
      <c r="T3501" s="10">
        <f t="shared" si="218"/>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s="13" t="s">
        <v>8320</v>
      </c>
      <c r="R3502" t="s">
        <v>8321</v>
      </c>
      <c r="S3502" s="10">
        <f t="shared" si="219"/>
        <v>42419.711087962962</v>
      </c>
      <c r="T3502" s="10">
        <f t="shared" si="218"/>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s="13" t="s">
        <v>8320</v>
      </c>
      <c r="R3503" t="s">
        <v>8321</v>
      </c>
      <c r="S3503" s="10">
        <f t="shared" si="219"/>
        <v>42233.555497685178</v>
      </c>
      <c r="T3503" s="10">
        <f t="shared" si="218"/>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136</v>
      </c>
      <c r="Q3504" s="13" t="s">
        <v>8320</v>
      </c>
      <c r="R3504" t="s">
        <v>8321</v>
      </c>
      <c r="S3504" s="10">
        <f t="shared" si="219"/>
        <v>42430.631064814814</v>
      </c>
      <c r="T3504" s="10">
        <f t="shared" si="218"/>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s="13" t="s">
        <v>8320</v>
      </c>
      <c r="R3505" t="s">
        <v>8321</v>
      </c>
      <c r="S3505" s="10">
        <f t="shared" si="219"/>
        <v>42545.27</v>
      </c>
      <c r="T3505" s="10">
        <f t="shared" si="218"/>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125</v>
      </c>
      <c r="Q3506" s="13" t="s">
        <v>8320</v>
      </c>
      <c r="R3506" t="s">
        <v>8321</v>
      </c>
      <c r="S3506" s="10">
        <f t="shared" si="219"/>
        <v>42297.540405092594</v>
      </c>
      <c r="T3506" s="10">
        <f t="shared" si="218"/>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s="13" t="s">
        <v>8320</v>
      </c>
      <c r="R3507" t="s">
        <v>8321</v>
      </c>
      <c r="S3507" s="10">
        <f t="shared" si="219"/>
        <v>41760.727372685185</v>
      </c>
      <c r="T3507" s="10">
        <f t="shared" si="218"/>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s="13" t="s">
        <v>8320</v>
      </c>
      <c r="R3508" t="s">
        <v>8321</v>
      </c>
      <c r="S3508" s="10">
        <f t="shared" si="219"/>
        <v>41829.525925925926</v>
      </c>
      <c r="T3508" s="10">
        <f t="shared" si="218"/>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145</v>
      </c>
      <c r="Q3509" s="13" t="s">
        <v>8320</v>
      </c>
      <c r="R3509" t="s">
        <v>8321</v>
      </c>
      <c r="S3509" s="10">
        <f t="shared" si="219"/>
        <v>42491.714548611104</v>
      </c>
      <c r="T3509" s="10">
        <f t="shared" si="218"/>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12</v>
      </c>
      <c r="Q3510" s="13" t="s">
        <v>8320</v>
      </c>
      <c r="R3510" t="s">
        <v>8321</v>
      </c>
      <c r="S3510" s="10">
        <f t="shared" si="219"/>
        <v>42477.521446759252</v>
      </c>
      <c r="T3510" s="10">
        <f t="shared" si="218"/>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s="13" t="s">
        <v>8320</v>
      </c>
      <c r="R3511" t="s">
        <v>8321</v>
      </c>
      <c r="S3511" s="10">
        <f t="shared" si="219"/>
        <v>41950.651226851849</v>
      </c>
      <c r="T3511" s="10">
        <f t="shared" si="218"/>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s="13" t="s">
        <v>8320</v>
      </c>
      <c r="R3512" t="s">
        <v>8321</v>
      </c>
      <c r="S3512" s="10">
        <f t="shared" si="219"/>
        <v>41802.412569444445</v>
      </c>
      <c r="T3512" s="10">
        <f t="shared" si="218"/>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s="13" t="s">
        <v>8320</v>
      </c>
      <c r="R3513" t="s">
        <v>8321</v>
      </c>
      <c r="S3513" s="10">
        <f t="shared" si="219"/>
        <v>41927.665451388886</v>
      </c>
      <c r="T3513" s="10">
        <f t="shared" si="218"/>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s="13" t="s">
        <v>8320</v>
      </c>
      <c r="R3514" t="s">
        <v>8321</v>
      </c>
      <c r="S3514" s="10">
        <f t="shared" si="219"/>
        <v>42057.328611111108</v>
      </c>
      <c r="T3514" s="10">
        <f t="shared" si="218"/>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s="13" t="s">
        <v>8320</v>
      </c>
      <c r="R3515" t="s">
        <v>8321</v>
      </c>
      <c r="S3515" s="10">
        <f t="shared" si="219"/>
        <v>41780.887870370367</v>
      </c>
      <c r="T3515" s="10">
        <f t="shared" si="218"/>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s="13" t="s">
        <v>8320</v>
      </c>
      <c r="R3516" t="s">
        <v>8321</v>
      </c>
      <c r="S3516" s="10">
        <f t="shared" si="219"/>
        <v>42020.638333333329</v>
      </c>
      <c r="T3516" s="10">
        <f t="shared" si="218"/>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s="13" t="s">
        <v>8320</v>
      </c>
      <c r="R3517" t="s">
        <v>8321</v>
      </c>
      <c r="S3517" s="10">
        <f t="shared" si="219"/>
        <v>42125.564479166664</v>
      </c>
      <c r="T3517" s="10">
        <f t="shared" si="218"/>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s="13" t="s">
        <v>8320</v>
      </c>
      <c r="R3518" t="s">
        <v>8321</v>
      </c>
      <c r="S3518" s="10">
        <f t="shared" si="219"/>
        <v>41855.801736111105</v>
      </c>
      <c r="T3518" s="10">
        <f t="shared" si="218"/>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s="13" t="s">
        <v>8320</v>
      </c>
      <c r="R3519" t="s">
        <v>8321</v>
      </c>
      <c r="S3519" s="10">
        <f t="shared" si="219"/>
        <v>41794.609189814808</v>
      </c>
      <c r="T3519" s="10">
        <f t="shared" si="218"/>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s="13" t="s">
        <v>8320</v>
      </c>
      <c r="R3520" t="s">
        <v>8321</v>
      </c>
      <c r="S3520" s="10">
        <f t="shared" si="219"/>
        <v>41893.575219907405</v>
      </c>
      <c r="T3520" s="10">
        <f t="shared" si="218"/>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s="13" t="s">
        <v>8320</v>
      </c>
      <c r="R3521" t="s">
        <v>8321</v>
      </c>
      <c r="S3521" s="10">
        <f t="shared" si="219"/>
        <v>42037.390624999993</v>
      </c>
      <c r="T3521" s="10">
        <f t="shared" si="218"/>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s="13" t="s">
        <v>8320</v>
      </c>
      <c r="R3522" t="s">
        <v>8321</v>
      </c>
      <c r="S3522" s="10">
        <f t="shared" si="219"/>
        <v>42227.615879629629</v>
      </c>
      <c r="T3522" s="10">
        <f t="shared" si="218"/>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220">E3523/D3523</f>
        <v>1.6942857142857144</v>
      </c>
      <c r="P3523" s="6">
        <f t="shared" ref="P3523:P3586" si="221">E3523/L3523</f>
        <v>45.615384615384613</v>
      </c>
      <c r="Q3523" s="13" t="s">
        <v>8320</v>
      </c>
      <c r="R3523" t="s">
        <v>8321</v>
      </c>
      <c r="S3523" s="10">
        <f t="shared" si="219"/>
        <v>41881.153009259258</v>
      </c>
      <c r="T3523" s="10">
        <f t="shared" ref="T3523:T3586" si="222">(I3523/86400)+25569+(-5/24)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s="13" t="s">
        <v>8320</v>
      </c>
      <c r="R3524" t="s">
        <v>8321</v>
      </c>
      <c r="S3524" s="10">
        <f t="shared" ref="S3524:S3587" si="223">(J3524/86400)+25569+(-5/24)</f>
        <v>42234.581550925919</v>
      </c>
      <c r="T3524" s="10">
        <f t="shared" si="222"/>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s="13" t="s">
        <v>8320</v>
      </c>
      <c r="R3525" t="s">
        <v>8321</v>
      </c>
      <c r="S3525" s="10">
        <f t="shared" si="223"/>
        <v>42581.189212962963</v>
      </c>
      <c r="T3525" s="10">
        <f t="shared" si="222"/>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s="13" t="s">
        <v>8320</v>
      </c>
      <c r="R3526" t="s">
        <v>8321</v>
      </c>
      <c r="S3526" s="10">
        <f t="shared" si="223"/>
        <v>41880.555243055554</v>
      </c>
      <c r="T3526" s="10">
        <f t="shared" si="222"/>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s="13" t="s">
        <v>8320</v>
      </c>
      <c r="R3527" t="s">
        <v>8321</v>
      </c>
      <c r="S3527" s="10">
        <f t="shared" si="223"/>
        <v>42214.487337962964</v>
      </c>
      <c r="T3527" s="10">
        <f t="shared" si="222"/>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99</v>
      </c>
      <c r="Q3528" s="13" t="s">
        <v>8320</v>
      </c>
      <c r="R3528" t="s">
        <v>8321</v>
      </c>
      <c r="S3528" s="10">
        <f t="shared" si="223"/>
        <v>42460.126979166664</v>
      </c>
      <c r="T3528" s="10">
        <f t="shared" si="222"/>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s="13" t="s">
        <v>8320</v>
      </c>
      <c r="R3529" t="s">
        <v>8321</v>
      </c>
      <c r="S3529" s="10">
        <f t="shared" si="223"/>
        <v>42166.814872685187</v>
      </c>
      <c r="T3529" s="10">
        <f t="shared" si="222"/>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s="13" t="s">
        <v>8320</v>
      </c>
      <c r="R3530" t="s">
        <v>8321</v>
      </c>
      <c r="S3530" s="10">
        <f t="shared" si="223"/>
        <v>42733.293032407404</v>
      </c>
      <c r="T3530" s="10">
        <f t="shared" si="222"/>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s="13" t="s">
        <v>8320</v>
      </c>
      <c r="R3531" t="s">
        <v>8321</v>
      </c>
      <c r="S3531" s="10">
        <f t="shared" si="223"/>
        <v>42177.553449074076</v>
      </c>
      <c r="T3531" s="10">
        <f t="shared" si="222"/>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125</v>
      </c>
      <c r="Q3532" s="13" t="s">
        <v>8320</v>
      </c>
      <c r="R3532" t="s">
        <v>8321</v>
      </c>
      <c r="S3532" s="10">
        <f t="shared" si="223"/>
        <v>42442.41501157407</v>
      </c>
      <c r="T3532" s="10">
        <f t="shared" si="222"/>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s="13" t="s">
        <v>8320</v>
      </c>
      <c r="R3533" t="s">
        <v>8321</v>
      </c>
      <c r="S3533" s="10">
        <f t="shared" si="223"/>
        <v>42521.44599537037</v>
      </c>
      <c r="T3533" s="10">
        <f t="shared" si="222"/>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s="13" t="s">
        <v>8320</v>
      </c>
      <c r="R3534" t="s">
        <v>8321</v>
      </c>
      <c r="S3534" s="10">
        <f t="shared" si="223"/>
        <v>41884.391516203701</v>
      </c>
      <c r="T3534" s="10">
        <f t="shared" si="222"/>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78.875</v>
      </c>
      <c r="Q3535" s="13" t="s">
        <v>8320</v>
      </c>
      <c r="R3535" t="s">
        <v>8321</v>
      </c>
      <c r="S3535" s="10">
        <f t="shared" si="223"/>
        <v>42289.552858796298</v>
      </c>
      <c r="T3535" s="10">
        <f t="shared" si="222"/>
        <v>42319.594525462962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s="13" t="s">
        <v>8320</v>
      </c>
      <c r="R3536" t="s">
        <v>8321</v>
      </c>
      <c r="S3536" s="10">
        <f t="shared" si="223"/>
        <v>42243.416932870365</v>
      </c>
      <c r="T3536" s="10">
        <f t="shared" si="222"/>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s="13" t="s">
        <v>8320</v>
      </c>
      <c r="R3537" t="s">
        <v>8321</v>
      </c>
      <c r="S3537" s="10">
        <f t="shared" si="223"/>
        <v>42248.431828703702</v>
      </c>
      <c r="T3537" s="10">
        <f t="shared" si="222"/>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s="13" t="s">
        <v>8320</v>
      </c>
      <c r="R3538" t="s">
        <v>8321</v>
      </c>
      <c r="S3538" s="10">
        <f t="shared" si="223"/>
        <v>42328.518807870372</v>
      </c>
      <c r="T3538" s="10">
        <f t="shared" si="222"/>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s="13" t="s">
        <v>8320</v>
      </c>
      <c r="R3539" t="s">
        <v>8321</v>
      </c>
      <c r="S3539" s="10">
        <f t="shared" si="223"/>
        <v>41923.146018518521</v>
      </c>
      <c r="T3539" s="10">
        <f t="shared" si="222"/>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s="13" t="s">
        <v>8320</v>
      </c>
      <c r="R3540" t="s">
        <v>8321</v>
      </c>
      <c r="S3540" s="10">
        <f t="shared" si="223"/>
        <v>42571.212268518517</v>
      </c>
      <c r="T3540" s="10">
        <f t="shared" si="222"/>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s="13" t="s">
        <v>8320</v>
      </c>
      <c r="R3541" t="s">
        <v>8321</v>
      </c>
      <c r="S3541" s="10">
        <f t="shared" si="223"/>
        <v>42600.547708333332</v>
      </c>
      <c r="T3541" s="10">
        <f t="shared" si="222"/>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46.125</v>
      </c>
      <c r="Q3542" s="13" t="s">
        <v>8320</v>
      </c>
      <c r="R3542" t="s">
        <v>8321</v>
      </c>
      <c r="S3542" s="10">
        <f t="shared" si="223"/>
        <v>42516.795034722221</v>
      </c>
      <c r="T3542" s="10">
        <f t="shared" si="222"/>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39.375</v>
      </c>
      <c r="Q3543" s="13" t="s">
        <v>8320</v>
      </c>
      <c r="R3543" t="s">
        <v>8321</v>
      </c>
      <c r="S3543" s="10">
        <f t="shared" si="223"/>
        <v>42222.521701388883</v>
      </c>
      <c r="T3543" s="10">
        <f t="shared" si="222"/>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s="13" t="s">
        <v>8320</v>
      </c>
      <c r="R3544" t="s">
        <v>8321</v>
      </c>
      <c r="S3544" s="10">
        <f t="shared" si="223"/>
        <v>41829.391458333332</v>
      </c>
      <c r="T3544" s="10">
        <f t="shared" si="222"/>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s="13" t="s">
        <v>8320</v>
      </c>
      <c r="R3545" t="s">
        <v>8321</v>
      </c>
      <c r="S3545" s="10">
        <f t="shared" si="223"/>
        <v>42150.546979166662</v>
      </c>
      <c r="T3545" s="10">
        <f t="shared" si="222"/>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s="13" t="s">
        <v>8320</v>
      </c>
      <c r="R3546" t="s">
        <v>8321</v>
      </c>
      <c r="S3546" s="10">
        <f t="shared" si="223"/>
        <v>42040.623344907406</v>
      </c>
      <c r="T3546" s="10">
        <f t="shared" si="222"/>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31.375</v>
      </c>
      <c r="Q3547" s="13" t="s">
        <v>8320</v>
      </c>
      <c r="R3547" t="s">
        <v>8321</v>
      </c>
      <c r="S3547" s="10">
        <f t="shared" si="223"/>
        <v>42075.599062499998</v>
      </c>
      <c r="T3547" s="10">
        <f t="shared" si="222"/>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s="13" t="s">
        <v>8320</v>
      </c>
      <c r="R3548" t="s">
        <v>8321</v>
      </c>
      <c r="S3548" s="10">
        <f t="shared" si="223"/>
        <v>42073.452361111107</v>
      </c>
      <c r="T3548" s="10">
        <f t="shared" si="222"/>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s="13" t="s">
        <v>8320</v>
      </c>
      <c r="R3549" t="s">
        <v>8321</v>
      </c>
      <c r="S3549" s="10">
        <f t="shared" si="223"/>
        <v>42479.870381944442</v>
      </c>
      <c r="T3549" s="10">
        <f t="shared" si="222"/>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s="13" t="s">
        <v>8320</v>
      </c>
      <c r="R3550" t="s">
        <v>8321</v>
      </c>
      <c r="S3550" s="10">
        <f t="shared" si="223"/>
        <v>42411.733958333331</v>
      </c>
      <c r="T3550" s="10">
        <f t="shared" si="222"/>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s="13" t="s">
        <v>8320</v>
      </c>
      <c r="R3551" t="s">
        <v>8321</v>
      </c>
      <c r="S3551" s="10">
        <f t="shared" si="223"/>
        <v>42223.186030092591</v>
      </c>
      <c r="T3551" s="10">
        <f t="shared" si="222"/>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40.9375</v>
      </c>
      <c r="Q3552" s="13" t="s">
        <v>8320</v>
      </c>
      <c r="R3552" t="s">
        <v>8321</v>
      </c>
      <c r="S3552" s="10">
        <f t="shared" si="223"/>
        <v>42462.685162037036</v>
      </c>
      <c r="T3552" s="10">
        <f t="shared" si="222"/>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s="13" t="s">
        <v>8320</v>
      </c>
      <c r="R3553" t="s">
        <v>8321</v>
      </c>
      <c r="S3553" s="10">
        <f t="shared" si="223"/>
        <v>41753.307523148142</v>
      </c>
      <c r="T3553" s="10">
        <f t="shared" si="222"/>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38.65</v>
      </c>
      <c r="Q3554" s="13" t="s">
        <v>8320</v>
      </c>
      <c r="R3554" t="s">
        <v>8321</v>
      </c>
      <c r="S3554" s="10">
        <f t="shared" si="223"/>
        <v>41788.378749999996</v>
      </c>
      <c r="T3554" s="10">
        <f t="shared" si="222"/>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s="13" t="s">
        <v>8320</v>
      </c>
      <c r="R3555" t="s">
        <v>8321</v>
      </c>
      <c r="S3555" s="10">
        <f t="shared" si="223"/>
        <v>42195.820370370369</v>
      </c>
      <c r="T3555" s="10">
        <f t="shared" si="222"/>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s="13" t="s">
        <v>8320</v>
      </c>
      <c r="R3556" t="s">
        <v>8321</v>
      </c>
      <c r="S3556" s="10">
        <f t="shared" si="223"/>
        <v>42015.842118055552</v>
      </c>
      <c r="T3556" s="10">
        <f t="shared" si="222"/>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s="13" t="s">
        <v>8320</v>
      </c>
      <c r="R3557" t="s">
        <v>8321</v>
      </c>
      <c r="S3557" s="10">
        <f t="shared" si="223"/>
        <v>42661.233726851853</v>
      </c>
      <c r="T3557" s="10">
        <f t="shared" si="222"/>
        <v>42691.275393518517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s="13" t="s">
        <v>8320</v>
      </c>
      <c r="R3558" t="s">
        <v>8321</v>
      </c>
      <c r="S3558" s="10">
        <f t="shared" si="223"/>
        <v>41808.441249999996</v>
      </c>
      <c r="T3558" s="10">
        <f t="shared" si="222"/>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s="13" t="s">
        <v>8320</v>
      </c>
      <c r="R3559" t="s">
        <v>8321</v>
      </c>
      <c r="S3559" s="10">
        <f t="shared" si="223"/>
        <v>41730.068414351852</v>
      </c>
      <c r="T3559" s="10">
        <f t="shared" si="222"/>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s="13" t="s">
        <v>8320</v>
      </c>
      <c r="R3560" t="s">
        <v>8321</v>
      </c>
      <c r="S3560" s="10">
        <f t="shared" si="223"/>
        <v>42139.608506944445</v>
      </c>
      <c r="T3560" s="10">
        <f t="shared" si="222"/>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s="13" t="s">
        <v>8320</v>
      </c>
      <c r="R3561" t="s">
        <v>8321</v>
      </c>
      <c r="S3561" s="10">
        <f t="shared" si="223"/>
        <v>42193.887824074067</v>
      </c>
      <c r="T3561" s="10">
        <f t="shared" si="222"/>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s="13" t="s">
        <v>8320</v>
      </c>
      <c r="R3562" t="s">
        <v>8321</v>
      </c>
      <c r="S3562" s="10">
        <f t="shared" si="223"/>
        <v>42115.68131944444</v>
      </c>
      <c r="T3562" s="10">
        <f t="shared" si="222"/>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s="13" t="s">
        <v>8320</v>
      </c>
      <c r="R3563" t="s">
        <v>8321</v>
      </c>
      <c r="S3563" s="10">
        <f t="shared" si="223"/>
        <v>42203.471967592595</v>
      </c>
      <c r="T3563" s="10">
        <f t="shared" si="222"/>
        <v>42221.566666666666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s="13" t="s">
        <v>8320</v>
      </c>
      <c r="R3564" t="s">
        <v>8321</v>
      </c>
      <c r="S3564" s="10">
        <f t="shared" si="223"/>
        <v>42433.553553240738</v>
      </c>
      <c r="T3564" s="10">
        <f t="shared" si="222"/>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s="13" t="s">
        <v>8320</v>
      </c>
      <c r="R3565" t="s">
        <v>8321</v>
      </c>
      <c r="S3565" s="10">
        <f t="shared" si="223"/>
        <v>42555.46361111111</v>
      </c>
      <c r="T3565" s="10">
        <f t="shared" si="222"/>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s="13" t="s">
        <v>8320</v>
      </c>
      <c r="R3566" t="s">
        <v>8321</v>
      </c>
      <c r="S3566" s="10">
        <f t="shared" si="223"/>
        <v>42236.414918981478</v>
      </c>
      <c r="T3566" s="10">
        <f t="shared" si="222"/>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s="13" t="s">
        <v>8320</v>
      </c>
      <c r="R3567" t="s">
        <v>8321</v>
      </c>
      <c r="S3567" s="10">
        <f t="shared" si="223"/>
        <v>41974.534814814811</v>
      </c>
      <c r="T3567" s="10">
        <f t="shared" si="222"/>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s="13" t="s">
        <v>8320</v>
      </c>
      <c r="R3568" t="s">
        <v>8321</v>
      </c>
      <c r="S3568" s="10">
        <f t="shared" si="223"/>
        <v>41997.299571759257</v>
      </c>
      <c r="T3568" s="10">
        <f t="shared" si="222"/>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s="13" t="s">
        <v>8320</v>
      </c>
      <c r="R3569" t="s">
        <v>8321</v>
      </c>
      <c r="S3569" s="10">
        <f t="shared" si="223"/>
        <v>42135.602361111109</v>
      </c>
      <c r="T3569" s="10">
        <f t="shared" si="222"/>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s="13" t="s">
        <v>8320</v>
      </c>
      <c r="R3570" t="s">
        <v>8321</v>
      </c>
      <c r="S3570" s="10">
        <f t="shared" si="223"/>
        <v>41869.532337962963</v>
      </c>
      <c r="T3570" s="10">
        <f t="shared" si="222"/>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s="13" t="s">
        <v>8320</v>
      </c>
      <c r="R3571" t="s">
        <v>8321</v>
      </c>
      <c r="S3571" s="10">
        <f t="shared" si="223"/>
        <v>41982.480277777773</v>
      </c>
      <c r="T3571" s="10">
        <f t="shared" si="222"/>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s="13" t="s">
        <v>8320</v>
      </c>
      <c r="R3572" t="s">
        <v>8321</v>
      </c>
      <c r="S3572" s="10">
        <f t="shared" si="223"/>
        <v>41976.12364583333</v>
      </c>
      <c r="T3572" s="10">
        <f t="shared" si="222"/>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s="13" t="s">
        <v>8320</v>
      </c>
      <c r="R3573" t="s">
        <v>8321</v>
      </c>
      <c r="S3573" s="10">
        <f t="shared" si="223"/>
        <v>41912.650613425925</v>
      </c>
      <c r="T3573" s="10">
        <f t="shared" si="222"/>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s="13" t="s">
        <v>8320</v>
      </c>
      <c r="R3574" t="s">
        <v>8321</v>
      </c>
      <c r="S3574" s="10">
        <f t="shared" si="223"/>
        <v>42146.36206018518</v>
      </c>
      <c r="T3574" s="10">
        <f t="shared" si="222"/>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s="13" t="s">
        <v>8320</v>
      </c>
      <c r="R3575" t="s">
        <v>8321</v>
      </c>
      <c r="S3575" s="10">
        <f t="shared" si="223"/>
        <v>41921.167199074072</v>
      </c>
      <c r="T3575" s="10">
        <f t="shared" si="222"/>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s="13" t="s">
        <v>8320</v>
      </c>
      <c r="R3576" t="s">
        <v>8321</v>
      </c>
      <c r="S3576" s="10">
        <f t="shared" si="223"/>
        <v>41926.734351851854</v>
      </c>
      <c r="T3576" s="10">
        <f t="shared" si="222"/>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s="13" t="s">
        <v>8320</v>
      </c>
      <c r="R3577" t="s">
        <v>8321</v>
      </c>
      <c r="S3577" s="10">
        <f t="shared" si="223"/>
        <v>42561.575543981475</v>
      </c>
      <c r="T3577" s="10">
        <f t="shared" si="222"/>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20</v>
      </c>
      <c r="Q3578" s="13" t="s">
        <v>8320</v>
      </c>
      <c r="R3578" t="s">
        <v>8321</v>
      </c>
      <c r="S3578" s="10">
        <f t="shared" si="223"/>
        <v>42649.340902777774</v>
      </c>
      <c r="T3578" s="10">
        <f t="shared" si="222"/>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s="13" t="s">
        <v>8320</v>
      </c>
      <c r="R3579" t="s">
        <v>8321</v>
      </c>
      <c r="S3579" s="10">
        <f t="shared" si="223"/>
        <v>42093.578506944446</v>
      </c>
      <c r="T3579" s="10">
        <f t="shared" si="222"/>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s="13" t="s">
        <v>8320</v>
      </c>
      <c r="R3580" t="s">
        <v>8321</v>
      </c>
      <c r="S3580" s="10">
        <f t="shared" si="223"/>
        <v>42460.525196759256</v>
      </c>
      <c r="T3580" s="10">
        <f t="shared" si="222"/>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s="13" t="s">
        <v>8320</v>
      </c>
      <c r="R3581" t="s">
        <v>8321</v>
      </c>
      <c r="S3581" s="10">
        <f t="shared" si="223"/>
        <v>42430.553888888891</v>
      </c>
      <c r="T3581" s="10">
        <f t="shared" si="222"/>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s="13" t="s">
        <v>8320</v>
      </c>
      <c r="R3582" t="s">
        <v>8321</v>
      </c>
      <c r="S3582" s="10">
        <f t="shared" si="223"/>
        <v>42025.967847222222</v>
      </c>
      <c r="T3582" s="10">
        <f t="shared" si="222"/>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s="13" t="s">
        <v>8320</v>
      </c>
      <c r="R3583" t="s">
        <v>8321</v>
      </c>
      <c r="S3583" s="10">
        <f t="shared" si="223"/>
        <v>41836.26284722222</v>
      </c>
      <c r="T3583" s="10">
        <f t="shared" si="222"/>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s="13" t="s">
        <v>8320</v>
      </c>
      <c r="R3584" t="s">
        <v>8321</v>
      </c>
      <c r="S3584" s="10">
        <f t="shared" si="223"/>
        <v>42450.887523148143</v>
      </c>
      <c r="T3584" s="10">
        <f t="shared" si="222"/>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135.625</v>
      </c>
      <c r="Q3585" s="13" t="s">
        <v>8320</v>
      </c>
      <c r="R3585" t="s">
        <v>8321</v>
      </c>
      <c r="S3585" s="10">
        <f t="shared" si="223"/>
        <v>42418.217650462961</v>
      </c>
      <c r="T3585" s="10">
        <f t="shared" si="222"/>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s="13" t="s">
        <v>8320</v>
      </c>
      <c r="R3586" t="s">
        <v>8321</v>
      </c>
      <c r="S3586" s="10">
        <f t="shared" si="223"/>
        <v>42168.108148148145</v>
      </c>
      <c r="T3586" s="10">
        <f t="shared" si="222"/>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224">E3587/D3587</f>
        <v>1.1911764705882353</v>
      </c>
      <c r="P3587" s="6">
        <f t="shared" ref="P3587:P3650" si="225">E3587/L3587</f>
        <v>176.08695652173913</v>
      </c>
      <c r="Q3587" s="13" t="s">
        <v>8320</v>
      </c>
      <c r="R3587" t="s">
        <v>8321</v>
      </c>
      <c r="S3587" s="10">
        <f t="shared" si="223"/>
        <v>41964.507986111108</v>
      </c>
      <c r="T3587" s="10">
        <f t="shared" ref="T3587:T3650" si="226">(I3587/86400)+25569+(-5/24)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s="13" t="s">
        <v>8320</v>
      </c>
      <c r="R3588" t="s">
        <v>8321</v>
      </c>
      <c r="S3588" s="10">
        <f t="shared" ref="S3588:S3651" si="227">(J3588/86400)+25569+(-5/24)</f>
        <v>42576.489236111105</v>
      </c>
      <c r="T3588" s="10">
        <f t="shared" si="226"/>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s="13" t="s">
        <v>8320</v>
      </c>
      <c r="R3589" t="s">
        <v>8321</v>
      </c>
      <c r="S3589" s="10">
        <f t="shared" si="227"/>
        <v>42503.331643518519</v>
      </c>
      <c r="T3589" s="10">
        <f t="shared" si="226"/>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s="13" t="s">
        <v>8320</v>
      </c>
      <c r="R3590" t="s">
        <v>8321</v>
      </c>
      <c r="S3590" s="10">
        <f t="shared" si="227"/>
        <v>42101.620486111111</v>
      </c>
      <c r="T3590" s="10">
        <f t="shared" si="226"/>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s="13" t="s">
        <v>8320</v>
      </c>
      <c r="R3591" t="s">
        <v>8321</v>
      </c>
      <c r="S3591" s="10">
        <f t="shared" si="227"/>
        <v>42125.439201388886</v>
      </c>
      <c r="T3591" s="10">
        <f t="shared" si="226"/>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s="13" t="s">
        <v>8320</v>
      </c>
      <c r="R3592" t="s">
        <v>8321</v>
      </c>
      <c r="S3592" s="10">
        <f t="shared" si="227"/>
        <v>41902.125393518516</v>
      </c>
      <c r="T3592" s="10">
        <f t="shared" si="226"/>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s="13" t="s">
        <v>8320</v>
      </c>
      <c r="R3593" t="s">
        <v>8321</v>
      </c>
      <c r="S3593" s="10">
        <f t="shared" si="227"/>
        <v>42003.74009259259</v>
      </c>
      <c r="T3593" s="10">
        <f t="shared" si="226"/>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s="13" t="s">
        <v>8320</v>
      </c>
      <c r="R3594" t="s">
        <v>8321</v>
      </c>
      <c r="S3594" s="10">
        <f t="shared" si="227"/>
        <v>41988.621608796289</v>
      </c>
      <c r="T3594" s="10">
        <f t="shared" si="226"/>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s="13" t="s">
        <v>8320</v>
      </c>
      <c r="R3595" t="s">
        <v>8321</v>
      </c>
      <c r="S3595" s="10">
        <f t="shared" si="227"/>
        <v>41974.690266203703</v>
      </c>
      <c r="T3595" s="10">
        <f t="shared" si="226"/>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s="13" t="s">
        <v>8320</v>
      </c>
      <c r="R3596" t="s">
        <v>8321</v>
      </c>
      <c r="S3596" s="10">
        <f t="shared" si="227"/>
        <v>42591.858587962961</v>
      </c>
      <c r="T3596" s="10">
        <f t="shared" si="226"/>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s="13" t="s">
        <v>8320</v>
      </c>
      <c r="R3597" t="s">
        <v>8321</v>
      </c>
      <c r="S3597" s="10">
        <f t="shared" si="227"/>
        <v>42049.800034722219</v>
      </c>
      <c r="T3597" s="10">
        <f t="shared" si="226"/>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s="13" t="s">
        <v>8320</v>
      </c>
      <c r="R3598" t="s">
        <v>8321</v>
      </c>
      <c r="S3598" s="10">
        <f t="shared" si="227"/>
        <v>41856.506736111107</v>
      </c>
      <c r="T3598" s="10">
        <f t="shared" si="226"/>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s="13" t="s">
        <v>8320</v>
      </c>
      <c r="R3599" t="s">
        <v>8321</v>
      </c>
      <c r="S3599" s="10">
        <f t="shared" si="227"/>
        <v>42417.377199074072</v>
      </c>
      <c r="T3599" s="10">
        <f t="shared" si="226"/>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s="13" t="s">
        <v>8320</v>
      </c>
      <c r="R3600" t="s">
        <v>8321</v>
      </c>
      <c r="S3600" s="10">
        <f t="shared" si="227"/>
        <v>41866.590532407405</v>
      </c>
      <c r="T3600" s="10">
        <f t="shared" si="226"/>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s="13" t="s">
        <v>8320</v>
      </c>
      <c r="R3601" t="s">
        <v>8321</v>
      </c>
      <c r="S3601" s="10">
        <f t="shared" si="227"/>
        <v>42220.586539351854</v>
      </c>
      <c r="T3601" s="10">
        <f t="shared" si="226"/>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3.25</v>
      </c>
      <c r="Q3602" s="13" t="s">
        <v>8320</v>
      </c>
      <c r="R3602" t="s">
        <v>8321</v>
      </c>
      <c r="S3602" s="10">
        <f t="shared" si="227"/>
        <v>42628.640787037039</v>
      </c>
      <c r="T3602" s="10">
        <f t="shared" si="226"/>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s="13" t="s">
        <v>8320</v>
      </c>
      <c r="R3603" t="s">
        <v>8321</v>
      </c>
      <c r="S3603" s="10">
        <f t="shared" si="227"/>
        <v>41990.790300925924</v>
      </c>
      <c r="T3603" s="10">
        <f t="shared" si="226"/>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s="13" t="s">
        <v>8320</v>
      </c>
      <c r="R3604" t="s">
        <v>8321</v>
      </c>
      <c r="S3604" s="10">
        <f t="shared" si="227"/>
        <v>42447.68609953703</v>
      </c>
      <c r="T3604" s="10">
        <f t="shared" si="226"/>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s="13" t="s">
        <v>8320</v>
      </c>
      <c r="R3605" t="s">
        <v>8321</v>
      </c>
      <c r="S3605" s="10">
        <f t="shared" si="227"/>
        <v>42283.656018518515</v>
      </c>
      <c r="T3605" s="10">
        <f t="shared" si="226"/>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s="13" t="s">
        <v>8320</v>
      </c>
      <c r="R3606" t="s">
        <v>8321</v>
      </c>
      <c r="S3606" s="10">
        <f t="shared" si="227"/>
        <v>42482.80736111111</v>
      </c>
      <c r="T3606" s="10">
        <f t="shared" si="226"/>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s="13" t="s">
        <v>8320</v>
      </c>
      <c r="R3607" t="s">
        <v>8321</v>
      </c>
      <c r="S3607" s="10">
        <f t="shared" si="227"/>
        <v>42383.584791666661</v>
      </c>
      <c r="T3607" s="10">
        <f t="shared" si="226"/>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s="13" t="s">
        <v>8320</v>
      </c>
      <c r="R3608" t="s">
        <v>8321</v>
      </c>
      <c r="S3608" s="10">
        <f t="shared" si="227"/>
        <v>42566.396493055552</v>
      </c>
      <c r="T3608" s="10">
        <f t="shared" si="226"/>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s="13" t="s">
        <v>8320</v>
      </c>
      <c r="R3609" t="s">
        <v>8321</v>
      </c>
      <c r="S3609" s="10">
        <f t="shared" si="227"/>
        <v>42338.755578703705</v>
      </c>
      <c r="T3609" s="10">
        <f t="shared" si="226"/>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s="13" t="s">
        <v>8320</v>
      </c>
      <c r="R3610" t="s">
        <v>8321</v>
      </c>
      <c r="S3610" s="10">
        <f t="shared" si="227"/>
        <v>42506.501041666663</v>
      </c>
      <c r="T3610" s="10">
        <f t="shared" si="226"/>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s="13" t="s">
        <v>8320</v>
      </c>
      <c r="R3611" t="s">
        <v>8321</v>
      </c>
      <c r="S3611" s="10">
        <f t="shared" si="227"/>
        <v>42429.783391203702</v>
      </c>
      <c r="T3611" s="10">
        <f t="shared" si="226"/>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s="13" t="s">
        <v>8320</v>
      </c>
      <c r="R3612" t="s">
        <v>8321</v>
      </c>
      <c r="S3612" s="10">
        <f t="shared" si="227"/>
        <v>42203.22379629629</v>
      </c>
      <c r="T3612" s="10">
        <f t="shared" si="226"/>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s="13" t="s">
        <v>8320</v>
      </c>
      <c r="R3613" t="s">
        <v>8321</v>
      </c>
      <c r="S3613" s="10">
        <f t="shared" si="227"/>
        <v>42072.162048611113</v>
      </c>
      <c r="T3613" s="10">
        <f t="shared" si="226"/>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s="13" t="s">
        <v>8320</v>
      </c>
      <c r="R3614" t="s">
        <v>8321</v>
      </c>
      <c r="S3614" s="10">
        <f t="shared" si="227"/>
        <v>41789.518645833326</v>
      </c>
      <c r="T3614" s="10">
        <f t="shared" si="226"/>
        <v>41799.518645833326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62.5</v>
      </c>
      <c r="Q3615" s="13" t="s">
        <v>8320</v>
      </c>
      <c r="R3615" t="s">
        <v>8321</v>
      </c>
      <c r="S3615" s="10">
        <f t="shared" si="227"/>
        <v>41788.381643518514</v>
      </c>
      <c r="T3615" s="10">
        <f t="shared" si="226"/>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s="13" t="s">
        <v>8320</v>
      </c>
      <c r="R3616" t="s">
        <v>8321</v>
      </c>
      <c r="S3616" s="10">
        <f t="shared" si="227"/>
        <v>42143.833518518521</v>
      </c>
      <c r="T3616" s="10">
        <f t="shared" si="226"/>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s="13" t="s">
        <v>8320</v>
      </c>
      <c r="R3617" t="s">
        <v>8321</v>
      </c>
      <c r="S3617" s="10">
        <f t="shared" si="227"/>
        <v>42318.385370370372</v>
      </c>
      <c r="T3617" s="10">
        <f t="shared" si="226"/>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s="13" t="s">
        <v>8320</v>
      </c>
      <c r="R3618" t="s">
        <v>8321</v>
      </c>
      <c r="S3618" s="10">
        <f t="shared" si="227"/>
        <v>42052.741481481477</v>
      </c>
      <c r="T3618" s="10">
        <f t="shared" si="226"/>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s="13" t="s">
        <v>8320</v>
      </c>
      <c r="R3619" t="s">
        <v>8321</v>
      </c>
      <c r="S3619" s="10">
        <f t="shared" si="227"/>
        <v>42779.401956018519</v>
      </c>
      <c r="T3619" s="10">
        <f t="shared" si="226"/>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s="13" t="s">
        <v>8320</v>
      </c>
      <c r="R3620" t="s">
        <v>8321</v>
      </c>
      <c r="S3620" s="10">
        <f t="shared" si="227"/>
        <v>42128.419560185182</v>
      </c>
      <c r="T3620" s="10">
        <f t="shared" si="226"/>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s="13" t="s">
        <v>8320</v>
      </c>
      <c r="R3621" t="s">
        <v>8321</v>
      </c>
      <c r="S3621" s="10">
        <f t="shared" si="227"/>
        <v>42660.923912037033</v>
      </c>
      <c r="T3621" s="10">
        <f t="shared" si="226"/>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s="13" t="s">
        <v>8320</v>
      </c>
      <c r="R3622" t="s">
        <v>8321</v>
      </c>
      <c r="S3622" s="10">
        <f t="shared" si="227"/>
        <v>42037.72987268518</v>
      </c>
      <c r="T3622" s="10">
        <f t="shared" si="226"/>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s="13" t="s">
        <v>8320</v>
      </c>
      <c r="R3623" t="s">
        <v>8321</v>
      </c>
      <c r="S3623" s="10">
        <f t="shared" si="227"/>
        <v>42619.727361111109</v>
      </c>
      <c r="T3623" s="10">
        <f t="shared" si="226"/>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s="13" t="s">
        <v>8320</v>
      </c>
      <c r="R3624" t="s">
        <v>8321</v>
      </c>
      <c r="S3624" s="10">
        <f t="shared" si="227"/>
        <v>41877.013553240737</v>
      </c>
      <c r="T3624" s="10">
        <f t="shared" si="226"/>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s="13" t="s">
        <v>8320</v>
      </c>
      <c r="R3625" t="s">
        <v>8321</v>
      </c>
      <c r="S3625" s="10">
        <f t="shared" si="227"/>
        <v>41828.528587962959</v>
      </c>
      <c r="T3625" s="10">
        <f t="shared" si="226"/>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s="13" t="s">
        <v>8320</v>
      </c>
      <c r="R3626" t="s">
        <v>8321</v>
      </c>
      <c r="S3626" s="10">
        <f t="shared" si="227"/>
        <v>42545.56585648148</v>
      </c>
      <c r="T3626" s="10">
        <f t="shared" si="226"/>
        <v>42605.56585648148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s="13" t="s">
        <v>8320</v>
      </c>
      <c r="R3627" t="s">
        <v>8321</v>
      </c>
      <c r="S3627" s="10">
        <f t="shared" si="227"/>
        <v>42157.444178240738</v>
      </c>
      <c r="T3627" s="10">
        <f t="shared" si="226"/>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s="13" t="s">
        <v>8320</v>
      </c>
      <c r="R3628" t="s">
        <v>8321</v>
      </c>
      <c r="S3628" s="10">
        <f t="shared" si="227"/>
        <v>41846.458993055552</v>
      </c>
      <c r="T3628" s="10">
        <f t="shared" si="226"/>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s="13" t="s">
        <v>8320</v>
      </c>
      <c r="R3629" t="s">
        <v>8321</v>
      </c>
      <c r="S3629" s="10">
        <f t="shared" si="227"/>
        <v>42460.533414351848</v>
      </c>
      <c r="T3629" s="10">
        <f t="shared" si="226"/>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s="6" t="e">
        <f t="shared" si="225"/>
        <v>#DIV/0!</v>
      </c>
      <c r="Q3630" s="13" t="s">
        <v>8320</v>
      </c>
      <c r="R3630" t="s">
        <v>8362</v>
      </c>
      <c r="S3630" s="10">
        <f t="shared" si="227"/>
        <v>42291.6249537037</v>
      </c>
      <c r="T3630" s="10">
        <f t="shared" si="226"/>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s="13" t="s">
        <v>8320</v>
      </c>
      <c r="R3631" t="s">
        <v>8362</v>
      </c>
      <c r="S3631" s="10">
        <f t="shared" si="227"/>
        <v>42436.886157407404</v>
      </c>
      <c r="T3631" s="10">
        <f t="shared" si="226"/>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s="13" t="s">
        <v>8320</v>
      </c>
      <c r="R3632" t="s">
        <v>8362</v>
      </c>
      <c r="S3632" s="10">
        <f t="shared" si="227"/>
        <v>41942.638773148145</v>
      </c>
      <c r="T3632" s="10">
        <f t="shared" si="226"/>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s="13" t="s">
        <v>8320</v>
      </c>
      <c r="R3633" t="s">
        <v>8362</v>
      </c>
      <c r="S3633" s="10">
        <f t="shared" si="227"/>
        <v>41880.54510416666</v>
      </c>
      <c r="T3633" s="10">
        <f t="shared" si="226"/>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s="6">
        <f t="shared" si="225"/>
        <v>100</v>
      </c>
      <c r="Q3634" s="13" t="s">
        <v>8320</v>
      </c>
      <c r="R3634" t="s">
        <v>8362</v>
      </c>
      <c r="S3634" s="10">
        <f t="shared" si="227"/>
        <v>41946.728576388887</v>
      </c>
      <c r="T3634" s="10">
        <f t="shared" si="226"/>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s="13" t="s">
        <v>8320</v>
      </c>
      <c r="R3635" t="s">
        <v>8362</v>
      </c>
      <c r="S3635" s="10">
        <f t="shared" si="227"/>
        <v>42649.415127314809</v>
      </c>
      <c r="T3635" s="10">
        <f t="shared" si="226"/>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s="13" t="s">
        <v>8320</v>
      </c>
      <c r="R3636" t="s">
        <v>8362</v>
      </c>
      <c r="S3636" s="10">
        <f t="shared" si="227"/>
        <v>42700.958032407405</v>
      </c>
      <c r="T3636" s="10">
        <f t="shared" si="226"/>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s="13" t="s">
        <v>8320</v>
      </c>
      <c r="R3637" t="s">
        <v>8362</v>
      </c>
      <c r="S3637" s="10">
        <f t="shared" si="227"/>
        <v>42450.674490740734</v>
      </c>
      <c r="T3637" s="10">
        <f t="shared" si="226"/>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s="6" t="e">
        <f t="shared" si="225"/>
        <v>#DIV/0!</v>
      </c>
      <c r="Q3638" s="13" t="s">
        <v>8320</v>
      </c>
      <c r="R3638" t="s">
        <v>8362</v>
      </c>
      <c r="S3638" s="10">
        <f t="shared" si="227"/>
        <v>42226.486446759256</v>
      </c>
      <c r="T3638" s="10">
        <f t="shared" si="226"/>
        <v>42261.486446759256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s="13" t="s">
        <v>8320</v>
      </c>
      <c r="R3639" t="s">
        <v>8362</v>
      </c>
      <c r="S3639" s="10">
        <f t="shared" si="227"/>
        <v>41975.492303240739</v>
      </c>
      <c r="T3639" s="10">
        <f t="shared" si="226"/>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s="13" t="s">
        <v>8320</v>
      </c>
      <c r="R3640" t="s">
        <v>8362</v>
      </c>
      <c r="S3640" s="10">
        <f t="shared" si="227"/>
        <v>42053.464490740742</v>
      </c>
      <c r="T3640" s="10">
        <f t="shared" si="226"/>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s="13" t="s">
        <v>8320</v>
      </c>
      <c r="R3641" t="s">
        <v>8362</v>
      </c>
      <c r="S3641" s="10">
        <f t="shared" si="227"/>
        <v>42590.468819444439</v>
      </c>
      <c r="T3641" s="10">
        <f t="shared" si="226"/>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s="13" t="s">
        <v>8320</v>
      </c>
      <c r="R3642" t="s">
        <v>8362</v>
      </c>
      <c r="S3642" s="10">
        <f t="shared" si="227"/>
        <v>42104.573263888888</v>
      </c>
      <c r="T3642" s="10">
        <f t="shared" si="226"/>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s="6" t="e">
        <f t="shared" si="225"/>
        <v>#DIV/0!</v>
      </c>
      <c r="Q3643" s="13" t="s">
        <v>8320</v>
      </c>
      <c r="R3643" t="s">
        <v>8362</v>
      </c>
      <c r="S3643" s="10">
        <f t="shared" si="227"/>
        <v>41899.41873842592</v>
      </c>
      <c r="T3643" s="10">
        <f t="shared" si="226"/>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s="13" t="s">
        <v>8320</v>
      </c>
      <c r="R3644" t="s">
        <v>8362</v>
      </c>
      <c r="S3644" s="10">
        <f t="shared" si="227"/>
        <v>42297.607951388891</v>
      </c>
      <c r="T3644" s="10">
        <f t="shared" si="226"/>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s="6" t="e">
        <f t="shared" si="225"/>
        <v>#DIV/0!</v>
      </c>
      <c r="Q3645" s="13" t="s">
        <v>8320</v>
      </c>
      <c r="R3645" t="s">
        <v>8362</v>
      </c>
      <c r="S3645" s="10">
        <f t="shared" si="227"/>
        <v>42284.935636574075</v>
      </c>
      <c r="T3645" s="10">
        <f t="shared" si="226"/>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s="13" t="s">
        <v>8320</v>
      </c>
      <c r="R3646" t="s">
        <v>8362</v>
      </c>
      <c r="S3646" s="10">
        <f t="shared" si="227"/>
        <v>42409.033414351848</v>
      </c>
      <c r="T3646" s="10">
        <f t="shared" si="226"/>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s="6">
        <f t="shared" si="225"/>
        <v>1</v>
      </c>
      <c r="Q3647" s="13" t="s">
        <v>8320</v>
      </c>
      <c r="R3647" t="s">
        <v>8362</v>
      </c>
      <c r="S3647" s="10">
        <f t="shared" si="227"/>
        <v>42665.762013888881</v>
      </c>
      <c r="T3647" s="10">
        <f t="shared" si="226"/>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s="13" t="s">
        <v>8320</v>
      </c>
      <c r="R3648" t="s">
        <v>8362</v>
      </c>
      <c r="S3648" s="10">
        <f t="shared" si="227"/>
        <v>42140.21298611111</v>
      </c>
      <c r="T3648" s="10">
        <f t="shared" si="226"/>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s="6">
        <f t="shared" si="225"/>
        <v>15</v>
      </c>
      <c r="Q3649" s="13" t="s">
        <v>8320</v>
      </c>
      <c r="R3649" t="s">
        <v>8362</v>
      </c>
      <c r="S3649" s="10">
        <f t="shared" si="227"/>
        <v>42598.540821759256</v>
      </c>
      <c r="T3649" s="10">
        <f t="shared" si="226"/>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s="13" t="s">
        <v>8320</v>
      </c>
      <c r="R3650" t="s">
        <v>8321</v>
      </c>
      <c r="S3650" s="10">
        <f t="shared" si="227"/>
        <v>41887.083854166667</v>
      </c>
      <c r="T3650" s="10">
        <f t="shared" si="226"/>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228">E3651/D3651</f>
        <v>1.04</v>
      </c>
      <c r="P3651" s="6">
        <f t="shared" ref="P3651:P3714" si="229">E3651/L3651</f>
        <v>97.5</v>
      </c>
      <c r="Q3651" s="13" t="s">
        <v>8320</v>
      </c>
      <c r="R3651" t="s">
        <v>8321</v>
      </c>
      <c r="S3651" s="10">
        <f t="shared" si="227"/>
        <v>41780.504560185182</v>
      </c>
      <c r="T3651" s="10">
        <f t="shared" ref="T3651:T3714" si="230">(I3651/86400)+25569+(-5/24)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s="13" t="s">
        <v>8320</v>
      </c>
      <c r="R3652" t="s">
        <v>8321</v>
      </c>
      <c r="S3652" s="10">
        <f t="shared" ref="S3652:S3715" si="231">(J3652/86400)+25569+(-5/24)</f>
        <v>42381.270648148151</v>
      </c>
      <c r="T3652" s="10">
        <f t="shared" si="230"/>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s="13" t="s">
        <v>8320</v>
      </c>
      <c r="R3653" t="s">
        <v>8321</v>
      </c>
      <c r="S3653" s="10">
        <f t="shared" si="231"/>
        <v>41828.437986111108</v>
      </c>
      <c r="T3653" s="10">
        <f t="shared" si="230"/>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s="13" t="s">
        <v>8320</v>
      </c>
      <c r="R3654" t="s">
        <v>8321</v>
      </c>
      <c r="S3654" s="10">
        <f t="shared" si="231"/>
        <v>42596.436365740738</v>
      </c>
      <c r="T3654" s="10">
        <f t="shared" si="230"/>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s="13" t="s">
        <v>8320</v>
      </c>
      <c r="R3655" t="s">
        <v>8321</v>
      </c>
      <c r="S3655" s="10">
        <f t="shared" si="231"/>
        <v>42191.155173611107</v>
      </c>
      <c r="T3655" s="10">
        <f t="shared" si="230"/>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s="13" t="s">
        <v>8320</v>
      </c>
      <c r="R3656" t="s">
        <v>8321</v>
      </c>
      <c r="S3656" s="10">
        <f t="shared" si="231"/>
        <v>42440.20817129629</v>
      </c>
      <c r="T3656" s="10">
        <f t="shared" si="230"/>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s="13" t="s">
        <v>8320</v>
      </c>
      <c r="R3657" t="s">
        <v>8321</v>
      </c>
      <c r="S3657" s="10">
        <f t="shared" si="231"/>
        <v>42173.594884259255</v>
      </c>
      <c r="T3657" s="10">
        <f t="shared" si="230"/>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s="13" t="s">
        <v>8320</v>
      </c>
      <c r="R3658" t="s">
        <v>8321</v>
      </c>
      <c r="S3658" s="10">
        <f t="shared" si="231"/>
        <v>42737.701805555553</v>
      </c>
      <c r="T3658" s="10">
        <f t="shared" si="230"/>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s="13" t="s">
        <v>8320</v>
      </c>
      <c r="R3659" t="s">
        <v>8321</v>
      </c>
      <c r="S3659" s="10">
        <f t="shared" si="231"/>
        <v>42499.4215162037</v>
      </c>
      <c r="T3659" s="10">
        <f t="shared" si="230"/>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s="13" t="s">
        <v>8320</v>
      </c>
      <c r="R3660" t="s">
        <v>8321</v>
      </c>
      <c r="S3660" s="10">
        <f t="shared" si="231"/>
        <v>41775.650231481479</v>
      </c>
      <c r="T3660" s="10">
        <f t="shared" si="230"/>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s="13" t="s">
        <v>8320</v>
      </c>
      <c r="R3661" t="s">
        <v>8321</v>
      </c>
      <c r="S3661" s="10">
        <f t="shared" si="231"/>
        <v>42055.068865740737</v>
      </c>
      <c r="T3661" s="10">
        <f t="shared" si="230"/>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s="13" t="s">
        <v>8320</v>
      </c>
      <c r="R3662" t="s">
        <v>8321</v>
      </c>
      <c r="S3662" s="10">
        <f t="shared" si="231"/>
        <v>41971.672743055555</v>
      </c>
      <c r="T3662" s="10">
        <f t="shared" si="230"/>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s="13" t="s">
        <v>8320</v>
      </c>
      <c r="R3663" t="s">
        <v>8321</v>
      </c>
      <c r="S3663" s="10">
        <f t="shared" si="231"/>
        <v>42447.688333333332</v>
      </c>
      <c r="T3663" s="10">
        <f t="shared" si="230"/>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s="13" t="s">
        <v>8320</v>
      </c>
      <c r="R3664" t="s">
        <v>8321</v>
      </c>
      <c r="S3664" s="10">
        <f t="shared" si="231"/>
        <v>42064.011736111112</v>
      </c>
      <c r="T3664" s="10">
        <f t="shared" si="230"/>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26</v>
      </c>
      <c r="Q3665" s="13" t="s">
        <v>8320</v>
      </c>
      <c r="R3665" t="s">
        <v>8321</v>
      </c>
      <c r="S3665" s="10">
        <f t="shared" si="231"/>
        <v>42665.243402777771</v>
      </c>
      <c r="T3665" s="10">
        <f t="shared" si="230"/>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s="13" t="s">
        <v>8320</v>
      </c>
      <c r="R3666" t="s">
        <v>8321</v>
      </c>
      <c r="S3666" s="10">
        <f t="shared" si="231"/>
        <v>42523.04038194444</v>
      </c>
      <c r="T3666" s="10">
        <f t="shared" si="230"/>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s="13" t="s">
        <v>8320</v>
      </c>
      <c r="R3667" t="s">
        <v>8321</v>
      </c>
      <c r="S3667" s="10">
        <f t="shared" si="231"/>
        <v>42294.59979166666</v>
      </c>
      <c r="T3667" s="10">
        <f t="shared" si="230"/>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s="13" t="s">
        <v>8320</v>
      </c>
      <c r="R3668" t="s">
        <v>8321</v>
      </c>
      <c r="S3668" s="10">
        <f t="shared" si="231"/>
        <v>41822.696550925924</v>
      </c>
      <c r="T3668" s="10">
        <f t="shared" si="230"/>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s="13" t="s">
        <v>8320</v>
      </c>
      <c r="R3669" t="s">
        <v>8321</v>
      </c>
      <c r="S3669" s="10">
        <f t="shared" si="231"/>
        <v>42173.761793981474</v>
      </c>
      <c r="T3669" s="10">
        <f t="shared" si="230"/>
        <v>42203.761793981474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s="13" t="s">
        <v>8320</v>
      </c>
      <c r="R3670" t="s">
        <v>8321</v>
      </c>
      <c r="S3670" s="10">
        <f t="shared" si="231"/>
        <v>42185.347824074073</v>
      </c>
      <c r="T3670" s="10">
        <f t="shared" si="230"/>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s="13" t="s">
        <v>8320</v>
      </c>
      <c r="R3671" t="s">
        <v>8321</v>
      </c>
      <c r="S3671" s="10">
        <f t="shared" si="231"/>
        <v>42136.466863425921</v>
      </c>
      <c r="T3671" s="10">
        <f t="shared" si="230"/>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s="13" t="s">
        <v>8320</v>
      </c>
      <c r="R3672" t="s">
        <v>8321</v>
      </c>
      <c r="S3672" s="10">
        <f t="shared" si="231"/>
        <v>42142.305682870363</v>
      </c>
      <c r="T3672" s="10">
        <f t="shared" si="230"/>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s="13" t="s">
        <v>8320</v>
      </c>
      <c r="R3673" t="s">
        <v>8321</v>
      </c>
      <c r="S3673" s="10">
        <f t="shared" si="231"/>
        <v>41820.419756944444</v>
      </c>
      <c r="T3673" s="10">
        <f t="shared" si="230"/>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s="13" t="s">
        <v>8320</v>
      </c>
      <c r="R3674" t="s">
        <v>8321</v>
      </c>
      <c r="S3674" s="10">
        <f t="shared" si="231"/>
        <v>41878.738240740735</v>
      </c>
      <c r="T3674" s="10">
        <f t="shared" si="230"/>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s="13" t="s">
        <v>8320</v>
      </c>
      <c r="R3675" t="s">
        <v>8321</v>
      </c>
      <c r="S3675" s="10">
        <f t="shared" si="231"/>
        <v>41914.086770833332</v>
      </c>
      <c r="T3675" s="10">
        <f t="shared" si="230"/>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s="13" t="s">
        <v>8320</v>
      </c>
      <c r="R3676" t="s">
        <v>8321</v>
      </c>
      <c r="S3676" s="10">
        <f t="shared" si="231"/>
        <v>42556.664687499993</v>
      </c>
      <c r="T3676" s="10">
        <f t="shared" si="230"/>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s="13" t="s">
        <v>8320</v>
      </c>
      <c r="R3677" t="s">
        <v>8321</v>
      </c>
      <c r="S3677" s="10">
        <f t="shared" si="231"/>
        <v>42493.388680555552</v>
      </c>
      <c r="T3677" s="10">
        <f t="shared" si="230"/>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s="13" t="s">
        <v>8320</v>
      </c>
      <c r="R3678" t="s">
        <v>8321</v>
      </c>
      <c r="S3678" s="10">
        <f t="shared" si="231"/>
        <v>41876.607453703698</v>
      </c>
      <c r="T3678" s="10">
        <f t="shared" si="230"/>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s="13" t="s">
        <v>8320</v>
      </c>
      <c r="R3679" t="s">
        <v>8321</v>
      </c>
      <c r="S3679" s="10">
        <f t="shared" si="231"/>
        <v>41802.365949074076</v>
      </c>
      <c r="T3679" s="10">
        <f t="shared" si="230"/>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s="13" t="s">
        <v>8320</v>
      </c>
      <c r="R3680" t="s">
        <v>8321</v>
      </c>
      <c r="S3680" s="10">
        <f t="shared" si="231"/>
        <v>42120.322893518511</v>
      </c>
      <c r="T3680" s="10">
        <f t="shared" si="230"/>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s="13" t="s">
        <v>8320</v>
      </c>
      <c r="R3681" t="s">
        <v>8321</v>
      </c>
      <c r="S3681" s="10">
        <f t="shared" si="231"/>
        <v>41786.553020833329</v>
      </c>
      <c r="T3681" s="10">
        <f t="shared" si="230"/>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s="13" t="s">
        <v>8320</v>
      </c>
      <c r="R3682" t="s">
        <v>8321</v>
      </c>
      <c r="S3682" s="10">
        <f t="shared" si="231"/>
        <v>42627.245763888888</v>
      </c>
      <c r="T3682" s="10">
        <f t="shared" si="230"/>
        <v>42648.245763888888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s="13" t="s">
        <v>8320</v>
      </c>
      <c r="R3683" t="s">
        <v>8321</v>
      </c>
      <c r="S3683" s="10">
        <f t="shared" si="231"/>
        <v>42374.443171296291</v>
      </c>
      <c r="T3683" s="10">
        <f t="shared" si="230"/>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s="13" t="s">
        <v>8320</v>
      </c>
      <c r="R3684" t="s">
        <v>8321</v>
      </c>
      <c r="S3684" s="10">
        <f t="shared" si="231"/>
        <v>41772.477060185185</v>
      </c>
      <c r="T3684" s="10">
        <f t="shared" si="230"/>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s="13" t="s">
        <v>8320</v>
      </c>
      <c r="R3685" t="s">
        <v>8321</v>
      </c>
      <c r="S3685" s="10">
        <f t="shared" si="231"/>
        <v>42632.908518518518</v>
      </c>
      <c r="T3685" s="10">
        <f t="shared" si="230"/>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s="13" t="s">
        <v>8320</v>
      </c>
      <c r="R3686" t="s">
        <v>8321</v>
      </c>
      <c r="S3686" s="10">
        <f t="shared" si="231"/>
        <v>42218.97206018518</v>
      </c>
      <c r="T3686" s="10">
        <f t="shared" si="230"/>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s="13" t="s">
        <v>8320</v>
      </c>
      <c r="R3687" t="s">
        <v>8321</v>
      </c>
      <c r="S3687" s="10">
        <f t="shared" si="231"/>
        <v>41753.384942129625</v>
      </c>
      <c r="T3687" s="10">
        <f t="shared" si="230"/>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s="13" t="s">
        <v>8320</v>
      </c>
      <c r="R3688" t="s">
        <v>8321</v>
      </c>
      <c r="S3688" s="10">
        <f t="shared" si="231"/>
        <v>42230.454398148147</v>
      </c>
      <c r="T3688" s="10">
        <f t="shared" si="230"/>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s="13" t="s">
        <v>8320</v>
      </c>
      <c r="R3689" t="s">
        <v>8321</v>
      </c>
      <c r="S3689" s="10">
        <f t="shared" si="231"/>
        <v>41787.009895833333</v>
      </c>
      <c r="T3689" s="10">
        <f t="shared" si="230"/>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s="13" t="s">
        <v>8320</v>
      </c>
      <c r="R3690" t="s">
        <v>8321</v>
      </c>
      <c r="S3690" s="10">
        <f t="shared" si="231"/>
        <v>41829.578749999993</v>
      </c>
      <c r="T3690" s="10">
        <f t="shared" si="230"/>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s="13" t="s">
        <v>8320</v>
      </c>
      <c r="R3691" t="s">
        <v>8321</v>
      </c>
      <c r="S3691" s="10">
        <f t="shared" si="231"/>
        <v>42147.61850694444</v>
      </c>
      <c r="T3691" s="10">
        <f t="shared" si="230"/>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s="13" t="s">
        <v>8320</v>
      </c>
      <c r="R3692" t="s">
        <v>8321</v>
      </c>
      <c r="S3692" s="10">
        <f t="shared" si="231"/>
        <v>41940.38984953703</v>
      </c>
      <c r="T3692" s="10">
        <f t="shared" si="230"/>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s="13" t="s">
        <v>8320</v>
      </c>
      <c r="R3693" t="s">
        <v>8321</v>
      </c>
      <c r="S3693" s="10">
        <f t="shared" si="231"/>
        <v>42020.492233796293</v>
      </c>
      <c r="T3693" s="10">
        <f t="shared" si="230"/>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s="13" t="s">
        <v>8320</v>
      </c>
      <c r="R3694" t="s">
        <v>8321</v>
      </c>
      <c r="S3694" s="10">
        <f t="shared" si="231"/>
        <v>41891.756701388884</v>
      </c>
      <c r="T3694" s="10">
        <f t="shared" si="230"/>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s="13" t="s">
        <v>8320</v>
      </c>
      <c r="R3695" t="s">
        <v>8321</v>
      </c>
      <c r="S3695" s="10">
        <f t="shared" si="231"/>
        <v>42308.98297453703</v>
      </c>
      <c r="T3695" s="10">
        <f t="shared" si="230"/>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s="13" t="s">
        <v>8320</v>
      </c>
      <c r="R3696" t="s">
        <v>8321</v>
      </c>
      <c r="S3696" s="10">
        <f t="shared" si="231"/>
        <v>42489.925543981481</v>
      </c>
      <c r="T3696" s="10">
        <f t="shared" si="230"/>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s="13" t="s">
        <v>8320</v>
      </c>
      <c r="R3697" t="s">
        <v>8321</v>
      </c>
      <c r="S3697" s="10">
        <f t="shared" si="231"/>
        <v>41995.662152777775</v>
      </c>
      <c r="T3697" s="10">
        <f t="shared" si="230"/>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s="13" t="s">
        <v>8320</v>
      </c>
      <c r="R3698" t="s">
        <v>8321</v>
      </c>
      <c r="S3698" s="10">
        <f t="shared" si="231"/>
        <v>41988.408749999995</v>
      </c>
      <c r="T3698" s="10">
        <f t="shared" si="230"/>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72</v>
      </c>
      <c r="Q3699" s="13" t="s">
        <v>8320</v>
      </c>
      <c r="R3699" t="s">
        <v>8321</v>
      </c>
      <c r="S3699" s="10">
        <f t="shared" si="231"/>
        <v>42479.2575</v>
      </c>
      <c r="T3699" s="10">
        <f t="shared" si="230"/>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s="13" t="s">
        <v>8320</v>
      </c>
      <c r="R3700" t="s">
        <v>8321</v>
      </c>
      <c r="S3700" s="10">
        <f t="shared" si="231"/>
        <v>42401.598229166666</v>
      </c>
      <c r="T3700" s="10">
        <f t="shared" si="230"/>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63</v>
      </c>
      <c r="Q3701" s="13" t="s">
        <v>8320</v>
      </c>
      <c r="R3701" t="s">
        <v>8321</v>
      </c>
      <c r="S3701" s="10">
        <f t="shared" si="231"/>
        <v>41897.393703703703</v>
      </c>
      <c r="T3701" s="10">
        <f t="shared" si="230"/>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s="13" t="s">
        <v>8320</v>
      </c>
      <c r="R3702" t="s">
        <v>8321</v>
      </c>
      <c r="S3702" s="10">
        <f t="shared" si="231"/>
        <v>41882.37731481481</v>
      </c>
      <c r="T3702" s="10">
        <f t="shared" si="230"/>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s="13" t="s">
        <v>8320</v>
      </c>
      <c r="R3703" t="s">
        <v>8321</v>
      </c>
      <c r="S3703" s="10">
        <f t="shared" si="231"/>
        <v>42129.333252314813</v>
      </c>
      <c r="T3703" s="10">
        <f t="shared" si="230"/>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s="13" t="s">
        <v>8320</v>
      </c>
      <c r="R3704" t="s">
        <v>8321</v>
      </c>
      <c r="S3704" s="10">
        <f t="shared" si="231"/>
        <v>42524.329675925925</v>
      </c>
      <c r="T3704" s="10">
        <f t="shared" si="230"/>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s="13" t="s">
        <v>8320</v>
      </c>
      <c r="R3705" t="s">
        <v>8321</v>
      </c>
      <c r="S3705" s="10">
        <f t="shared" si="231"/>
        <v>42556.296157407407</v>
      </c>
      <c r="T3705" s="10">
        <f t="shared" si="230"/>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s="13" t="s">
        <v>8320</v>
      </c>
      <c r="R3706" t="s">
        <v>8321</v>
      </c>
      <c r="S3706" s="10">
        <f t="shared" si="231"/>
        <v>42461.481412037036</v>
      </c>
      <c r="T3706" s="10">
        <f t="shared" si="230"/>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s="13" t="s">
        <v>8320</v>
      </c>
      <c r="R3707" t="s">
        <v>8321</v>
      </c>
      <c r="S3707" s="10">
        <f t="shared" si="231"/>
        <v>41792.334652777776</v>
      </c>
      <c r="T3707" s="10">
        <f t="shared" si="230"/>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s="13" t="s">
        <v>8320</v>
      </c>
      <c r="R3708" t="s">
        <v>8321</v>
      </c>
      <c r="S3708" s="10">
        <f t="shared" si="231"/>
        <v>41879.705428240741</v>
      </c>
      <c r="T3708" s="10">
        <f t="shared" si="230"/>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s="13" t="s">
        <v>8320</v>
      </c>
      <c r="R3709" t="s">
        <v>8321</v>
      </c>
      <c r="S3709" s="10">
        <f t="shared" si="231"/>
        <v>42551.840023148143</v>
      </c>
      <c r="T3709" s="10">
        <f t="shared" si="230"/>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s="13" t="s">
        <v>8320</v>
      </c>
      <c r="R3710" t="s">
        <v>8321</v>
      </c>
      <c r="S3710" s="10">
        <f t="shared" si="231"/>
        <v>41809.933865740742</v>
      </c>
      <c r="T3710" s="10">
        <f t="shared" si="230"/>
        <v>41823.933865740742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s="13" t="s">
        <v>8320</v>
      </c>
      <c r="R3711" t="s">
        <v>8321</v>
      </c>
      <c r="S3711" s="10">
        <f t="shared" si="231"/>
        <v>41785.499374999999</v>
      </c>
      <c r="T3711" s="10">
        <f t="shared" si="230"/>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s="13" t="s">
        <v>8320</v>
      </c>
      <c r="R3712" t="s">
        <v>8321</v>
      </c>
      <c r="S3712" s="10">
        <f t="shared" si="231"/>
        <v>42072.367916666662</v>
      </c>
      <c r="T3712" s="10">
        <f t="shared" si="230"/>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s="13" t="s">
        <v>8320</v>
      </c>
      <c r="R3713" t="s">
        <v>8321</v>
      </c>
      <c r="S3713" s="10">
        <f t="shared" si="231"/>
        <v>41779.5158912037</v>
      </c>
      <c r="T3713" s="10">
        <f t="shared" si="230"/>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s="13" t="s">
        <v>8320</v>
      </c>
      <c r="R3714" t="s">
        <v>8321</v>
      </c>
      <c r="S3714" s="10">
        <f t="shared" si="231"/>
        <v>42133.963738425919</v>
      </c>
      <c r="T3714" s="10">
        <f t="shared" si="230"/>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232">E3715/D3715</f>
        <v>1.0149999999999999</v>
      </c>
      <c r="P3715" s="6">
        <f t="shared" ref="P3715:P3778" si="233">E3715/L3715</f>
        <v>106.84210526315789</v>
      </c>
      <c r="Q3715" s="13" t="s">
        <v>8320</v>
      </c>
      <c r="R3715" t="s">
        <v>8321</v>
      </c>
      <c r="S3715" s="10">
        <f t="shared" si="231"/>
        <v>42505.529699074068</v>
      </c>
      <c r="T3715" s="10">
        <f t="shared" ref="T3715:T3778" si="234">(I3715/86400)+25569+(-5/24)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s="13" t="s">
        <v>8320</v>
      </c>
      <c r="R3716" t="s">
        <v>8321</v>
      </c>
      <c r="S3716" s="10">
        <f t="shared" ref="S3716:S3779" si="235">(J3716/86400)+25569+(-5/24)</f>
        <v>42118.347997685181</v>
      </c>
      <c r="T3716" s="10">
        <f t="shared" si="234"/>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s="13" t="s">
        <v>8320</v>
      </c>
      <c r="R3717" t="s">
        <v>8321</v>
      </c>
      <c r="S3717" s="10">
        <f t="shared" si="235"/>
        <v>42036.787256944437</v>
      </c>
      <c r="T3717" s="10">
        <f t="shared" si="234"/>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s="13" t="s">
        <v>8320</v>
      </c>
      <c r="R3718" t="s">
        <v>8321</v>
      </c>
      <c r="S3718" s="10">
        <f t="shared" si="235"/>
        <v>42360.679502314808</v>
      </c>
      <c r="T3718" s="10">
        <f t="shared" si="234"/>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s="13" t="s">
        <v>8320</v>
      </c>
      <c r="R3719" t="s">
        <v>8321</v>
      </c>
      <c r="S3719" s="10">
        <f t="shared" si="235"/>
        <v>42102.657974537033</v>
      </c>
      <c r="T3719" s="10">
        <f t="shared" si="234"/>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s="13" t="s">
        <v>8320</v>
      </c>
      <c r="R3720" t="s">
        <v>8321</v>
      </c>
      <c r="S3720" s="10">
        <f t="shared" si="235"/>
        <v>42032.507812499993</v>
      </c>
      <c r="T3720" s="10">
        <f t="shared" si="234"/>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105</v>
      </c>
      <c r="Q3721" s="13" t="s">
        <v>8320</v>
      </c>
      <c r="R3721" t="s">
        <v>8321</v>
      </c>
      <c r="S3721" s="10">
        <f t="shared" si="235"/>
        <v>42147.521597222221</v>
      </c>
      <c r="T3721" s="10">
        <f t="shared" si="234"/>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s="13" t="s">
        <v>8320</v>
      </c>
      <c r="R3722" t="s">
        <v>8321</v>
      </c>
      <c r="S3722" s="10">
        <f t="shared" si="235"/>
        <v>42165.784791666665</v>
      </c>
      <c r="T3722" s="10">
        <f t="shared" si="234"/>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s="13" t="s">
        <v>8320</v>
      </c>
      <c r="R3723" t="s">
        <v>8321</v>
      </c>
      <c r="S3723" s="10">
        <f t="shared" si="235"/>
        <v>41927.727824074071</v>
      </c>
      <c r="T3723" s="10">
        <f t="shared" si="234"/>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s="13" t="s">
        <v>8320</v>
      </c>
      <c r="R3724" t="s">
        <v>8321</v>
      </c>
      <c r="S3724" s="10">
        <f t="shared" si="235"/>
        <v>42381.463506944441</v>
      </c>
      <c r="T3724" s="10">
        <f t="shared" si="234"/>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s="13" t="s">
        <v>8320</v>
      </c>
      <c r="R3725" t="s">
        <v>8321</v>
      </c>
      <c r="S3725" s="10">
        <f t="shared" si="235"/>
        <v>41943.544699074067</v>
      </c>
      <c r="T3725" s="10">
        <f t="shared" si="234"/>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s="13" t="s">
        <v>8320</v>
      </c>
      <c r="R3726" t="s">
        <v>8321</v>
      </c>
      <c r="S3726" s="10">
        <f t="shared" si="235"/>
        <v>42465.283101851848</v>
      </c>
      <c r="T3726" s="10">
        <f t="shared" si="234"/>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25.4</v>
      </c>
      <c r="Q3727" s="13" t="s">
        <v>8320</v>
      </c>
      <c r="R3727" t="s">
        <v>8321</v>
      </c>
      <c r="S3727" s="10">
        <f t="shared" si="235"/>
        <v>42401.736886574072</v>
      </c>
      <c r="T3727" s="10">
        <f t="shared" si="234"/>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s="13" t="s">
        <v>8320</v>
      </c>
      <c r="R3728" t="s">
        <v>8321</v>
      </c>
      <c r="S3728" s="10">
        <f t="shared" si="235"/>
        <v>42461.932534722218</v>
      </c>
      <c r="T3728" s="10">
        <f t="shared" si="234"/>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s="13" t="s">
        <v>8320</v>
      </c>
      <c r="R3729" t="s">
        <v>8321</v>
      </c>
      <c r="S3729" s="10">
        <f t="shared" si="235"/>
        <v>42632.139976851853</v>
      </c>
      <c r="T3729" s="10">
        <f t="shared" si="234"/>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s="13" t="s">
        <v>8320</v>
      </c>
      <c r="R3730" t="s">
        <v>8321</v>
      </c>
      <c r="S3730" s="10">
        <f t="shared" si="235"/>
        <v>42204.962685185186</v>
      </c>
      <c r="T3730" s="10">
        <f t="shared" si="234"/>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s="13" t="s">
        <v>8320</v>
      </c>
      <c r="R3731" t="s">
        <v>8321</v>
      </c>
      <c r="S3731" s="10">
        <f t="shared" si="235"/>
        <v>42040.996666666666</v>
      </c>
      <c r="T3731" s="10">
        <f t="shared" si="234"/>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s="6">
        <f t="shared" si="233"/>
        <v>100</v>
      </c>
      <c r="Q3732" s="13" t="s">
        <v>8320</v>
      </c>
      <c r="R3732" t="s">
        <v>8321</v>
      </c>
      <c r="S3732" s="10">
        <f t="shared" si="235"/>
        <v>42203.46943287037</v>
      </c>
      <c r="T3732" s="10">
        <f t="shared" si="234"/>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s="13" t="s">
        <v>8320</v>
      </c>
      <c r="R3733" t="s">
        <v>8321</v>
      </c>
      <c r="S3733" s="10">
        <f t="shared" si="235"/>
        <v>41983.544513888883</v>
      </c>
      <c r="T3733" s="10">
        <f t="shared" si="234"/>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s="13" t="s">
        <v>8320</v>
      </c>
      <c r="R3734" t="s">
        <v>8321</v>
      </c>
      <c r="S3734" s="10">
        <f t="shared" si="235"/>
        <v>41968.469131944446</v>
      </c>
      <c r="T3734" s="10">
        <f t="shared" si="234"/>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s="6" t="e">
        <f t="shared" si="233"/>
        <v>#DIV/0!</v>
      </c>
      <c r="Q3735" s="13" t="s">
        <v>8320</v>
      </c>
      <c r="R3735" t="s">
        <v>8321</v>
      </c>
      <c r="S3735" s="10">
        <f t="shared" si="235"/>
        <v>42102.816064814811</v>
      </c>
      <c r="T3735" s="10">
        <f t="shared" si="234"/>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s="13" t="s">
        <v>8320</v>
      </c>
      <c r="R3736" t="s">
        <v>8321</v>
      </c>
      <c r="S3736" s="10">
        <f t="shared" si="235"/>
        <v>42089.693240740737</v>
      </c>
      <c r="T3736" s="10">
        <f t="shared" si="234"/>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s="13" t="s">
        <v>8320</v>
      </c>
      <c r="R3737" t="s">
        <v>8321</v>
      </c>
      <c r="S3737" s="10">
        <f t="shared" si="235"/>
        <v>42122.484826388885</v>
      </c>
      <c r="T3737" s="10">
        <f t="shared" si="234"/>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s="13" t="s">
        <v>8320</v>
      </c>
      <c r="R3738" t="s">
        <v>8321</v>
      </c>
      <c r="S3738" s="10">
        <f t="shared" si="235"/>
        <v>42048.503391203696</v>
      </c>
      <c r="T3738" s="10">
        <f t="shared" si="234"/>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s="13" t="s">
        <v>8320</v>
      </c>
      <c r="R3739" t="s">
        <v>8321</v>
      </c>
      <c r="S3739" s="10">
        <f t="shared" si="235"/>
        <v>42297.482673611106</v>
      </c>
      <c r="T3739" s="10">
        <f t="shared" si="234"/>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s="6">
        <f t="shared" si="233"/>
        <v>45</v>
      </c>
      <c r="Q3740" s="13" t="s">
        <v>8320</v>
      </c>
      <c r="R3740" t="s">
        <v>8321</v>
      </c>
      <c r="S3740" s="10">
        <f t="shared" si="235"/>
        <v>41813.730381944442</v>
      </c>
      <c r="T3740" s="10">
        <f t="shared" si="234"/>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s="13" t="s">
        <v>8320</v>
      </c>
      <c r="R3741" t="s">
        <v>8321</v>
      </c>
      <c r="S3741" s="10">
        <f t="shared" si="235"/>
        <v>42548.241527777776</v>
      </c>
      <c r="T3741" s="10">
        <f t="shared" si="234"/>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s="13" t="s">
        <v>8320</v>
      </c>
      <c r="R3742" t="s">
        <v>8321</v>
      </c>
      <c r="S3742" s="10">
        <f t="shared" si="235"/>
        <v>41832.881423611107</v>
      </c>
      <c r="T3742" s="10">
        <f t="shared" si="234"/>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s="6" t="e">
        <f t="shared" si="233"/>
        <v>#DIV/0!</v>
      </c>
      <c r="Q3743" s="13" t="s">
        <v>8320</v>
      </c>
      <c r="R3743" t="s">
        <v>8321</v>
      </c>
      <c r="S3743" s="10">
        <f t="shared" si="235"/>
        <v>42325.712384259255</v>
      </c>
      <c r="T3743" s="10">
        <f t="shared" si="234"/>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s="6">
        <f t="shared" si="233"/>
        <v>25</v>
      </c>
      <c r="Q3744" s="13" t="s">
        <v>8320</v>
      </c>
      <c r="R3744" t="s">
        <v>8321</v>
      </c>
      <c r="S3744" s="10">
        <f t="shared" si="235"/>
        <v>41858.006296296291</v>
      </c>
      <c r="T3744" s="10">
        <f t="shared" si="234"/>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s="6" t="e">
        <f t="shared" si="233"/>
        <v>#DIV/0!</v>
      </c>
      <c r="Q3745" s="13" t="s">
        <v>8320</v>
      </c>
      <c r="R3745" t="s">
        <v>8321</v>
      </c>
      <c r="S3745" s="10">
        <f t="shared" si="235"/>
        <v>41793.501898148148</v>
      </c>
      <c r="T3745" s="10">
        <f t="shared" si="234"/>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s="6" t="e">
        <f t="shared" si="233"/>
        <v>#DIV/0!</v>
      </c>
      <c r="Q3746" s="13" t="s">
        <v>8320</v>
      </c>
      <c r="R3746" t="s">
        <v>8321</v>
      </c>
      <c r="S3746" s="10">
        <f t="shared" si="235"/>
        <v>41793.605925925927</v>
      </c>
      <c r="T3746" s="10">
        <f t="shared" si="234"/>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s="6">
        <f t="shared" si="233"/>
        <v>10</v>
      </c>
      <c r="Q3747" s="13" t="s">
        <v>8320</v>
      </c>
      <c r="R3747" t="s">
        <v>8321</v>
      </c>
      <c r="S3747" s="10">
        <f t="shared" si="235"/>
        <v>41831.489606481475</v>
      </c>
      <c r="T3747" s="10">
        <f t="shared" si="234"/>
        <v>41861.489606481475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s="13" t="s">
        <v>8320</v>
      </c>
      <c r="R3748" t="s">
        <v>8321</v>
      </c>
      <c r="S3748" s="10">
        <f t="shared" si="235"/>
        <v>42621.18100694444</v>
      </c>
      <c r="T3748" s="10">
        <f t="shared" si="234"/>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s="6">
        <f t="shared" si="233"/>
        <v>25</v>
      </c>
      <c r="Q3749" s="13" t="s">
        <v>8320</v>
      </c>
      <c r="R3749" t="s">
        <v>8321</v>
      </c>
      <c r="S3749" s="10">
        <f t="shared" si="235"/>
        <v>42164.091388888883</v>
      </c>
      <c r="T3749" s="10">
        <f t="shared" si="234"/>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s="13" t="s">
        <v>8320</v>
      </c>
      <c r="R3750" t="s">
        <v>8362</v>
      </c>
      <c r="S3750" s="10">
        <f t="shared" si="235"/>
        <v>42395.498101851852</v>
      </c>
      <c r="T3750" s="10">
        <f t="shared" si="234"/>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75</v>
      </c>
      <c r="Q3751" s="13" t="s">
        <v>8320</v>
      </c>
      <c r="R3751" t="s">
        <v>8362</v>
      </c>
      <c r="S3751" s="10">
        <f t="shared" si="235"/>
        <v>42457.918842592589</v>
      </c>
      <c r="T3751" s="10">
        <f t="shared" si="234"/>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s="13" t="s">
        <v>8320</v>
      </c>
      <c r="R3752" t="s">
        <v>8362</v>
      </c>
      <c r="S3752" s="10">
        <f t="shared" si="235"/>
        <v>42016.773240740738</v>
      </c>
      <c r="T3752" s="10">
        <f t="shared" si="234"/>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s="13" t="s">
        <v>8320</v>
      </c>
      <c r="R3753" t="s">
        <v>8362</v>
      </c>
      <c r="S3753" s="10">
        <f t="shared" si="235"/>
        <v>42402.827233796292</v>
      </c>
      <c r="T3753" s="10">
        <f t="shared" si="234"/>
        <v>42462.785567129627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s="13" t="s">
        <v>8320</v>
      </c>
      <c r="R3754" t="s">
        <v>8362</v>
      </c>
      <c r="S3754" s="10">
        <f t="shared" si="235"/>
        <v>42619.594155092585</v>
      </c>
      <c r="T3754" s="10">
        <f t="shared" si="234"/>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s="13" t="s">
        <v>8320</v>
      </c>
      <c r="R3755" t="s">
        <v>8362</v>
      </c>
      <c r="S3755" s="10">
        <f t="shared" si="235"/>
        <v>42128.615740740737</v>
      </c>
      <c r="T3755" s="10">
        <f t="shared" si="234"/>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s="13" t="s">
        <v>8320</v>
      </c>
      <c r="R3756" t="s">
        <v>8362</v>
      </c>
      <c r="S3756" s="10">
        <f t="shared" si="235"/>
        <v>41808.67288194444</v>
      </c>
      <c r="T3756" s="10">
        <f t="shared" si="234"/>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s="13" t="s">
        <v>8320</v>
      </c>
      <c r="R3757" t="s">
        <v>8362</v>
      </c>
      <c r="S3757" s="10">
        <f t="shared" si="235"/>
        <v>42445.658645833326</v>
      </c>
      <c r="T3757" s="10">
        <f t="shared" si="234"/>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s="13" t="s">
        <v>8320</v>
      </c>
      <c r="R3758" t="s">
        <v>8362</v>
      </c>
      <c r="S3758" s="10">
        <f t="shared" si="235"/>
        <v>41771.606458333328</v>
      </c>
      <c r="T3758" s="10">
        <f t="shared" si="234"/>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s="13" t="s">
        <v>8320</v>
      </c>
      <c r="R3759" t="s">
        <v>8362</v>
      </c>
      <c r="S3759" s="10">
        <f t="shared" si="235"/>
        <v>41954.642534722218</v>
      </c>
      <c r="T3759" s="10">
        <f t="shared" si="234"/>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s="13" t="s">
        <v>8320</v>
      </c>
      <c r="R3760" t="s">
        <v>8362</v>
      </c>
      <c r="S3760" s="10">
        <f t="shared" si="235"/>
        <v>41747.263171296298</v>
      </c>
      <c r="T3760" s="10">
        <f t="shared" si="234"/>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s="13" t="s">
        <v>8320</v>
      </c>
      <c r="R3761" t="s">
        <v>8362</v>
      </c>
      <c r="S3761" s="10">
        <f t="shared" si="235"/>
        <v>42181.899918981479</v>
      </c>
      <c r="T3761" s="10">
        <f t="shared" si="234"/>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s="13" t="s">
        <v>8320</v>
      </c>
      <c r="R3762" t="s">
        <v>8362</v>
      </c>
      <c r="S3762" s="10">
        <f t="shared" si="235"/>
        <v>41739.316967592589</v>
      </c>
      <c r="T3762" s="10">
        <f t="shared" si="234"/>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s="13" t="s">
        <v>8320</v>
      </c>
      <c r="R3763" t="s">
        <v>8362</v>
      </c>
      <c r="S3763" s="10">
        <f t="shared" si="235"/>
        <v>42173.258530092593</v>
      </c>
      <c r="T3763" s="10">
        <f t="shared" si="234"/>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s="13" t="s">
        <v>8320</v>
      </c>
      <c r="R3764" t="s">
        <v>8362</v>
      </c>
      <c r="S3764" s="10">
        <f t="shared" si="235"/>
        <v>42193.605196759258</v>
      </c>
      <c r="T3764" s="10">
        <f t="shared" si="234"/>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s="13" t="s">
        <v>8320</v>
      </c>
      <c r="R3765" t="s">
        <v>8362</v>
      </c>
      <c r="S3765" s="10">
        <f t="shared" si="235"/>
        <v>42065.541967592588</v>
      </c>
      <c r="T3765" s="10">
        <f t="shared" si="234"/>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s="13" t="s">
        <v>8320</v>
      </c>
      <c r="R3766" t="s">
        <v>8362</v>
      </c>
      <c r="S3766" s="10">
        <f t="shared" si="235"/>
        <v>42499.634629629632</v>
      </c>
      <c r="T3766" s="10">
        <f t="shared" si="234"/>
        <v>42518.816666666666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s="13" t="s">
        <v>8320</v>
      </c>
      <c r="R3767" t="s">
        <v>8362</v>
      </c>
      <c r="S3767" s="10">
        <f t="shared" si="235"/>
        <v>41820.568078703705</v>
      </c>
      <c r="T3767" s="10">
        <f t="shared" si="234"/>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s="13" t="s">
        <v>8320</v>
      </c>
      <c r="R3768" t="s">
        <v>8362</v>
      </c>
      <c r="S3768" s="10">
        <f t="shared" si="235"/>
        <v>41787.958854166667</v>
      </c>
      <c r="T3768" s="10">
        <f t="shared" si="234"/>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s="13" t="s">
        <v>8320</v>
      </c>
      <c r="R3769" t="s">
        <v>8362</v>
      </c>
      <c r="S3769" s="10">
        <f t="shared" si="235"/>
        <v>42049.811307870368</v>
      </c>
      <c r="T3769" s="10">
        <f t="shared" si="234"/>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s="13" t="s">
        <v>8320</v>
      </c>
      <c r="R3770" t="s">
        <v>8362</v>
      </c>
      <c r="S3770" s="10">
        <f t="shared" si="235"/>
        <v>41772.519560185181</v>
      </c>
      <c r="T3770" s="10">
        <f t="shared" si="234"/>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s="13" t="s">
        <v>8320</v>
      </c>
      <c r="R3771" t="s">
        <v>8362</v>
      </c>
      <c r="S3771" s="10">
        <f t="shared" si="235"/>
        <v>42445.389803240738</v>
      </c>
      <c r="T3771" s="10">
        <f t="shared" si="234"/>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100</v>
      </c>
      <c r="Q3772" s="13" t="s">
        <v>8320</v>
      </c>
      <c r="R3772" t="s">
        <v>8362</v>
      </c>
      <c r="S3772" s="10">
        <f t="shared" si="235"/>
        <v>42138.722337962965</v>
      </c>
      <c r="T3772" s="10">
        <f t="shared" si="234"/>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s="13" t="s">
        <v>8320</v>
      </c>
      <c r="R3773" t="s">
        <v>8362</v>
      </c>
      <c r="S3773" s="10">
        <f t="shared" si="235"/>
        <v>42493.64875</v>
      </c>
      <c r="T3773" s="10">
        <f t="shared" si="234"/>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s="13" t="s">
        <v>8320</v>
      </c>
      <c r="R3774" t="s">
        <v>8362</v>
      </c>
      <c r="S3774" s="10">
        <f t="shared" si="235"/>
        <v>42682.408634259256</v>
      </c>
      <c r="T3774" s="10">
        <f t="shared" si="234"/>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s="13" t="s">
        <v>8320</v>
      </c>
      <c r="R3775" t="s">
        <v>8362</v>
      </c>
      <c r="S3775" s="10">
        <f t="shared" si="235"/>
        <v>42655.796840277777</v>
      </c>
      <c r="T3775" s="10">
        <f t="shared" si="234"/>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100</v>
      </c>
      <c r="Q3776" s="13" t="s">
        <v>8320</v>
      </c>
      <c r="R3776" t="s">
        <v>8362</v>
      </c>
      <c r="S3776" s="10">
        <f t="shared" si="235"/>
        <v>42087.583969907406</v>
      </c>
      <c r="T3776" s="10">
        <f t="shared" si="234"/>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s="13" t="s">
        <v>8320</v>
      </c>
      <c r="R3777" t="s">
        <v>8362</v>
      </c>
      <c r="S3777" s="10">
        <f t="shared" si="235"/>
        <v>42075.734293981477</v>
      </c>
      <c r="T3777" s="10">
        <f t="shared" si="234"/>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s="13" t="s">
        <v>8320</v>
      </c>
      <c r="R3778" t="s">
        <v>8362</v>
      </c>
      <c r="S3778" s="10">
        <f t="shared" si="235"/>
        <v>41814.159467592588</v>
      </c>
      <c r="T3778" s="10">
        <f t="shared" si="234"/>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236">E3779/D3779</f>
        <v>1.4319999999999999</v>
      </c>
      <c r="P3779" s="6">
        <f t="shared" ref="P3779:P3842" si="237">E3779/L3779</f>
        <v>48.542372881355931</v>
      </c>
      <c r="Q3779" s="13" t="s">
        <v>8320</v>
      </c>
      <c r="R3779" t="s">
        <v>8362</v>
      </c>
      <c r="S3779" s="10">
        <f t="shared" si="235"/>
        <v>41886.903020833335</v>
      </c>
      <c r="T3779" s="10">
        <f t="shared" ref="T3779:T3842" si="238">(I3779/86400)+25569+(-5/24)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s="13" t="s">
        <v>8320</v>
      </c>
      <c r="R3780" t="s">
        <v>8362</v>
      </c>
      <c r="S3780" s="10">
        <f t="shared" ref="S3780:S3843" si="239">(J3780/86400)+25569+(-5/24)</f>
        <v>41989.610879629625</v>
      </c>
      <c r="T3780" s="10">
        <f t="shared" si="238"/>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s="13" t="s">
        <v>8320</v>
      </c>
      <c r="R3781" t="s">
        <v>8362</v>
      </c>
      <c r="S3781" s="10">
        <f t="shared" si="239"/>
        <v>42425.527083333327</v>
      </c>
      <c r="T3781" s="10">
        <f t="shared" si="238"/>
        <v>42455.485416666663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100</v>
      </c>
      <c r="Q3782" s="13" t="s">
        <v>8320</v>
      </c>
      <c r="R3782" t="s">
        <v>8362</v>
      </c>
      <c r="S3782" s="10">
        <f t="shared" si="239"/>
        <v>42166.011400462965</v>
      </c>
      <c r="T3782" s="10">
        <f t="shared" si="238"/>
        <v>42198.629166666666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s="13" t="s">
        <v>8320</v>
      </c>
      <c r="R3783" t="s">
        <v>8362</v>
      </c>
      <c r="S3783" s="10">
        <f t="shared" si="239"/>
        <v>41865.674594907403</v>
      </c>
      <c r="T3783" s="10">
        <f t="shared" si="238"/>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s="13" t="s">
        <v>8320</v>
      </c>
      <c r="R3784" t="s">
        <v>8362</v>
      </c>
      <c r="S3784" s="10">
        <f t="shared" si="239"/>
        <v>42546.653900462959</v>
      </c>
      <c r="T3784" s="10">
        <f t="shared" si="238"/>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s="13" t="s">
        <v>8320</v>
      </c>
      <c r="R3785" t="s">
        <v>8362</v>
      </c>
      <c r="S3785" s="10">
        <f t="shared" si="239"/>
        <v>42419.931944444441</v>
      </c>
      <c r="T3785" s="10">
        <f t="shared" si="238"/>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s="13" t="s">
        <v>8320</v>
      </c>
      <c r="R3786" t="s">
        <v>8362</v>
      </c>
      <c r="S3786" s="10">
        <f t="shared" si="239"/>
        <v>42531.772361111107</v>
      </c>
      <c r="T3786" s="10">
        <f t="shared" si="238"/>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s="13" t="s">
        <v>8320</v>
      </c>
      <c r="R3787" t="s">
        <v>8362</v>
      </c>
      <c r="S3787" s="10">
        <f t="shared" si="239"/>
        <v>42548.430196759255</v>
      </c>
      <c r="T3787" s="10">
        <f t="shared" si="238"/>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s="13" t="s">
        <v>8320</v>
      </c>
      <c r="R3788" t="s">
        <v>8362</v>
      </c>
      <c r="S3788" s="10">
        <f t="shared" si="239"/>
        <v>42486.829571759255</v>
      </c>
      <c r="T3788" s="10">
        <f t="shared" si="238"/>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s="13" t="s">
        <v>8320</v>
      </c>
      <c r="R3789" t="s">
        <v>8362</v>
      </c>
      <c r="S3789" s="10">
        <f t="shared" si="239"/>
        <v>42167.326458333329</v>
      </c>
      <c r="T3789" s="10">
        <f t="shared" si="238"/>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s="13" t="s">
        <v>8320</v>
      </c>
      <c r="R3790" t="s">
        <v>8362</v>
      </c>
      <c r="S3790" s="10">
        <f t="shared" si="239"/>
        <v>42333.487488425926</v>
      </c>
      <c r="T3790" s="10">
        <f t="shared" si="238"/>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s="13" t="s">
        <v>8320</v>
      </c>
      <c r="R3791" t="s">
        <v>8362</v>
      </c>
      <c r="S3791" s="10">
        <f t="shared" si="239"/>
        <v>42138.590486111112</v>
      </c>
      <c r="T3791" s="10">
        <f t="shared" si="238"/>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s="6" t="e">
        <f t="shared" si="237"/>
        <v>#DIV/0!</v>
      </c>
      <c r="Q3792" s="13" t="s">
        <v>8320</v>
      </c>
      <c r="R3792" t="s">
        <v>8362</v>
      </c>
      <c r="S3792" s="10">
        <f t="shared" si="239"/>
        <v>42666.458599537036</v>
      </c>
      <c r="T3792" s="10">
        <f t="shared" si="238"/>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s="6" t="e">
        <f t="shared" si="237"/>
        <v>#DIV/0!</v>
      </c>
      <c r="Q3793" s="13" t="s">
        <v>8320</v>
      </c>
      <c r="R3793" t="s">
        <v>8362</v>
      </c>
      <c r="S3793" s="10">
        <f t="shared" si="239"/>
        <v>41766.4837037037</v>
      </c>
      <c r="T3793" s="10">
        <f t="shared" si="238"/>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s="6">
        <f t="shared" si="237"/>
        <v>17.5</v>
      </c>
      <c r="Q3794" s="13" t="s">
        <v>8320</v>
      </c>
      <c r="R3794" t="s">
        <v>8362</v>
      </c>
      <c r="S3794" s="10">
        <f t="shared" si="239"/>
        <v>42170.238680555551</v>
      </c>
      <c r="T3794" s="10">
        <f t="shared" si="238"/>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s="13" t="s">
        <v>8320</v>
      </c>
      <c r="R3795" t="s">
        <v>8362</v>
      </c>
      <c r="S3795" s="10">
        <f t="shared" si="239"/>
        <v>41968.73065972222</v>
      </c>
      <c r="T3795" s="10">
        <f t="shared" si="238"/>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s="6">
        <f t="shared" si="237"/>
        <v>50</v>
      </c>
      <c r="Q3796" s="13" t="s">
        <v>8320</v>
      </c>
      <c r="R3796" t="s">
        <v>8362</v>
      </c>
      <c r="S3796" s="10">
        <f t="shared" si="239"/>
        <v>42132.372152777774</v>
      </c>
      <c r="T3796" s="10">
        <f t="shared" si="238"/>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s="13" t="s">
        <v>8320</v>
      </c>
      <c r="R3797" t="s">
        <v>8362</v>
      </c>
      <c r="S3797" s="10">
        <f t="shared" si="239"/>
        <v>42201.227893518517</v>
      </c>
      <c r="T3797" s="10">
        <f t="shared" si="238"/>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s="13" t="s">
        <v>8320</v>
      </c>
      <c r="R3798" t="s">
        <v>8362</v>
      </c>
      <c r="S3798" s="10">
        <f t="shared" si="239"/>
        <v>42688.821250000001</v>
      </c>
      <c r="T3798" s="10">
        <f t="shared" si="238"/>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s="13" t="s">
        <v>8320</v>
      </c>
      <c r="R3799" t="s">
        <v>8362</v>
      </c>
      <c r="S3799" s="10">
        <f t="shared" si="239"/>
        <v>42084.673206018517</v>
      </c>
      <c r="T3799" s="10">
        <f t="shared" si="238"/>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s="13" t="s">
        <v>8320</v>
      </c>
      <c r="R3800" t="s">
        <v>8362</v>
      </c>
      <c r="S3800" s="10">
        <f t="shared" si="239"/>
        <v>41831.514444444438</v>
      </c>
      <c r="T3800" s="10">
        <f t="shared" si="238"/>
        <v>41861.514444444438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s="6">
        <f t="shared" si="237"/>
        <v>100.5</v>
      </c>
      <c r="Q3801" s="13" t="s">
        <v>8320</v>
      </c>
      <c r="R3801" t="s">
        <v>8362</v>
      </c>
      <c r="S3801" s="10">
        <f t="shared" si="239"/>
        <v>42410.722719907404</v>
      </c>
      <c r="T3801" s="10">
        <f t="shared" si="238"/>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s="13" t="s">
        <v>8320</v>
      </c>
      <c r="R3802" t="s">
        <v>8362</v>
      </c>
      <c r="S3802" s="10">
        <f t="shared" si="239"/>
        <v>41982.528738425921</v>
      </c>
      <c r="T3802" s="10">
        <f t="shared" si="238"/>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s="13" t="s">
        <v>8320</v>
      </c>
      <c r="R3803" t="s">
        <v>8362</v>
      </c>
      <c r="S3803" s="10">
        <f t="shared" si="239"/>
        <v>41975.467777777776</v>
      </c>
      <c r="T3803" s="10">
        <f t="shared" si="238"/>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s="6" t="e">
        <f t="shared" si="237"/>
        <v>#DIV/0!</v>
      </c>
      <c r="Q3804" s="13" t="s">
        <v>8320</v>
      </c>
      <c r="R3804" t="s">
        <v>8362</v>
      </c>
      <c r="S3804" s="10">
        <f t="shared" si="239"/>
        <v>42268.917893518512</v>
      </c>
      <c r="T3804" s="10">
        <f t="shared" si="238"/>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s="13" t="s">
        <v>8320</v>
      </c>
      <c r="R3805" t="s">
        <v>8362</v>
      </c>
      <c r="S3805" s="10">
        <f t="shared" si="239"/>
        <v>42403.763518518514</v>
      </c>
      <c r="T3805" s="10">
        <f t="shared" si="238"/>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s="6" t="e">
        <f t="shared" si="237"/>
        <v>#DIV/0!</v>
      </c>
      <c r="Q3806" s="13" t="s">
        <v>8320</v>
      </c>
      <c r="R3806" t="s">
        <v>8362</v>
      </c>
      <c r="S3806" s="10">
        <f t="shared" si="239"/>
        <v>42526.801203703704</v>
      </c>
      <c r="T3806" s="10">
        <f t="shared" si="238"/>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s="13" t="s">
        <v>8320</v>
      </c>
      <c r="R3807" t="s">
        <v>8362</v>
      </c>
      <c r="S3807" s="10">
        <f t="shared" si="239"/>
        <v>41849.678703703699</v>
      </c>
      <c r="T3807" s="10">
        <f t="shared" si="238"/>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s="13" t="s">
        <v>8320</v>
      </c>
      <c r="R3808" t="s">
        <v>8362</v>
      </c>
      <c r="S3808" s="10">
        <f t="shared" si="239"/>
        <v>41799.050706018512</v>
      </c>
      <c r="T3808" s="10">
        <f t="shared" si="238"/>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s="13" t="s">
        <v>8320</v>
      </c>
      <c r="R3809" t="s">
        <v>8362</v>
      </c>
      <c r="S3809" s="10">
        <f t="shared" si="239"/>
        <v>42090.700682870367</v>
      </c>
      <c r="T3809" s="10">
        <f t="shared" si="238"/>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s="13" t="s">
        <v>8320</v>
      </c>
      <c r="R3810" t="s">
        <v>8321</v>
      </c>
      <c r="S3810" s="10">
        <f t="shared" si="239"/>
        <v>42059.24559027778</v>
      </c>
      <c r="T3810" s="10">
        <f t="shared" si="238"/>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s="13" t="s">
        <v>8320</v>
      </c>
      <c r="R3811" t="s">
        <v>8321</v>
      </c>
      <c r="S3811" s="10">
        <f t="shared" si="239"/>
        <v>41800.318368055552</v>
      </c>
      <c r="T3811" s="10">
        <f t="shared" si="238"/>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s="13" t="s">
        <v>8320</v>
      </c>
      <c r="R3812" t="s">
        <v>8321</v>
      </c>
      <c r="S3812" s="10">
        <f t="shared" si="239"/>
        <v>42054.640717592592</v>
      </c>
      <c r="T3812" s="10">
        <f t="shared" si="238"/>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s="13" t="s">
        <v>8320</v>
      </c>
      <c r="R3813" t="s">
        <v>8321</v>
      </c>
      <c r="S3813" s="10">
        <f t="shared" si="239"/>
        <v>42487.418668981474</v>
      </c>
      <c r="T3813" s="10">
        <f t="shared" si="238"/>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s="13" t="s">
        <v>8320</v>
      </c>
      <c r="R3814" t="s">
        <v>8321</v>
      </c>
      <c r="S3814" s="10">
        <f t="shared" si="239"/>
        <v>42109.542916666665</v>
      </c>
      <c r="T3814" s="10">
        <f t="shared" si="238"/>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s="13" t="s">
        <v>8320</v>
      </c>
      <c r="R3815" t="s">
        <v>8321</v>
      </c>
      <c r="S3815" s="10">
        <f t="shared" si="239"/>
        <v>42497.067372685182</v>
      </c>
      <c r="T3815" s="10">
        <f t="shared" si="238"/>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s="13" t="s">
        <v>8320</v>
      </c>
      <c r="R3816" t="s">
        <v>8321</v>
      </c>
      <c r="S3816" s="10">
        <f t="shared" si="239"/>
        <v>42058.695740740739</v>
      </c>
      <c r="T3816" s="10">
        <f t="shared" si="238"/>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s="13" t="s">
        <v>8320</v>
      </c>
      <c r="R3817" t="s">
        <v>8321</v>
      </c>
      <c r="S3817" s="10">
        <f t="shared" si="239"/>
        <v>42207.051585648143</v>
      </c>
      <c r="T3817" s="10">
        <f t="shared" si="238"/>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s="13" t="s">
        <v>8320</v>
      </c>
      <c r="R3818" t="s">
        <v>8321</v>
      </c>
      <c r="S3818" s="10">
        <f t="shared" si="239"/>
        <v>41807.481747685182</v>
      </c>
      <c r="T3818" s="10">
        <f t="shared" si="238"/>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107.25</v>
      </c>
      <c r="Q3819" s="13" t="s">
        <v>8320</v>
      </c>
      <c r="R3819" t="s">
        <v>8321</v>
      </c>
      <c r="S3819" s="10">
        <f t="shared" si="239"/>
        <v>42284.488611111105</v>
      </c>
      <c r="T3819" s="10">
        <f t="shared" si="238"/>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s="13" t="s">
        <v>8320</v>
      </c>
      <c r="R3820" t="s">
        <v>8321</v>
      </c>
      <c r="S3820" s="10">
        <f t="shared" si="239"/>
        <v>42045.634050925924</v>
      </c>
      <c r="T3820" s="10">
        <f t="shared" si="238"/>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s="13" t="s">
        <v>8320</v>
      </c>
      <c r="R3821" t="s">
        <v>8321</v>
      </c>
      <c r="S3821" s="10">
        <f t="shared" si="239"/>
        <v>42184.001203703701</v>
      </c>
      <c r="T3821" s="10">
        <f t="shared" si="238"/>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s="13" t="s">
        <v>8320</v>
      </c>
      <c r="R3822" t="s">
        <v>8321</v>
      </c>
      <c r="S3822" s="10">
        <f t="shared" si="239"/>
        <v>42160.443483796298</v>
      </c>
      <c r="T3822" s="10">
        <f t="shared" si="238"/>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s="13" t="s">
        <v>8320</v>
      </c>
      <c r="R3823" t="s">
        <v>8321</v>
      </c>
      <c r="S3823" s="10">
        <f t="shared" si="239"/>
        <v>42340.972303240742</v>
      </c>
      <c r="T3823" s="10">
        <f t="shared" si="238"/>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s="13" t="s">
        <v>8320</v>
      </c>
      <c r="R3824" t="s">
        <v>8321</v>
      </c>
      <c r="S3824" s="10">
        <f t="shared" si="239"/>
        <v>42329.629826388882</v>
      </c>
      <c r="T3824" s="10">
        <f t="shared" si="238"/>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s="13" t="s">
        <v>8320</v>
      </c>
      <c r="R3825" t="s">
        <v>8321</v>
      </c>
      <c r="S3825" s="10">
        <f t="shared" si="239"/>
        <v>42170.701898148145</v>
      </c>
      <c r="T3825" s="10">
        <f t="shared" si="238"/>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s="13" t="s">
        <v>8320</v>
      </c>
      <c r="R3826" t="s">
        <v>8321</v>
      </c>
      <c r="S3826" s="10">
        <f t="shared" si="239"/>
        <v>42571.417858796289</v>
      </c>
      <c r="T3826" s="10">
        <f t="shared" si="238"/>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s="13" t="s">
        <v>8320</v>
      </c>
      <c r="R3827" t="s">
        <v>8321</v>
      </c>
      <c r="S3827" s="10">
        <f t="shared" si="239"/>
        <v>42150.861273148148</v>
      </c>
      <c r="T3827" s="10">
        <f t="shared" si="238"/>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s="13" t="s">
        <v>8320</v>
      </c>
      <c r="R3828" t="s">
        <v>8321</v>
      </c>
      <c r="S3828" s="10">
        <f t="shared" si="239"/>
        <v>42101.215208333328</v>
      </c>
      <c r="T3828" s="10">
        <f t="shared" si="238"/>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s="13" t="s">
        <v>8320</v>
      </c>
      <c r="R3829" t="s">
        <v>8321</v>
      </c>
      <c r="S3829" s="10">
        <f t="shared" si="239"/>
        <v>42034.719918981478</v>
      </c>
      <c r="T3829" s="10">
        <f t="shared" si="238"/>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s="13" t="s">
        <v>8320</v>
      </c>
      <c r="R3830" t="s">
        <v>8321</v>
      </c>
      <c r="S3830" s="10">
        <f t="shared" si="239"/>
        <v>41944.319293981483</v>
      </c>
      <c r="T3830" s="10">
        <f t="shared" si="238"/>
        <v>42004.36096064814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62.625</v>
      </c>
      <c r="Q3831" s="13" t="s">
        <v>8320</v>
      </c>
      <c r="R3831" t="s">
        <v>8321</v>
      </c>
      <c r="S3831" s="10">
        <f t="shared" si="239"/>
        <v>42593.657071759262</v>
      </c>
      <c r="T3831" s="10">
        <f t="shared" si="238"/>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75</v>
      </c>
      <c r="Q3832" s="13" t="s">
        <v>8320</v>
      </c>
      <c r="R3832" t="s">
        <v>8321</v>
      </c>
      <c r="S3832" s="10">
        <f t="shared" si="239"/>
        <v>42503.532534722217</v>
      </c>
      <c r="T3832" s="10">
        <f t="shared" si="238"/>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s="13" t="s">
        <v>8320</v>
      </c>
      <c r="R3833" t="s">
        <v>8321</v>
      </c>
      <c r="S3833" s="10">
        <f t="shared" si="239"/>
        <v>41927.640567129631</v>
      </c>
      <c r="T3833" s="10">
        <f t="shared" si="238"/>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s="13" t="s">
        <v>8320</v>
      </c>
      <c r="R3834" t="s">
        <v>8321</v>
      </c>
      <c r="S3834" s="10">
        <f t="shared" si="239"/>
        <v>42374.906655092585</v>
      </c>
      <c r="T3834" s="10">
        <f t="shared" si="238"/>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s="13" t="s">
        <v>8320</v>
      </c>
      <c r="R3835" t="s">
        <v>8321</v>
      </c>
      <c r="S3835" s="10">
        <f t="shared" si="239"/>
        <v>41963.664027777777</v>
      </c>
      <c r="T3835" s="10">
        <f t="shared" si="238"/>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s="13" t="s">
        <v>8320</v>
      </c>
      <c r="R3836" t="s">
        <v>8321</v>
      </c>
      <c r="S3836" s="10">
        <f t="shared" si="239"/>
        <v>42143.236886574072</v>
      </c>
      <c r="T3836" s="10">
        <f t="shared" si="238"/>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40</v>
      </c>
      <c r="Q3837" s="13" t="s">
        <v>8320</v>
      </c>
      <c r="R3837" t="s">
        <v>8321</v>
      </c>
      <c r="S3837" s="10">
        <f t="shared" si="239"/>
        <v>42460.733888888884</v>
      </c>
      <c r="T3837" s="10">
        <f t="shared" si="238"/>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s="13" t="s">
        <v>8320</v>
      </c>
      <c r="R3838" t="s">
        <v>8321</v>
      </c>
      <c r="S3838" s="10">
        <f t="shared" si="239"/>
        <v>42553.718194444438</v>
      </c>
      <c r="T3838" s="10">
        <f t="shared" si="238"/>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s="13" t="s">
        <v>8320</v>
      </c>
      <c r="R3839" t="s">
        <v>8321</v>
      </c>
      <c r="S3839" s="10">
        <f t="shared" si="239"/>
        <v>42152.557384259257</v>
      </c>
      <c r="T3839" s="10">
        <f t="shared" si="238"/>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s="13" t="s">
        <v>8320</v>
      </c>
      <c r="R3840" t="s">
        <v>8321</v>
      </c>
      <c r="S3840" s="10">
        <f t="shared" si="239"/>
        <v>42116.502418981479</v>
      </c>
      <c r="T3840" s="10">
        <f t="shared" si="238"/>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s="13" t="s">
        <v>8320</v>
      </c>
      <c r="R3841" t="s">
        <v>8321</v>
      </c>
      <c r="S3841" s="10">
        <f t="shared" si="239"/>
        <v>42154.934305555558</v>
      </c>
      <c r="T3841" s="10">
        <f t="shared" si="238"/>
        <v>42214.934305555558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s="13" t="s">
        <v>8320</v>
      </c>
      <c r="R3842" t="s">
        <v>8321</v>
      </c>
      <c r="S3842" s="10">
        <f t="shared" si="239"/>
        <v>42432.493391203701</v>
      </c>
      <c r="T3842" s="10">
        <f t="shared" si="238"/>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240">E3843/D3843</f>
        <v>8.72E-2</v>
      </c>
      <c r="P3843" s="6">
        <f t="shared" ref="P3843:P3906" si="241">E3843/L3843</f>
        <v>25.647058823529413</v>
      </c>
      <c r="Q3843" s="13" t="s">
        <v>8320</v>
      </c>
      <c r="R3843" t="s">
        <v>8321</v>
      </c>
      <c r="S3843" s="10">
        <f t="shared" si="239"/>
        <v>41780.57739583333</v>
      </c>
      <c r="T3843" s="10">
        <f t="shared" ref="T3843:T3906" si="242">(I3843/86400)+25569+(-5/24)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s="13" t="s">
        <v>8320</v>
      </c>
      <c r="R3844" t="s">
        <v>8321</v>
      </c>
      <c r="S3844" s="10">
        <f t="shared" ref="S3844:S3907" si="243">(J3844/86400)+25569+(-5/24)</f>
        <v>41740.285324074073</v>
      </c>
      <c r="T3844" s="10">
        <f t="shared" si="242"/>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s="13" t="s">
        <v>8320</v>
      </c>
      <c r="R3845" t="s">
        <v>8321</v>
      </c>
      <c r="S3845" s="10">
        <f t="shared" si="243"/>
        <v>41765.864166666666</v>
      </c>
      <c r="T3845" s="10">
        <f t="shared" si="242"/>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s="13" t="s">
        <v>8320</v>
      </c>
      <c r="R3846" t="s">
        <v>8321</v>
      </c>
      <c r="S3846" s="10">
        <f t="shared" si="243"/>
        <v>41766.408958333333</v>
      </c>
      <c r="T3846" s="10">
        <f t="shared" si="242"/>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s="13" t="s">
        <v>8320</v>
      </c>
      <c r="R3847" t="s">
        <v>8321</v>
      </c>
      <c r="S3847" s="10">
        <f t="shared" si="243"/>
        <v>42248.418680555558</v>
      </c>
      <c r="T3847" s="10">
        <f t="shared" si="242"/>
        <v>42278.418680555558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s="6">
        <f t="shared" si="241"/>
        <v>23.625</v>
      </c>
      <c r="Q3848" s="13" t="s">
        <v>8320</v>
      </c>
      <c r="R3848" t="s">
        <v>8321</v>
      </c>
      <c r="S3848" s="10">
        <f t="shared" si="243"/>
        <v>41885.01321759259</v>
      </c>
      <c r="T3848" s="10">
        <f t="shared" si="242"/>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s="13" t="s">
        <v>8320</v>
      </c>
      <c r="R3849" t="s">
        <v>8321</v>
      </c>
      <c r="S3849" s="10">
        <f t="shared" si="243"/>
        <v>42159.016099537032</v>
      </c>
      <c r="T3849" s="10">
        <f t="shared" si="242"/>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s="13" t="s">
        <v>8320</v>
      </c>
      <c r="R3850" t="s">
        <v>8321</v>
      </c>
      <c r="S3850" s="10">
        <f t="shared" si="243"/>
        <v>42265.608668981477</v>
      </c>
      <c r="T3850" s="10">
        <f t="shared" si="242"/>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s="13" t="s">
        <v>8320</v>
      </c>
      <c r="R3851" t="s">
        <v>8321</v>
      </c>
      <c r="S3851" s="10">
        <f t="shared" si="243"/>
        <v>42136.558842592589</v>
      </c>
      <c r="T3851" s="10">
        <f t="shared" si="242"/>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s="13" t="s">
        <v>8320</v>
      </c>
      <c r="R3852" t="s">
        <v>8321</v>
      </c>
      <c r="S3852" s="10">
        <f t="shared" si="243"/>
        <v>41974.916006944441</v>
      </c>
      <c r="T3852" s="10">
        <f t="shared" si="242"/>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s="13" t="s">
        <v>8320</v>
      </c>
      <c r="R3853" t="s">
        <v>8321</v>
      </c>
      <c r="S3853" s="10">
        <f t="shared" si="243"/>
        <v>42172.23123842592</v>
      </c>
      <c r="T3853" s="10">
        <f t="shared" si="242"/>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s="6">
        <f t="shared" si="241"/>
        <v>10</v>
      </c>
      <c r="Q3854" s="13" t="s">
        <v>8320</v>
      </c>
      <c r="R3854" t="s">
        <v>8321</v>
      </c>
      <c r="S3854" s="10">
        <f t="shared" si="243"/>
        <v>42064.982361111113</v>
      </c>
      <c r="T3854" s="10">
        <f t="shared" si="242"/>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s="13" t="s">
        <v>8320</v>
      </c>
      <c r="R3855" t="s">
        <v>8321</v>
      </c>
      <c r="S3855" s="10">
        <f t="shared" si="243"/>
        <v>41848.631689814814</v>
      </c>
      <c r="T3855" s="10">
        <f t="shared" si="242"/>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s="13" t="s">
        <v>8320</v>
      </c>
      <c r="R3856" t="s">
        <v>8321</v>
      </c>
      <c r="S3856" s="10">
        <f t="shared" si="243"/>
        <v>42103.67659722222</v>
      </c>
      <c r="T3856" s="10">
        <f t="shared" si="242"/>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s="13" t="s">
        <v>8320</v>
      </c>
      <c r="R3857" t="s">
        <v>8321</v>
      </c>
      <c r="S3857" s="10">
        <f t="shared" si="243"/>
        <v>42059.762395833335</v>
      </c>
      <c r="T3857" s="10">
        <f t="shared" si="242"/>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s="13" t="s">
        <v>8320</v>
      </c>
      <c r="R3858" t="s">
        <v>8321</v>
      </c>
      <c r="S3858" s="10">
        <f t="shared" si="243"/>
        <v>42041.534756944442</v>
      </c>
      <c r="T3858" s="10">
        <f t="shared" si="242"/>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s="13" t="s">
        <v>8320</v>
      </c>
      <c r="R3859" t="s">
        <v>8321</v>
      </c>
      <c r="S3859" s="10">
        <f t="shared" si="243"/>
        <v>41829.528819444444</v>
      </c>
      <c r="T3859" s="10">
        <f t="shared" si="242"/>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s="6">
        <f t="shared" si="241"/>
        <v>10</v>
      </c>
      <c r="Q3860" s="13" t="s">
        <v>8320</v>
      </c>
      <c r="R3860" t="s">
        <v>8321</v>
      </c>
      <c r="S3860" s="10">
        <f t="shared" si="243"/>
        <v>42128.222731481474</v>
      </c>
      <c r="T3860" s="10">
        <f t="shared" si="242"/>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s="13" t="s">
        <v>8320</v>
      </c>
      <c r="R3861" t="s">
        <v>8321</v>
      </c>
      <c r="S3861" s="10">
        <f t="shared" si="243"/>
        <v>41789.685266203705</v>
      </c>
      <c r="T3861" s="10">
        <f t="shared" si="242"/>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s="13" t="s">
        <v>8320</v>
      </c>
      <c r="R3862" t="s">
        <v>8321</v>
      </c>
      <c r="S3862" s="10">
        <f t="shared" si="243"/>
        <v>41833.452662037038</v>
      </c>
      <c r="T3862" s="10">
        <f t="shared" si="242"/>
        <v>41863.452662037038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s="6">
        <f t="shared" si="241"/>
        <v>100</v>
      </c>
      <c r="Q3863" s="13" t="s">
        <v>8320</v>
      </c>
      <c r="R3863" t="s">
        <v>8321</v>
      </c>
      <c r="S3863" s="10">
        <f t="shared" si="243"/>
        <v>41914.381678240738</v>
      </c>
      <c r="T3863" s="10">
        <f t="shared" si="242"/>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s="13" t="s">
        <v>8320</v>
      </c>
      <c r="R3864" t="s">
        <v>8321</v>
      </c>
      <c r="S3864" s="10">
        <f t="shared" si="243"/>
        <v>42611.052731481475</v>
      </c>
      <c r="T3864" s="10">
        <f t="shared" si="242"/>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s="6" t="e">
        <f t="shared" si="241"/>
        <v>#DIV/0!</v>
      </c>
      <c r="Q3865" s="13" t="s">
        <v>8320</v>
      </c>
      <c r="R3865" t="s">
        <v>8321</v>
      </c>
      <c r="S3865" s="10">
        <f t="shared" si="243"/>
        <v>42253.424826388888</v>
      </c>
      <c r="T3865" s="10">
        <f t="shared" si="242"/>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s="6">
        <f t="shared" si="241"/>
        <v>20</v>
      </c>
      <c r="Q3866" s="13" t="s">
        <v>8320</v>
      </c>
      <c r="R3866" t="s">
        <v>8321</v>
      </c>
      <c r="S3866" s="10">
        <f t="shared" si="243"/>
        <v>42295.683495370373</v>
      </c>
      <c r="T3866" s="10">
        <f t="shared" si="242"/>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s="13" t="s">
        <v>8320</v>
      </c>
      <c r="R3867" t="s">
        <v>8321</v>
      </c>
      <c r="S3867" s="10">
        <f t="shared" si="243"/>
        <v>41841.44326388889</v>
      </c>
      <c r="T3867" s="10">
        <f t="shared" si="242"/>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s="13" t="s">
        <v>8320</v>
      </c>
      <c r="R3868" t="s">
        <v>8321</v>
      </c>
      <c r="S3868" s="10">
        <f t="shared" si="243"/>
        <v>42402.738668981481</v>
      </c>
      <c r="T3868" s="10">
        <f t="shared" si="242"/>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s="6">
        <f t="shared" si="241"/>
        <v>50.2</v>
      </c>
      <c r="Q3869" s="13" t="s">
        <v>8320</v>
      </c>
      <c r="R3869" t="s">
        <v>8321</v>
      </c>
      <c r="S3869" s="10">
        <f t="shared" si="243"/>
        <v>42509.605775462966</v>
      </c>
      <c r="T3869" s="10">
        <f t="shared" si="242"/>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s="6">
        <f t="shared" si="241"/>
        <v>10</v>
      </c>
      <c r="Q3870" s="13" t="s">
        <v>8320</v>
      </c>
      <c r="R3870" t="s">
        <v>8362</v>
      </c>
      <c r="S3870" s="10">
        <f t="shared" si="243"/>
        <v>41865.45144675926</v>
      </c>
      <c r="T3870" s="10">
        <f t="shared" si="242"/>
        <v>41890.45144675926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s="13" t="s">
        <v>8320</v>
      </c>
      <c r="R3871" t="s">
        <v>8362</v>
      </c>
      <c r="S3871" s="10">
        <f t="shared" si="243"/>
        <v>42047.516111111108</v>
      </c>
      <c r="T3871" s="10">
        <f t="shared" si="242"/>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s="6">
        <f t="shared" si="241"/>
        <v>150</v>
      </c>
      <c r="Q3872" s="13" t="s">
        <v>8320</v>
      </c>
      <c r="R3872" t="s">
        <v>8362</v>
      </c>
      <c r="S3872" s="10">
        <f t="shared" si="243"/>
        <v>41792.963865740741</v>
      </c>
      <c r="T3872" s="10">
        <f t="shared" si="242"/>
        <v>41822.963865740741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s="13" t="s">
        <v>8320</v>
      </c>
      <c r="R3873" t="s">
        <v>8362</v>
      </c>
      <c r="S3873" s="10">
        <f t="shared" si="243"/>
        <v>42763.572337962956</v>
      </c>
      <c r="T3873" s="10">
        <f t="shared" si="242"/>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s="6" t="e">
        <f t="shared" si="241"/>
        <v>#DIV/0!</v>
      </c>
      <c r="Q3874" s="13" t="s">
        <v>8320</v>
      </c>
      <c r="R3874" t="s">
        <v>8362</v>
      </c>
      <c r="S3874" s="10">
        <f t="shared" si="243"/>
        <v>42179.9374537037</v>
      </c>
      <c r="T3874" s="10">
        <f t="shared" si="242"/>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s="6" t="e">
        <f t="shared" si="241"/>
        <v>#DIV/0!</v>
      </c>
      <c r="Q3875" s="13" t="s">
        <v>8320</v>
      </c>
      <c r="R3875" t="s">
        <v>8362</v>
      </c>
      <c r="S3875" s="10">
        <f t="shared" si="243"/>
        <v>42255.487673611111</v>
      </c>
      <c r="T3875" s="10">
        <f t="shared" si="242"/>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s="6" t="e">
        <f t="shared" si="241"/>
        <v>#DIV/0!</v>
      </c>
      <c r="Q3876" s="13" t="s">
        <v>8320</v>
      </c>
      <c r="R3876" t="s">
        <v>8362</v>
      </c>
      <c r="S3876" s="10">
        <f t="shared" si="243"/>
        <v>42006.808124999996</v>
      </c>
      <c r="T3876" s="10">
        <f t="shared" si="242"/>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s="6" t="e">
        <f t="shared" si="241"/>
        <v>#DIV/0!</v>
      </c>
      <c r="Q3877" s="13" t="s">
        <v>8320</v>
      </c>
      <c r="R3877" t="s">
        <v>8362</v>
      </c>
      <c r="S3877" s="10">
        <f t="shared" si="243"/>
        <v>42615.138483796291</v>
      </c>
      <c r="T3877" s="10">
        <f t="shared" si="242"/>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s="13" t="s">
        <v>8320</v>
      </c>
      <c r="R3878" t="s">
        <v>8362</v>
      </c>
      <c r="S3878" s="10">
        <f t="shared" si="243"/>
        <v>42372.415833333333</v>
      </c>
      <c r="T3878" s="10">
        <f t="shared" si="242"/>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s="13" t="s">
        <v>8320</v>
      </c>
      <c r="R3879" t="s">
        <v>8362</v>
      </c>
      <c r="S3879" s="10">
        <f t="shared" si="243"/>
        <v>42682.469351851854</v>
      </c>
      <c r="T3879" s="10">
        <f t="shared" si="242"/>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s="13" t="s">
        <v>8320</v>
      </c>
      <c r="R3880" t="s">
        <v>8362</v>
      </c>
      <c r="S3880" s="10">
        <f t="shared" si="243"/>
        <v>42154.610486111109</v>
      </c>
      <c r="T3880" s="10">
        <f t="shared" si="242"/>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s="6" t="e">
        <f t="shared" si="241"/>
        <v>#DIV/0!</v>
      </c>
      <c r="Q3881" s="13" t="s">
        <v>8320</v>
      </c>
      <c r="R3881" t="s">
        <v>8362</v>
      </c>
      <c r="S3881" s="10">
        <f t="shared" si="243"/>
        <v>41999.652731481481</v>
      </c>
      <c r="T3881" s="10">
        <f t="shared" si="242"/>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s="13" t="s">
        <v>8320</v>
      </c>
      <c r="R3882" t="s">
        <v>8362</v>
      </c>
      <c r="S3882" s="10">
        <f t="shared" si="243"/>
        <v>41815.606712962959</v>
      </c>
      <c r="T3882" s="10">
        <f t="shared" si="242"/>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s="6">
        <f t="shared" si="241"/>
        <v>25</v>
      </c>
      <c r="Q3883" s="13" t="s">
        <v>8320</v>
      </c>
      <c r="R3883" t="s">
        <v>8362</v>
      </c>
      <c r="S3883" s="10">
        <f t="shared" si="243"/>
        <v>42755.810173611106</v>
      </c>
      <c r="T3883" s="10">
        <f t="shared" si="242"/>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s="6" t="e">
        <f t="shared" si="241"/>
        <v>#DIV/0!</v>
      </c>
      <c r="Q3884" s="13" t="s">
        <v>8320</v>
      </c>
      <c r="R3884" t="s">
        <v>8362</v>
      </c>
      <c r="S3884" s="10">
        <f t="shared" si="243"/>
        <v>42373.77511574074</v>
      </c>
      <c r="T3884" s="10">
        <f t="shared" si="242"/>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s="6" t="e">
        <f t="shared" si="241"/>
        <v>#DIV/0!</v>
      </c>
      <c r="Q3885" s="13" t="s">
        <v>8320</v>
      </c>
      <c r="R3885" t="s">
        <v>8362</v>
      </c>
      <c r="S3885" s="10">
        <f t="shared" si="243"/>
        <v>41854.394317129627</v>
      </c>
      <c r="T3885" s="10">
        <f t="shared" si="242"/>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s="6" t="e">
        <f t="shared" si="241"/>
        <v>#DIV/0!</v>
      </c>
      <c r="Q3886" s="13" t="s">
        <v>8320</v>
      </c>
      <c r="R3886" t="s">
        <v>8362</v>
      </c>
      <c r="S3886" s="10">
        <f t="shared" si="243"/>
        <v>42065.583240740736</v>
      </c>
      <c r="T3886" s="10">
        <f t="shared" si="242"/>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s="6" t="e">
        <f t="shared" si="241"/>
        <v>#DIV/0!</v>
      </c>
      <c r="Q3887" s="13" t="s">
        <v>8320</v>
      </c>
      <c r="R3887" t="s">
        <v>8362</v>
      </c>
      <c r="S3887" s="10">
        <f t="shared" si="243"/>
        <v>42469.742951388886</v>
      </c>
      <c r="T3887" s="10">
        <f t="shared" si="242"/>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s="6" t="e">
        <f t="shared" si="241"/>
        <v>#DIV/0!</v>
      </c>
      <c r="Q3888" s="13" t="s">
        <v>8320</v>
      </c>
      <c r="R3888" t="s">
        <v>8362</v>
      </c>
      <c r="S3888" s="10">
        <f t="shared" si="243"/>
        <v>41954.019699074073</v>
      </c>
      <c r="T3888" s="10">
        <f t="shared" si="242"/>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s="13" t="s">
        <v>8320</v>
      </c>
      <c r="R3889" t="s">
        <v>8362</v>
      </c>
      <c r="S3889" s="10">
        <f t="shared" si="243"/>
        <v>42079.649641203701</v>
      </c>
      <c r="T3889" s="10">
        <f t="shared" si="242"/>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s="13" t="s">
        <v>8320</v>
      </c>
      <c r="R3890" t="s">
        <v>8321</v>
      </c>
      <c r="S3890" s="10">
        <f t="shared" si="243"/>
        <v>42762.337476851848</v>
      </c>
      <c r="T3890" s="10">
        <f t="shared" si="242"/>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s="13" t="s">
        <v>8320</v>
      </c>
      <c r="R3891" t="s">
        <v>8321</v>
      </c>
      <c r="S3891" s="10">
        <f t="shared" si="243"/>
        <v>41976.796643518515</v>
      </c>
      <c r="T3891" s="10">
        <f t="shared" si="242"/>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s="13" t="s">
        <v>8320</v>
      </c>
      <c r="R3892" t="s">
        <v>8321</v>
      </c>
      <c r="S3892" s="10">
        <f t="shared" si="243"/>
        <v>42171.55027777778</v>
      </c>
      <c r="T3892" s="10">
        <f t="shared" si="242"/>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s="13" t="s">
        <v>8320</v>
      </c>
      <c r="R3893" t="s">
        <v>8321</v>
      </c>
      <c r="S3893" s="10">
        <f t="shared" si="243"/>
        <v>42055.924120370364</v>
      </c>
      <c r="T3893" s="10">
        <f t="shared" si="242"/>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s="6" t="e">
        <f t="shared" si="241"/>
        <v>#DIV/0!</v>
      </c>
      <c r="Q3894" s="13" t="s">
        <v>8320</v>
      </c>
      <c r="R3894" t="s">
        <v>8321</v>
      </c>
      <c r="S3894" s="10">
        <f t="shared" si="243"/>
        <v>41867.443946759253</v>
      </c>
      <c r="T3894" s="10">
        <f t="shared" si="242"/>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s="13" t="s">
        <v>8320</v>
      </c>
      <c r="R3895" t="s">
        <v>8321</v>
      </c>
      <c r="S3895" s="10">
        <f t="shared" si="243"/>
        <v>41779.449537037035</v>
      </c>
      <c r="T3895" s="10">
        <f t="shared" si="242"/>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s="13" t="s">
        <v>8320</v>
      </c>
      <c r="R3896" t="s">
        <v>8321</v>
      </c>
      <c r="S3896" s="10">
        <f t="shared" si="243"/>
        <v>42679.750138888885</v>
      </c>
      <c r="T3896" s="10">
        <f t="shared" si="242"/>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s="6">
        <f t="shared" si="241"/>
        <v>50</v>
      </c>
      <c r="Q3897" s="13" t="s">
        <v>8320</v>
      </c>
      <c r="R3897" t="s">
        <v>8321</v>
      </c>
      <c r="S3897" s="10">
        <f t="shared" si="243"/>
        <v>42032.041875000003</v>
      </c>
      <c r="T3897" s="10">
        <f t="shared" si="242"/>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s="6">
        <f t="shared" si="241"/>
        <v>42.5</v>
      </c>
      <c r="Q3898" s="13" t="s">
        <v>8320</v>
      </c>
      <c r="R3898" t="s">
        <v>8321</v>
      </c>
      <c r="S3898" s="10">
        <f t="shared" si="243"/>
        <v>41792.983541666668</v>
      </c>
      <c r="T3898" s="10">
        <f t="shared" si="242"/>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s="13" t="s">
        <v>8320</v>
      </c>
      <c r="R3899" t="s">
        <v>8321</v>
      </c>
      <c r="S3899" s="10">
        <f t="shared" si="243"/>
        <v>41982.665312499994</v>
      </c>
      <c r="T3899" s="10">
        <f t="shared" si="242"/>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s="6">
        <f t="shared" si="241"/>
        <v>50.875</v>
      </c>
      <c r="Q3900" s="13" t="s">
        <v>8320</v>
      </c>
      <c r="R3900" t="s">
        <v>8321</v>
      </c>
      <c r="S3900" s="10">
        <f t="shared" si="243"/>
        <v>42193.273958333331</v>
      </c>
      <c r="T3900" s="10">
        <f t="shared" si="242"/>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s="13" t="s">
        <v>8320</v>
      </c>
      <c r="R3901" t="s">
        <v>8321</v>
      </c>
      <c r="S3901" s="10">
        <f t="shared" si="243"/>
        <v>41843.566678240742</v>
      </c>
      <c r="T3901" s="10">
        <f t="shared" si="242"/>
        <v>41863.566678240742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s="13" t="s">
        <v>8320</v>
      </c>
      <c r="R3902" t="s">
        <v>8321</v>
      </c>
      <c r="S3902" s="10">
        <f t="shared" si="243"/>
        <v>42135.884155092594</v>
      </c>
      <c r="T3902" s="10">
        <f t="shared" si="242"/>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s="13" t="s">
        <v>8320</v>
      </c>
      <c r="R3903" t="s">
        <v>8321</v>
      </c>
      <c r="S3903" s="10">
        <f t="shared" si="243"/>
        <v>42317.618043981478</v>
      </c>
      <c r="T3903" s="10">
        <f t="shared" si="242"/>
        <v>42357.618043981478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s="13" t="s">
        <v>8320</v>
      </c>
      <c r="R3904" t="s">
        <v>8321</v>
      </c>
      <c r="S3904" s="10">
        <f t="shared" si="243"/>
        <v>42663.259745370371</v>
      </c>
      <c r="T3904" s="10">
        <f t="shared" si="242"/>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s="6" t="e">
        <f t="shared" si="241"/>
        <v>#DIV/0!</v>
      </c>
      <c r="Q3905" s="13" t="s">
        <v>8320</v>
      </c>
      <c r="R3905" t="s">
        <v>8321</v>
      </c>
      <c r="S3905" s="10">
        <f t="shared" si="243"/>
        <v>42185.802835648145</v>
      </c>
      <c r="T3905" s="10">
        <f t="shared" si="242"/>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s="13" t="s">
        <v>8320</v>
      </c>
      <c r="R3906" t="s">
        <v>8321</v>
      </c>
      <c r="S3906" s="10">
        <f t="shared" si="243"/>
        <v>42095.020833333336</v>
      </c>
      <c r="T3906" s="10">
        <f t="shared" si="242"/>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244">E3907/D3907</f>
        <v>0.11533333333333333</v>
      </c>
      <c r="P3907" s="6">
        <f t="shared" ref="P3907:P3970" si="245">E3907/L3907</f>
        <v>24.714285714285715</v>
      </c>
      <c r="Q3907" s="13" t="s">
        <v>8320</v>
      </c>
      <c r="R3907" t="s">
        <v>8321</v>
      </c>
      <c r="S3907" s="10">
        <f t="shared" si="243"/>
        <v>42124.415543981479</v>
      </c>
      <c r="T3907" s="10">
        <f t="shared" ref="T3907:T3970" si="246">(I3907/86400)+25569+(-5/24)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s="13" t="s">
        <v>8320</v>
      </c>
      <c r="R3908" t="s">
        <v>8321</v>
      </c>
      <c r="S3908" s="10">
        <f t="shared" ref="S3908:S3971" si="247">(J3908/86400)+25569+(-5/24)</f>
        <v>42143.709409722222</v>
      </c>
      <c r="T3908" s="10">
        <f t="shared" si="246"/>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s="6">
        <f t="shared" si="245"/>
        <v>38.25</v>
      </c>
      <c r="Q3909" s="13" t="s">
        <v>8320</v>
      </c>
      <c r="R3909" t="s">
        <v>8321</v>
      </c>
      <c r="S3909" s="10">
        <f t="shared" si="247"/>
        <v>41906.611180555556</v>
      </c>
      <c r="T3909" s="10">
        <f t="shared" si="246"/>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s="13" t="s">
        <v>8320</v>
      </c>
      <c r="R3910" t="s">
        <v>8321</v>
      </c>
      <c r="S3910" s="10">
        <f t="shared" si="247"/>
        <v>41833.927037037036</v>
      </c>
      <c r="T3910" s="10">
        <f t="shared" si="246"/>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s="13" t="s">
        <v>8320</v>
      </c>
      <c r="R3911" t="s">
        <v>8321</v>
      </c>
      <c r="S3911" s="10">
        <f t="shared" si="247"/>
        <v>41863.150949074072</v>
      </c>
      <c r="T3911" s="10">
        <f t="shared" si="246"/>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s="13" t="s">
        <v>8320</v>
      </c>
      <c r="R3912" t="s">
        <v>8321</v>
      </c>
      <c r="S3912" s="10">
        <f t="shared" si="247"/>
        <v>42224.548576388886</v>
      </c>
      <c r="T3912" s="10">
        <f t="shared" si="246"/>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s="13" t="s">
        <v>8320</v>
      </c>
      <c r="R3913" t="s">
        <v>8321</v>
      </c>
      <c r="S3913" s="10">
        <f t="shared" si="247"/>
        <v>41939.603900462964</v>
      </c>
      <c r="T3913" s="10">
        <f t="shared" si="246"/>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s="13" t="s">
        <v>8320</v>
      </c>
      <c r="R3914" t="s">
        <v>8321</v>
      </c>
      <c r="S3914" s="10">
        <f t="shared" si="247"/>
        <v>42059.061689814807</v>
      </c>
      <c r="T3914" s="10">
        <f t="shared" si="246"/>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s="13" t="s">
        <v>8320</v>
      </c>
      <c r="R3915" t="s">
        <v>8321</v>
      </c>
      <c r="S3915" s="10">
        <f t="shared" si="247"/>
        <v>42308.002881944441</v>
      </c>
      <c r="T3915" s="10">
        <f t="shared" si="246"/>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s="13" t="s">
        <v>8320</v>
      </c>
      <c r="R3916" t="s">
        <v>8321</v>
      </c>
      <c r="S3916" s="10">
        <f t="shared" si="247"/>
        <v>42114.610601851855</v>
      </c>
      <c r="T3916" s="10">
        <f t="shared" si="246"/>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s="13" t="s">
        <v>8320</v>
      </c>
      <c r="R3917" t="s">
        <v>8321</v>
      </c>
      <c r="S3917" s="10">
        <f t="shared" si="247"/>
        <v>42492.776724537034</v>
      </c>
      <c r="T3917" s="10">
        <f t="shared" si="246"/>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s="6" t="e">
        <f t="shared" si="245"/>
        <v>#DIV/0!</v>
      </c>
      <c r="Q3918" s="13" t="s">
        <v>8320</v>
      </c>
      <c r="R3918" t="s">
        <v>8321</v>
      </c>
      <c r="S3918" s="10">
        <f t="shared" si="247"/>
        <v>42494.263333333329</v>
      </c>
      <c r="T3918" s="10">
        <f t="shared" si="246"/>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s="13" t="s">
        <v>8320</v>
      </c>
      <c r="R3919" t="s">
        <v>8321</v>
      </c>
      <c r="S3919" s="10">
        <f t="shared" si="247"/>
        <v>41863.318993055553</v>
      </c>
      <c r="T3919" s="10">
        <f t="shared" si="246"/>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s="6">
        <f t="shared" si="245"/>
        <v>40</v>
      </c>
      <c r="Q3920" s="13" t="s">
        <v>8320</v>
      </c>
      <c r="R3920" t="s">
        <v>8321</v>
      </c>
      <c r="S3920" s="10">
        <f t="shared" si="247"/>
        <v>41843.456284722219</v>
      </c>
      <c r="T3920" s="10">
        <f t="shared" si="246"/>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s="13" t="s">
        <v>8320</v>
      </c>
      <c r="R3921" t="s">
        <v>8321</v>
      </c>
      <c r="S3921" s="10">
        <f t="shared" si="247"/>
        <v>42358.476539351854</v>
      </c>
      <c r="T3921" s="10">
        <f t="shared" si="246"/>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s="13" t="s">
        <v>8320</v>
      </c>
      <c r="R3922" t="s">
        <v>8321</v>
      </c>
      <c r="S3922" s="10">
        <f t="shared" si="247"/>
        <v>42657.178935185184</v>
      </c>
      <c r="T3922" s="10">
        <f t="shared" si="246"/>
        <v>42687.220601851848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s="6" t="e">
        <f t="shared" si="245"/>
        <v>#DIV/0!</v>
      </c>
      <c r="Q3923" s="13" t="s">
        <v>8320</v>
      </c>
      <c r="R3923" t="s">
        <v>8321</v>
      </c>
      <c r="S3923" s="10">
        <f t="shared" si="247"/>
        <v>41926.333969907406</v>
      </c>
      <c r="T3923" s="10">
        <f t="shared" si="246"/>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s="13" t="s">
        <v>8320</v>
      </c>
      <c r="R3924" t="s">
        <v>8321</v>
      </c>
      <c r="S3924" s="10">
        <f t="shared" si="247"/>
        <v>42020.560300925928</v>
      </c>
      <c r="T3924" s="10">
        <f t="shared" si="246"/>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s="13" t="s">
        <v>8320</v>
      </c>
      <c r="R3925" t="s">
        <v>8321</v>
      </c>
      <c r="S3925" s="10">
        <f t="shared" si="247"/>
        <v>42075.771655092591</v>
      </c>
      <c r="T3925" s="10">
        <f t="shared" si="246"/>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s="13" t="s">
        <v>8320</v>
      </c>
      <c r="R3926" t="s">
        <v>8321</v>
      </c>
      <c r="S3926" s="10">
        <f t="shared" si="247"/>
        <v>41786.751412037032</v>
      </c>
      <c r="T3926" s="10">
        <f t="shared" si="246"/>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s="6">
        <f t="shared" si="245"/>
        <v>5</v>
      </c>
      <c r="Q3927" s="13" t="s">
        <v>8320</v>
      </c>
      <c r="R3927" t="s">
        <v>8321</v>
      </c>
      <c r="S3927" s="10">
        <f t="shared" si="247"/>
        <v>41820.662488425922</v>
      </c>
      <c r="T3927" s="10">
        <f t="shared" si="246"/>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s="13" t="s">
        <v>8320</v>
      </c>
      <c r="R3928" t="s">
        <v>8321</v>
      </c>
      <c r="S3928" s="10">
        <f t="shared" si="247"/>
        <v>41969.876712962963</v>
      </c>
      <c r="T3928" s="10">
        <f t="shared" si="246"/>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s="6">
        <f t="shared" si="245"/>
        <v>12.5</v>
      </c>
      <c r="Q3929" s="13" t="s">
        <v>8320</v>
      </c>
      <c r="R3929" t="s">
        <v>8321</v>
      </c>
      <c r="S3929" s="10">
        <f t="shared" si="247"/>
        <v>41830.059074074074</v>
      </c>
      <c r="T3929" s="10">
        <f t="shared" si="246"/>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s="13" t="s">
        <v>8320</v>
      </c>
      <c r="R3930" t="s">
        <v>8321</v>
      </c>
      <c r="S3930" s="10">
        <f t="shared" si="247"/>
        <v>42265.474849537037</v>
      </c>
      <c r="T3930" s="10">
        <f t="shared" si="246"/>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s="13" t="s">
        <v>8320</v>
      </c>
      <c r="R3931" t="s">
        <v>8321</v>
      </c>
      <c r="S3931" s="10">
        <f t="shared" si="247"/>
        <v>42601.618807870364</v>
      </c>
      <c r="T3931" s="10">
        <f t="shared" si="246"/>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s="6" t="e">
        <f t="shared" si="245"/>
        <v>#DIV/0!</v>
      </c>
      <c r="Q3932" s="13" t="s">
        <v>8320</v>
      </c>
      <c r="R3932" t="s">
        <v>8321</v>
      </c>
      <c r="S3932" s="10">
        <f t="shared" si="247"/>
        <v>42433.13041666666</v>
      </c>
      <c r="T3932" s="10">
        <f t="shared" si="246"/>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s="6" t="e">
        <f t="shared" si="245"/>
        <v>#DIV/0!</v>
      </c>
      <c r="Q3933" s="13" t="s">
        <v>8320</v>
      </c>
      <c r="R3933" t="s">
        <v>8321</v>
      </c>
      <c r="S3933" s="10">
        <f t="shared" si="247"/>
        <v>42227.943368055552</v>
      </c>
      <c r="T3933" s="10">
        <f t="shared" si="246"/>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s="13" t="s">
        <v>8320</v>
      </c>
      <c r="R3934" t="s">
        <v>8321</v>
      </c>
      <c r="S3934" s="10">
        <f t="shared" si="247"/>
        <v>42414.960231481477</v>
      </c>
      <c r="T3934" s="10">
        <f t="shared" si="246"/>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s="13" t="s">
        <v>8320</v>
      </c>
      <c r="R3935" t="s">
        <v>8321</v>
      </c>
      <c r="S3935" s="10">
        <f t="shared" si="247"/>
        <v>42538.759976851848</v>
      </c>
      <c r="T3935" s="10">
        <f t="shared" si="246"/>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s="13" t="s">
        <v>8320</v>
      </c>
      <c r="R3936" t="s">
        <v>8321</v>
      </c>
      <c r="S3936" s="10">
        <f t="shared" si="247"/>
        <v>42233.463414351849</v>
      </c>
      <c r="T3936" s="10">
        <f t="shared" si="246"/>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s="13" t="s">
        <v>8320</v>
      </c>
      <c r="R3937" t="s">
        <v>8321</v>
      </c>
      <c r="S3937" s="10">
        <f t="shared" si="247"/>
        <v>42221.448449074072</v>
      </c>
      <c r="T3937" s="10">
        <f t="shared" si="246"/>
        <v>42281.448449074072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s="6" t="e">
        <f t="shared" si="245"/>
        <v>#DIV/0!</v>
      </c>
      <c r="Q3938" s="13" t="s">
        <v>8320</v>
      </c>
      <c r="R3938" t="s">
        <v>8321</v>
      </c>
      <c r="S3938" s="10">
        <f t="shared" si="247"/>
        <v>42675.054629629631</v>
      </c>
      <c r="T3938" s="10">
        <f t="shared" si="246"/>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s="13" t="s">
        <v>8320</v>
      </c>
      <c r="R3939" t="s">
        <v>8321</v>
      </c>
      <c r="S3939" s="10">
        <f t="shared" si="247"/>
        <v>42534.423148148147</v>
      </c>
      <c r="T3939" s="10">
        <f t="shared" si="246"/>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s="13" t="s">
        <v>8320</v>
      </c>
      <c r="R3940" t="s">
        <v>8321</v>
      </c>
      <c r="S3940" s="10">
        <f t="shared" si="247"/>
        <v>42151.697384259256</v>
      </c>
      <c r="T3940" s="10">
        <f t="shared" si="246"/>
        <v>42182.697384259256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s="6">
        <f t="shared" si="245"/>
        <v>5</v>
      </c>
      <c r="Q3941" s="13" t="s">
        <v>8320</v>
      </c>
      <c r="R3941" t="s">
        <v>8321</v>
      </c>
      <c r="S3941" s="10">
        <f t="shared" si="247"/>
        <v>41915.191886574074</v>
      </c>
      <c r="T3941" s="10">
        <f t="shared" si="246"/>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s="13" t="s">
        <v>8320</v>
      </c>
      <c r="R3942" t="s">
        <v>8321</v>
      </c>
      <c r="S3942" s="10">
        <f t="shared" si="247"/>
        <v>41961.284155092588</v>
      </c>
      <c r="T3942" s="10">
        <f t="shared" si="246"/>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s="13" t="s">
        <v>8320</v>
      </c>
      <c r="R3943" t="s">
        <v>8321</v>
      </c>
      <c r="S3943" s="10">
        <f t="shared" si="247"/>
        <v>41940.378900462958</v>
      </c>
      <c r="T3943" s="10">
        <f t="shared" si="246"/>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s="6" t="e">
        <f t="shared" si="245"/>
        <v>#DIV/0!</v>
      </c>
      <c r="Q3944" s="13" t="s">
        <v>8320</v>
      </c>
      <c r="R3944" t="s">
        <v>8321</v>
      </c>
      <c r="S3944" s="10">
        <f t="shared" si="247"/>
        <v>42111.695763888885</v>
      </c>
      <c r="T3944" s="10">
        <f t="shared" si="246"/>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s="13" t="s">
        <v>8320</v>
      </c>
      <c r="R3945" t="s">
        <v>8321</v>
      </c>
      <c r="S3945" s="10">
        <f t="shared" si="247"/>
        <v>42279.570231481477</v>
      </c>
      <c r="T3945" s="10">
        <f t="shared" si="246"/>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s="6" t="e">
        <f t="shared" si="245"/>
        <v>#DIV/0!</v>
      </c>
      <c r="Q3946" s="13" t="s">
        <v>8320</v>
      </c>
      <c r="R3946" t="s">
        <v>8321</v>
      </c>
      <c r="S3946" s="10">
        <f t="shared" si="247"/>
        <v>42213.454571759255</v>
      </c>
      <c r="T3946" s="10">
        <f t="shared" si="246"/>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s="13" t="s">
        <v>8320</v>
      </c>
      <c r="R3947" t="s">
        <v>8321</v>
      </c>
      <c r="S3947" s="10">
        <f t="shared" si="247"/>
        <v>42109.593379629623</v>
      </c>
      <c r="T3947" s="10">
        <f t="shared" si="246"/>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s="13" t="s">
        <v>8320</v>
      </c>
      <c r="R3948" t="s">
        <v>8321</v>
      </c>
      <c r="S3948" s="10">
        <f t="shared" si="247"/>
        <v>42031.625254629624</v>
      </c>
      <c r="T3948" s="10">
        <f t="shared" si="246"/>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s="13" t="s">
        <v>8320</v>
      </c>
      <c r="R3949" t="s">
        <v>8321</v>
      </c>
      <c r="S3949" s="10">
        <f t="shared" si="247"/>
        <v>42614.934537037036</v>
      </c>
      <c r="T3949" s="10">
        <f t="shared" si="246"/>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s="6" t="e">
        <f t="shared" si="245"/>
        <v>#DIV/0!</v>
      </c>
      <c r="Q3950" s="13" t="s">
        <v>8320</v>
      </c>
      <c r="R3950" t="s">
        <v>8321</v>
      </c>
      <c r="S3950" s="10">
        <f t="shared" si="247"/>
        <v>41829.117164351854</v>
      </c>
      <c r="T3950" s="10">
        <f t="shared" si="246"/>
        <v>41889.117164351854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s="13" t="s">
        <v>8320</v>
      </c>
      <c r="R3951" t="s">
        <v>8321</v>
      </c>
      <c r="S3951" s="10">
        <f t="shared" si="247"/>
        <v>42015.912280092591</v>
      </c>
      <c r="T3951" s="10">
        <f t="shared" si="246"/>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s="13" t="s">
        <v>8320</v>
      </c>
      <c r="R3952" t="s">
        <v>8321</v>
      </c>
      <c r="S3952" s="10">
        <f t="shared" si="247"/>
        <v>42439.493981481479</v>
      </c>
      <c r="T3952" s="10">
        <f t="shared" si="246"/>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s="13" t="s">
        <v>8320</v>
      </c>
      <c r="R3953" t="s">
        <v>8321</v>
      </c>
      <c r="S3953" s="10">
        <f t="shared" si="247"/>
        <v>42433.617384259262</v>
      </c>
      <c r="T3953" s="10">
        <f t="shared" si="246"/>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s="13" t="s">
        <v>8320</v>
      </c>
      <c r="R3954" t="s">
        <v>8321</v>
      </c>
      <c r="S3954" s="10">
        <f t="shared" si="247"/>
        <v>42243.582060185181</v>
      </c>
      <c r="T3954" s="10">
        <f t="shared" si="246"/>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s="6" t="e">
        <f t="shared" si="245"/>
        <v>#DIV/0!</v>
      </c>
      <c r="Q3955" s="13" t="s">
        <v>8320</v>
      </c>
      <c r="R3955" t="s">
        <v>8321</v>
      </c>
      <c r="S3955" s="10">
        <f t="shared" si="247"/>
        <v>42549.840115740742</v>
      </c>
      <c r="T3955" s="10">
        <f t="shared" si="246"/>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s="6" t="e">
        <f t="shared" si="245"/>
        <v>#DIV/0!</v>
      </c>
      <c r="Q3956" s="13" t="s">
        <v>8320</v>
      </c>
      <c r="R3956" t="s">
        <v>8321</v>
      </c>
      <c r="S3956" s="10">
        <f t="shared" si="247"/>
        <v>41774.442870370367</v>
      </c>
      <c r="T3956" s="10">
        <f t="shared" si="246"/>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s="13" t="s">
        <v>8320</v>
      </c>
      <c r="R3957" t="s">
        <v>8321</v>
      </c>
      <c r="S3957" s="10">
        <f t="shared" si="247"/>
        <v>42306.640520833331</v>
      </c>
      <c r="T3957" s="10">
        <f t="shared" si="246"/>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s="6" t="e">
        <f t="shared" si="245"/>
        <v>#DIV/0!</v>
      </c>
      <c r="Q3958" s="13" t="s">
        <v>8320</v>
      </c>
      <c r="R3958" t="s">
        <v>8321</v>
      </c>
      <c r="S3958" s="10">
        <f t="shared" si="247"/>
        <v>42457.723692129628</v>
      </c>
      <c r="T3958" s="10">
        <f t="shared" si="246"/>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s="13" t="s">
        <v>8320</v>
      </c>
      <c r="R3959" t="s">
        <v>8321</v>
      </c>
      <c r="S3959" s="10">
        <f t="shared" si="247"/>
        <v>42513.76798611111</v>
      </c>
      <c r="T3959" s="10">
        <f t="shared" si="246"/>
        <v>42559.76798611111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s="13" t="s">
        <v>8320</v>
      </c>
      <c r="R3960" t="s">
        <v>8321</v>
      </c>
      <c r="S3960" s="10">
        <f t="shared" si="247"/>
        <v>41816.742037037031</v>
      </c>
      <c r="T3960" s="10">
        <f t="shared" si="246"/>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s="13" t="s">
        <v>8320</v>
      </c>
      <c r="R3961" t="s">
        <v>8321</v>
      </c>
      <c r="S3961" s="10">
        <f t="shared" si="247"/>
        <v>41880.580509259256</v>
      </c>
      <c r="T3961" s="10">
        <f t="shared" si="246"/>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s="13" t="s">
        <v>8320</v>
      </c>
      <c r="R3962" t="s">
        <v>8321</v>
      </c>
      <c r="S3962" s="10">
        <f t="shared" si="247"/>
        <v>42342.63722222222</v>
      </c>
      <c r="T3962" s="10">
        <f t="shared" si="246"/>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s="13" t="s">
        <v>8320</v>
      </c>
      <c r="R3963" t="s">
        <v>8321</v>
      </c>
      <c r="S3963" s="10">
        <f t="shared" si="247"/>
        <v>41745.682986111111</v>
      </c>
      <c r="T3963" s="10">
        <f t="shared" si="246"/>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s="13" t="s">
        <v>8320</v>
      </c>
      <c r="R3964" t="s">
        <v>8321</v>
      </c>
      <c r="S3964" s="10">
        <f t="shared" si="247"/>
        <v>42311.413124999999</v>
      </c>
      <c r="T3964" s="10">
        <f t="shared" si="246"/>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s="6" t="e">
        <f t="shared" si="245"/>
        <v>#DIV/0!</v>
      </c>
      <c r="Q3965" s="13" t="s">
        <v>8320</v>
      </c>
      <c r="R3965" t="s">
        <v>8321</v>
      </c>
      <c r="S3965" s="10">
        <f t="shared" si="247"/>
        <v>42295.945798611108</v>
      </c>
      <c r="T3965" s="10">
        <f t="shared" si="246"/>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s="6">
        <f t="shared" si="245"/>
        <v>42</v>
      </c>
      <c r="Q3966" s="13" t="s">
        <v>8320</v>
      </c>
      <c r="R3966" t="s">
        <v>8321</v>
      </c>
      <c r="S3966" s="10">
        <f t="shared" si="247"/>
        <v>42053.513726851852</v>
      </c>
      <c r="T3966" s="10">
        <f t="shared" si="246"/>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s="13" t="s">
        <v>8320</v>
      </c>
      <c r="R3967" t="s">
        <v>8321</v>
      </c>
      <c r="S3967" s="10">
        <f t="shared" si="247"/>
        <v>42414.027546296296</v>
      </c>
      <c r="T3967" s="10">
        <f t="shared" si="246"/>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s="13" t="s">
        <v>8320</v>
      </c>
      <c r="R3968" t="s">
        <v>8321</v>
      </c>
      <c r="S3968" s="10">
        <f t="shared" si="247"/>
        <v>41801.503217592588</v>
      </c>
      <c r="T3968" s="10">
        <f t="shared" si="246"/>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s="13" t="s">
        <v>8320</v>
      </c>
      <c r="R3969" t="s">
        <v>8321</v>
      </c>
      <c r="S3969" s="10">
        <f t="shared" si="247"/>
        <v>42770.082256944443</v>
      </c>
      <c r="T3969" s="10">
        <f t="shared" si="246"/>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s="13" t="s">
        <v>8320</v>
      </c>
      <c r="R3970" t="s">
        <v>8321</v>
      </c>
      <c r="S3970" s="10">
        <f t="shared" si="247"/>
        <v>42452.60732638889</v>
      </c>
      <c r="T3970" s="10">
        <f t="shared" si="246"/>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248">E3971/D3971</f>
        <v>7.4690265486725665E-2</v>
      </c>
      <c r="P3971" s="6">
        <f t="shared" ref="P3971:P4034" si="249">E3971/L3971</f>
        <v>35.166666666666664</v>
      </c>
      <c r="Q3971" s="13" t="s">
        <v>8320</v>
      </c>
      <c r="R3971" t="s">
        <v>8321</v>
      </c>
      <c r="S3971" s="10">
        <f t="shared" si="247"/>
        <v>42601.646365740737</v>
      </c>
      <c r="T3971" s="10">
        <f t="shared" ref="T3971:T4034" si="250">(I3971/86400)+25569+(-5/24)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s="13" t="s">
        <v>8320</v>
      </c>
      <c r="R3972" t="s">
        <v>8321</v>
      </c>
      <c r="S3972" s="10">
        <f t="shared" ref="S3972:S4035" si="251">(J3972/86400)+25569+(-5/24)</f>
        <v>42447.655219907407</v>
      </c>
      <c r="T3972" s="10">
        <f t="shared" si="250"/>
        <v>42477.655219907407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s="13" t="s">
        <v>8320</v>
      </c>
      <c r="R3973" t="s">
        <v>8321</v>
      </c>
      <c r="S3973" s="10">
        <f t="shared" si="251"/>
        <v>41811.327847222223</v>
      </c>
      <c r="T3973" s="10">
        <f t="shared" si="250"/>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s="13" t="s">
        <v>8320</v>
      </c>
      <c r="R3974" t="s">
        <v>8321</v>
      </c>
      <c r="S3974" s="10">
        <f t="shared" si="251"/>
        <v>41980.859189814808</v>
      </c>
      <c r="T3974" s="10">
        <f t="shared" si="250"/>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s="13" t="s">
        <v>8320</v>
      </c>
      <c r="R3975" t="s">
        <v>8321</v>
      </c>
      <c r="S3975" s="10">
        <f t="shared" si="251"/>
        <v>42469.475810185184</v>
      </c>
      <c r="T3975" s="10">
        <f t="shared" si="250"/>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s="13" t="s">
        <v>8320</v>
      </c>
      <c r="R3976" t="s">
        <v>8321</v>
      </c>
      <c r="S3976" s="10">
        <f t="shared" si="251"/>
        <v>42493.338518518511</v>
      </c>
      <c r="T3976" s="10">
        <f t="shared" si="250"/>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s="6" t="e">
        <f t="shared" si="249"/>
        <v>#DIV/0!</v>
      </c>
      <c r="Q3977" s="13" t="s">
        <v>8320</v>
      </c>
      <c r="R3977" t="s">
        <v>8321</v>
      </c>
      <c r="S3977" s="10">
        <f t="shared" si="251"/>
        <v>42534.658541666664</v>
      </c>
      <c r="T3977" s="10">
        <f t="shared" si="250"/>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s="13" t="s">
        <v>8320</v>
      </c>
      <c r="R3978" t="s">
        <v>8321</v>
      </c>
      <c r="S3978" s="10">
        <f t="shared" si="251"/>
        <v>41830.650011574071</v>
      </c>
      <c r="T3978" s="10">
        <f t="shared" si="250"/>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s="13" t="s">
        <v>8320</v>
      </c>
      <c r="R3979" t="s">
        <v>8321</v>
      </c>
      <c r="S3979" s="10">
        <f t="shared" si="251"/>
        <v>42543.580231481479</v>
      </c>
      <c r="T3979" s="10">
        <f t="shared" si="250"/>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s="6">
        <f t="shared" si="249"/>
        <v>26.75</v>
      </c>
      <c r="Q3980" s="13" t="s">
        <v>8320</v>
      </c>
      <c r="R3980" t="s">
        <v>8321</v>
      </c>
      <c r="S3980" s="10">
        <f t="shared" si="251"/>
        <v>41975.434641203705</v>
      </c>
      <c r="T3980" s="10">
        <f t="shared" si="250"/>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s="13" t="s">
        <v>8320</v>
      </c>
      <c r="R3981" t="s">
        <v>8321</v>
      </c>
      <c r="S3981" s="10">
        <f t="shared" si="251"/>
        <v>42069.695104166669</v>
      </c>
      <c r="T3981" s="10">
        <f t="shared" si="250"/>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s="13" t="s">
        <v>8320</v>
      </c>
      <c r="R3982" t="s">
        <v>8321</v>
      </c>
      <c r="S3982" s="10">
        <f t="shared" si="251"/>
        <v>41795.390590277777</v>
      </c>
      <c r="T3982" s="10">
        <f t="shared" si="250"/>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s="13" t="s">
        <v>8320</v>
      </c>
      <c r="R3983" t="s">
        <v>8321</v>
      </c>
      <c r="S3983" s="10">
        <f t="shared" si="251"/>
        <v>42507.971631944441</v>
      </c>
      <c r="T3983" s="10">
        <f t="shared" si="250"/>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s="6">
        <f t="shared" si="249"/>
        <v>34</v>
      </c>
      <c r="Q3984" s="13" t="s">
        <v>8320</v>
      </c>
      <c r="R3984" t="s">
        <v>8321</v>
      </c>
      <c r="S3984" s="10">
        <f t="shared" si="251"/>
        <v>42132.601620370369</v>
      </c>
      <c r="T3984" s="10">
        <f t="shared" si="250"/>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s="13" t="s">
        <v>8320</v>
      </c>
      <c r="R3985" t="s">
        <v>8321</v>
      </c>
      <c r="S3985" s="10">
        <f t="shared" si="251"/>
        <v>41747.661527777775</v>
      </c>
      <c r="T3985" s="10">
        <f t="shared" si="250"/>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s="13" t="s">
        <v>8320</v>
      </c>
      <c r="R3986" t="s">
        <v>8321</v>
      </c>
      <c r="S3986" s="10">
        <f t="shared" si="251"/>
        <v>41920.75513888889</v>
      </c>
      <c r="T3986" s="10">
        <f t="shared" si="250"/>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s="13" t="s">
        <v>8320</v>
      </c>
      <c r="R3987" t="s">
        <v>8321</v>
      </c>
      <c r="S3987" s="10">
        <f t="shared" si="251"/>
        <v>42399.499074074069</v>
      </c>
      <c r="T3987" s="10">
        <f t="shared" si="250"/>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s="13" t="s">
        <v>8320</v>
      </c>
      <c r="R3988" t="s">
        <v>8321</v>
      </c>
      <c r="S3988" s="10">
        <f t="shared" si="251"/>
        <v>42467.340208333328</v>
      </c>
      <c r="T3988" s="10">
        <f t="shared" si="250"/>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s="13" t="s">
        <v>8320</v>
      </c>
      <c r="R3989" t="s">
        <v>8321</v>
      </c>
      <c r="S3989" s="10">
        <f t="shared" si="251"/>
        <v>41765.716319444444</v>
      </c>
      <c r="T3989" s="10">
        <f t="shared" si="250"/>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s="13" t="s">
        <v>8320</v>
      </c>
      <c r="R3990" t="s">
        <v>8321</v>
      </c>
      <c r="S3990" s="10">
        <f t="shared" si="251"/>
        <v>42229.872835648144</v>
      </c>
      <c r="T3990" s="10">
        <f t="shared" si="250"/>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s="6" t="e">
        <f t="shared" si="249"/>
        <v>#DIV/0!</v>
      </c>
      <c r="Q3991" s="13" t="s">
        <v>8320</v>
      </c>
      <c r="R3991" t="s">
        <v>8321</v>
      </c>
      <c r="S3991" s="10">
        <f t="shared" si="251"/>
        <v>42286.541446759256</v>
      </c>
      <c r="T3991" s="10">
        <f t="shared" si="250"/>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s="13" t="s">
        <v>8320</v>
      </c>
      <c r="R3992" t="s">
        <v>8321</v>
      </c>
      <c r="S3992" s="10">
        <f t="shared" si="251"/>
        <v>42401.464039351849</v>
      </c>
      <c r="T3992" s="10">
        <f t="shared" si="250"/>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s="6">
        <f t="shared" si="249"/>
        <v>100</v>
      </c>
      <c r="Q3993" s="13" t="s">
        <v>8320</v>
      </c>
      <c r="R3993" t="s">
        <v>8321</v>
      </c>
      <c r="S3993" s="10">
        <f t="shared" si="251"/>
        <v>42125.436134259253</v>
      </c>
      <c r="T3993" s="10">
        <f t="shared" si="250"/>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s="13" t="s">
        <v>8320</v>
      </c>
      <c r="R3994" t="s">
        <v>8321</v>
      </c>
      <c r="S3994" s="10">
        <f t="shared" si="251"/>
        <v>42289.732164351844</v>
      </c>
      <c r="T3994" s="10">
        <f t="shared" si="250"/>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s="13" t="s">
        <v>8320</v>
      </c>
      <c r="R3995" t="s">
        <v>8321</v>
      </c>
      <c r="S3995" s="10">
        <f t="shared" si="251"/>
        <v>42107.656388888885</v>
      </c>
      <c r="T3995" s="10">
        <f t="shared" si="250"/>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s="13" t="s">
        <v>8320</v>
      </c>
      <c r="R3996" t="s">
        <v>8321</v>
      </c>
      <c r="S3996" s="10">
        <f t="shared" si="251"/>
        <v>41809.181597222218</v>
      </c>
      <c r="T3996" s="10">
        <f t="shared" si="250"/>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s="6">
        <f t="shared" si="249"/>
        <v>17.5</v>
      </c>
      <c r="Q3997" s="13" t="s">
        <v>8320</v>
      </c>
      <c r="R3997" t="s">
        <v>8321</v>
      </c>
      <c r="S3997" s="10">
        <f t="shared" si="251"/>
        <v>42019.475428240738</v>
      </c>
      <c r="T3997" s="10">
        <f t="shared" si="250"/>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s="13" t="s">
        <v>8320</v>
      </c>
      <c r="R3998" t="s">
        <v>8321</v>
      </c>
      <c r="S3998" s="10">
        <f t="shared" si="251"/>
        <v>41950.058611111112</v>
      </c>
      <c r="T3998" s="10">
        <f t="shared" si="250"/>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s="6" t="e">
        <f t="shared" si="249"/>
        <v>#DIV/0!</v>
      </c>
      <c r="Q3999" s="13" t="s">
        <v>8320</v>
      </c>
      <c r="R3999" t="s">
        <v>8321</v>
      </c>
      <c r="S3999" s="10">
        <f t="shared" si="251"/>
        <v>42069.183113425919</v>
      </c>
      <c r="T3999" s="10">
        <f t="shared" si="250"/>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s="13" t="s">
        <v>8320</v>
      </c>
      <c r="R4000" t="s">
        <v>8321</v>
      </c>
      <c r="S4000" s="10">
        <f t="shared" si="251"/>
        <v>42061.754930555551</v>
      </c>
      <c r="T4000" s="10">
        <f t="shared" si="250"/>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s="13" t="s">
        <v>8320</v>
      </c>
      <c r="R4001" t="s">
        <v>8321</v>
      </c>
      <c r="S4001" s="10">
        <f t="shared" si="251"/>
        <v>41842.620347222219</v>
      </c>
      <c r="T4001" s="10">
        <f t="shared" si="250"/>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s="6">
        <f t="shared" si="249"/>
        <v>10</v>
      </c>
      <c r="Q4002" s="13" t="s">
        <v>8320</v>
      </c>
      <c r="R4002" t="s">
        <v>8321</v>
      </c>
      <c r="S4002" s="10">
        <f t="shared" si="251"/>
        <v>42437.437013888884</v>
      </c>
      <c r="T4002" s="10">
        <f t="shared" si="250"/>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s="13" t="s">
        <v>8320</v>
      </c>
      <c r="R4003" t="s">
        <v>8321</v>
      </c>
      <c r="S4003" s="10">
        <f t="shared" si="251"/>
        <v>42775.755879629629</v>
      </c>
      <c r="T4003" s="10">
        <f t="shared" si="250"/>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s="6">
        <f t="shared" si="249"/>
        <v>5.75</v>
      </c>
      <c r="Q4004" s="13" t="s">
        <v>8320</v>
      </c>
      <c r="R4004" t="s">
        <v>8321</v>
      </c>
      <c r="S4004" s="10">
        <f t="shared" si="251"/>
        <v>41878.835196759253</v>
      </c>
      <c r="T4004" s="10">
        <f t="shared" si="250"/>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s="13" t="s">
        <v>8320</v>
      </c>
      <c r="R4005" t="s">
        <v>8321</v>
      </c>
      <c r="S4005" s="10">
        <f t="shared" si="251"/>
        <v>42020.379016203697</v>
      </c>
      <c r="T4005" s="10">
        <f t="shared" si="250"/>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s="6">
        <f t="shared" si="249"/>
        <v>1</v>
      </c>
      <c r="Q4006" s="13" t="s">
        <v>8320</v>
      </c>
      <c r="R4006" t="s">
        <v>8321</v>
      </c>
      <c r="S4006" s="10">
        <f t="shared" si="251"/>
        <v>41889.954363425924</v>
      </c>
      <c r="T4006" s="10">
        <f t="shared" si="250"/>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s="13" t="s">
        <v>8320</v>
      </c>
      <c r="R4007" t="s">
        <v>8321</v>
      </c>
      <c r="S4007" s="10">
        <f t="shared" si="251"/>
        <v>41872.599363425921</v>
      </c>
      <c r="T4007" s="10">
        <f t="shared" si="250"/>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s="13" t="s">
        <v>8320</v>
      </c>
      <c r="R4008" t="s">
        <v>8321</v>
      </c>
      <c r="S4008" s="10">
        <f t="shared" si="251"/>
        <v>42391.564664351848</v>
      </c>
      <c r="T4008" s="10">
        <f t="shared" si="250"/>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s="13" t="s">
        <v>8320</v>
      </c>
      <c r="R4009" t="s">
        <v>8321</v>
      </c>
      <c r="S4009" s="10">
        <f t="shared" si="251"/>
        <v>41848.564594907402</v>
      </c>
      <c r="T4009" s="10">
        <f t="shared" si="250"/>
        <v>41877.477777777771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s="6">
        <f t="shared" si="249"/>
        <v>15</v>
      </c>
      <c r="Q4010" s="13" t="s">
        <v>8320</v>
      </c>
      <c r="R4010" t="s">
        <v>8321</v>
      </c>
      <c r="S4010" s="10">
        <f t="shared" si="251"/>
        <v>42177.755868055552</v>
      </c>
      <c r="T4010" s="10">
        <f t="shared" si="250"/>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s="13" t="s">
        <v>8320</v>
      </c>
      <c r="R4011" t="s">
        <v>8321</v>
      </c>
      <c r="S4011" s="10">
        <f t="shared" si="251"/>
        <v>41851.492592592593</v>
      </c>
      <c r="T4011" s="10">
        <f t="shared" si="250"/>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s="13" t="s">
        <v>8320</v>
      </c>
      <c r="R4012" t="s">
        <v>8321</v>
      </c>
      <c r="S4012" s="10">
        <f t="shared" si="251"/>
        <v>41921.562106481477</v>
      </c>
      <c r="T4012" s="10">
        <f t="shared" si="250"/>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s="13" t="s">
        <v>8320</v>
      </c>
      <c r="R4013" t="s">
        <v>8321</v>
      </c>
      <c r="S4013" s="10">
        <f t="shared" si="251"/>
        <v>42002.336550925924</v>
      </c>
      <c r="T4013" s="10">
        <f t="shared" si="250"/>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s="6" t="e">
        <f t="shared" si="249"/>
        <v>#DIV/0!</v>
      </c>
      <c r="Q4014" s="13" t="s">
        <v>8320</v>
      </c>
      <c r="R4014" t="s">
        <v>8321</v>
      </c>
      <c r="S4014" s="10">
        <f t="shared" si="251"/>
        <v>42096.336215277777</v>
      </c>
      <c r="T4014" s="10">
        <f t="shared" si="250"/>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s="13" t="s">
        <v>8320</v>
      </c>
      <c r="R4015" t="s">
        <v>8321</v>
      </c>
      <c r="S4015" s="10">
        <f t="shared" si="251"/>
        <v>42021.092858796292</v>
      </c>
      <c r="T4015" s="10">
        <f t="shared" si="250"/>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s="6" t="e">
        <f t="shared" si="249"/>
        <v>#DIV/0!</v>
      </c>
      <c r="Q4016" s="13" t="s">
        <v>8320</v>
      </c>
      <c r="R4016" t="s">
        <v>8321</v>
      </c>
      <c r="S4016" s="10">
        <f t="shared" si="251"/>
        <v>42419.037835648145</v>
      </c>
      <c r="T4016" s="10">
        <f t="shared" si="250"/>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s="13" t="s">
        <v>8320</v>
      </c>
      <c r="R4017" t="s">
        <v>8321</v>
      </c>
      <c r="S4017" s="10">
        <f t="shared" si="251"/>
        <v>42174.572488425925</v>
      </c>
      <c r="T4017" s="10">
        <f t="shared" si="250"/>
        <v>42204.572488425925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s="13" t="s">
        <v>8320</v>
      </c>
      <c r="R4018" t="s">
        <v>8321</v>
      </c>
      <c r="S4018" s="10">
        <f t="shared" si="251"/>
        <v>41869.664351851847</v>
      </c>
      <c r="T4018" s="10">
        <f t="shared" si="250"/>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s="13" t="s">
        <v>8320</v>
      </c>
      <c r="R4019" t="s">
        <v>8321</v>
      </c>
      <c r="S4019" s="10">
        <f t="shared" si="251"/>
        <v>41856.463819444441</v>
      </c>
      <c r="T4019" s="10">
        <f t="shared" si="250"/>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s="13" t="s">
        <v>8320</v>
      </c>
      <c r="R4020" t="s">
        <v>8321</v>
      </c>
      <c r="S4020" s="10">
        <f t="shared" si="251"/>
        <v>42620.702638888884</v>
      </c>
      <c r="T4020" s="10">
        <f t="shared" si="250"/>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s="13" t="s">
        <v>8320</v>
      </c>
      <c r="R4021" t="s">
        <v>8321</v>
      </c>
      <c r="S4021" s="10">
        <f t="shared" si="251"/>
        <v>42417.467546296299</v>
      </c>
      <c r="T4021" s="10">
        <f t="shared" si="250"/>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s="13" t="s">
        <v>8320</v>
      </c>
      <c r="R4022" t="s">
        <v>8321</v>
      </c>
      <c r="S4022" s="10">
        <f t="shared" si="251"/>
        <v>42056.982627314814</v>
      </c>
      <c r="T4022" s="10">
        <f t="shared" si="250"/>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s="13" t="s">
        <v>8320</v>
      </c>
      <c r="R4023" t="s">
        <v>8321</v>
      </c>
      <c r="S4023" s="10">
        <f t="shared" si="251"/>
        <v>41878.703217592592</v>
      </c>
      <c r="T4023" s="10">
        <f t="shared" si="250"/>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s="13" t="s">
        <v>8320</v>
      </c>
      <c r="R4024" t="s">
        <v>8321</v>
      </c>
      <c r="S4024" s="10">
        <f t="shared" si="251"/>
        <v>41990.375775462962</v>
      </c>
      <c r="T4024" s="10">
        <f t="shared" si="250"/>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s="6" t="e">
        <f t="shared" si="249"/>
        <v>#DIV/0!</v>
      </c>
      <c r="Q4025" s="13" t="s">
        <v>8320</v>
      </c>
      <c r="R4025" t="s">
        <v>8321</v>
      </c>
      <c r="S4025" s="10">
        <f t="shared" si="251"/>
        <v>42408.791238425925</v>
      </c>
      <c r="T4025" s="10">
        <f t="shared" si="250"/>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s="13" t="s">
        <v>8320</v>
      </c>
      <c r="R4026" t="s">
        <v>8321</v>
      </c>
      <c r="S4026" s="10">
        <f t="shared" si="251"/>
        <v>42217.461770833332</v>
      </c>
      <c r="T4026" s="10">
        <f t="shared" si="250"/>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s="6">
        <f t="shared" si="249"/>
        <v>62.5</v>
      </c>
      <c r="Q4027" s="13" t="s">
        <v>8320</v>
      </c>
      <c r="R4027" t="s">
        <v>8321</v>
      </c>
      <c r="S4027" s="10">
        <f t="shared" si="251"/>
        <v>42151.029351851852</v>
      </c>
      <c r="T4027" s="10">
        <f t="shared" si="250"/>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s="6" t="e">
        <f t="shared" si="249"/>
        <v>#DIV/0!</v>
      </c>
      <c r="Q4028" s="13" t="s">
        <v>8320</v>
      </c>
      <c r="R4028" t="s">
        <v>8321</v>
      </c>
      <c r="S4028" s="10">
        <f t="shared" si="251"/>
        <v>42282.447210648148</v>
      </c>
      <c r="T4028" s="10">
        <f t="shared" si="250"/>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s="13" t="s">
        <v>8320</v>
      </c>
      <c r="R4029" t="s">
        <v>8321</v>
      </c>
      <c r="S4029" s="10">
        <f t="shared" si="251"/>
        <v>42768.762511574074</v>
      </c>
      <c r="T4029" s="10">
        <f t="shared" si="250"/>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s="13" t="s">
        <v>8320</v>
      </c>
      <c r="R4030" t="s">
        <v>8321</v>
      </c>
      <c r="S4030" s="10">
        <f t="shared" si="251"/>
        <v>41765.730324074073</v>
      </c>
      <c r="T4030" s="10">
        <f t="shared" si="250"/>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s="6" t="e">
        <f t="shared" si="249"/>
        <v>#DIV/0!</v>
      </c>
      <c r="Q4031" s="13" t="s">
        <v>8320</v>
      </c>
      <c r="R4031" t="s">
        <v>8321</v>
      </c>
      <c r="S4031" s="10">
        <f t="shared" si="251"/>
        <v>42321.816782407404</v>
      </c>
      <c r="T4031" s="10">
        <f t="shared" si="250"/>
        <v>42351.816782407404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s="13" t="s">
        <v>8320</v>
      </c>
      <c r="R4032" t="s">
        <v>8321</v>
      </c>
      <c r="S4032" s="10">
        <f t="shared" si="251"/>
        <v>42374.446747685179</v>
      </c>
      <c r="T4032" s="10">
        <f t="shared" si="250"/>
        <v>42403.575694444444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s="6" t="e">
        <f t="shared" si="249"/>
        <v>#DIV/0!</v>
      </c>
      <c r="Q4033" s="13" t="s">
        <v>8320</v>
      </c>
      <c r="R4033" t="s">
        <v>8321</v>
      </c>
      <c r="S4033" s="10">
        <f t="shared" si="251"/>
        <v>41941.376898148148</v>
      </c>
      <c r="T4033" s="10">
        <f t="shared" si="250"/>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s="13" t="s">
        <v>8320</v>
      </c>
      <c r="R4034" t="s">
        <v>8321</v>
      </c>
      <c r="S4034" s="10">
        <f t="shared" si="251"/>
        <v>42293.60087962963</v>
      </c>
      <c r="T4034" s="10">
        <f t="shared" si="250"/>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6">
        <f t="shared" ref="P4035:P4098" si="253">E4035/L4035</f>
        <v>65.340319148936175</v>
      </c>
      <c r="Q4035" s="13" t="s">
        <v>8320</v>
      </c>
      <c r="R4035" t="s">
        <v>8321</v>
      </c>
      <c r="S4035" s="10">
        <f t="shared" si="251"/>
        <v>42614.06046296296</v>
      </c>
      <c r="T4035" s="10">
        <f t="shared" ref="T4035:T4098" si="254">(I4035/86400)+25569+(-5/24)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s="13" t="s">
        <v>8320</v>
      </c>
      <c r="R4036" t="s">
        <v>8321</v>
      </c>
      <c r="S4036" s="10">
        <f t="shared" ref="S4036:S4099" si="255">(J4036/86400)+25569+(-5/24)</f>
        <v>42067.739004629628</v>
      </c>
      <c r="T4036" s="10">
        <f t="shared" si="254"/>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s="13" t="s">
        <v>8320</v>
      </c>
      <c r="R4037" t="s">
        <v>8321</v>
      </c>
      <c r="S4037" s="10">
        <f t="shared" si="255"/>
        <v>41903.674618055556</v>
      </c>
      <c r="T4037" s="10">
        <f t="shared" si="254"/>
        <v>41933.674618055556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s="13" t="s">
        <v>8320</v>
      </c>
      <c r="R4038" t="s">
        <v>8321</v>
      </c>
      <c r="S4038" s="10">
        <f t="shared" si="255"/>
        <v>41804.728750000002</v>
      </c>
      <c r="T4038" s="10">
        <f t="shared" si="254"/>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s="13" t="s">
        <v>8320</v>
      </c>
      <c r="R4039" t="s">
        <v>8321</v>
      </c>
      <c r="S4039" s="10">
        <f t="shared" si="255"/>
        <v>42496.862442129626</v>
      </c>
      <c r="T4039" s="10">
        <f t="shared" si="254"/>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s="13" t="s">
        <v>8320</v>
      </c>
      <c r="R4040" t="s">
        <v>8321</v>
      </c>
      <c r="S4040" s="10">
        <f t="shared" si="255"/>
        <v>41869.590393518512</v>
      </c>
      <c r="T4040" s="10">
        <f t="shared" si="254"/>
        <v>41929.590393518512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s="6">
        <f t="shared" si="253"/>
        <v>60</v>
      </c>
      <c r="Q4041" s="13" t="s">
        <v>8320</v>
      </c>
      <c r="R4041" t="s">
        <v>8321</v>
      </c>
      <c r="S4041" s="10">
        <f t="shared" si="255"/>
        <v>42305.462581018517</v>
      </c>
      <c r="T4041" s="10">
        <f t="shared" si="254"/>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s="6">
        <f t="shared" si="253"/>
        <v>1250</v>
      </c>
      <c r="Q4042" s="13" t="s">
        <v>8320</v>
      </c>
      <c r="R4042" t="s">
        <v>8321</v>
      </c>
      <c r="S4042" s="10">
        <f t="shared" si="255"/>
        <v>42144.023194444446</v>
      </c>
      <c r="T4042" s="10">
        <f t="shared" si="254"/>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s="13" t="s">
        <v>8320</v>
      </c>
      <c r="R4043" t="s">
        <v>8321</v>
      </c>
      <c r="S4043" s="10">
        <f t="shared" si="255"/>
        <v>42559.265671296293</v>
      </c>
      <c r="T4043" s="10">
        <f t="shared" si="254"/>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s="13" t="s">
        <v>8320</v>
      </c>
      <c r="R4044" t="s">
        <v>8321</v>
      </c>
      <c r="S4044" s="10">
        <f t="shared" si="255"/>
        <v>41994.875740740739</v>
      </c>
      <c r="T4044" s="10">
        <f t="shared" si="254"/>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s="6" t="e">
        <f t="shared" si="253"/>
        <v>#DIV/0!</v>
      </c>
      <c r="Q4045" s="13" t="s">
        <v>8320</v>
      </c>
      <c r="R4045" t="s">
        <v>8321</v>
      </c>
      <c r="S4045" s="10">
        <f t="shared" si="255"/>
        <v>41948.749131944445</v>
      </c>
      <c r="T4045" s="10">
        <f t="shared" si="254"/>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s="6">
        <f t="shared" si="253"/>
        <v>56.25</v>
      </c>
      <c r="Q4046" s="13" t="s">
        <v>8320</v>
      </c>
      <c r="R4046" t="s">
        <v>8321</v>
      </c>
      <c r="S4046" s="10">
        <f t="shared" si="255"/>
        <v>42074.011365740742</v>
      </c>
      <c r="T4046" s="10">
        <f t="shared" si="254"/>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s="13" t="s">
        <v>8320</v>
      </c>
      <c r="R4047" t="s">
        <v>8321</v>
      </c>
      <c r="S4047" s="10">
        <f t="shared" si="255"/>
        <v>41841.992928240739</v>
      </c>
      <c r="T4047" s="10">
        <f t="shared" si="254"/>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s="13" t="s">
        <v>8320</v>
      </c>
      <c r="R4048" t="s">
        <v>8321</v>
      </c>
      <c r="S4048" s="10">
        <f t="shared" si="255"/>
        <v>41904.442245370366</v>
      </c>
      <c r="T4048" s="10">
        <f t="shared" si="254"/>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s="13" t="s">
        <v>8320</v>
      </c>
      <c r="R4049" t="s">
        <v>8321</v>
      </c>
      <c r="S4049" s="10">
        <f t="shared" si="255"/>
        <v>41990.814155092587</v>
      </c>
      <c r="T4049" s="10">
        <f t="shared" si="254"/>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s="13" t="s">
        <v>8320</v>
      </c>
      <c r="R4050" t="s">
        <v>8321</v>
      </c>
      <c r="S4050" s="10">
        <f t="shared" si="255"/>
        <v>42436.300775462958</v>
      </c>
      <c r="T4050" s="10">
        <f t="shared" si="254"/>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s="13" t="s">
        <v>8320</v>
      </c>
      <c r="R4051" t="s">
        <v>8321</v>
      </c>
      <c r="S4051" s="10">
        <f t="shared" si="255"/>
        <v>42169.750173611108</v>
      </c>
      <c r="T4051" s="10">
        <f t="shared" si="254"/>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s="13" t="s">
        <v>8320</v>
      </c>
      <c r="R4052" t="s">
        <v>8321</v>
      </c>
      <c r="S4052" s="10">
        <f t="shared" si="255"/>
        <v>41905.428136574068</v>
      </c>
      <c r="T4052" s="10">
        <f t="shared" si="254"/>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s="6" t="e">
        <f t="shared" si="253"/>
        <v>#DIV/0!</v>
      </c>
      <c r="Q4053" s="13" t="s">
        <v>8320</v>
      </c>
      <c r="R4053" t="s">
        <v>8321</v>
      </c>
      <c r="S4053" s="10">
        <f t="shared" si="255"/>
        <v>41761.601817129624</v>
      </c>
      <c r="T4053" s="10">
        <f t="shared" si="254"/>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s="13" t="s">
        <v>8320</v>
      </c>
      <c r="R4054" t="s">
        <v>8321</v>
      </c>
      <c r="S4054" s="10">
        <f t="shared" si="255"/>
        <v>41865.670324074068</v>
      </c>
      <c r="T4054" s="10">
        <f t="shared" si="254"/>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s="6">
        <f t="shared" si="253"/>
        <v>55</v>
      </c>
      <c r="Q4055" s="13" t="s">
        <v>8320</v>
      </c>
      <c r="R4055" t="s">
        <v>8321</v>
      </c>
      <c r="S4055" s="10">
        <f t="shared" si="255"/>
        <v>41928.481805555552</v>
      </c>
      <c r="T4055" s="10">
        <f t="shared" si="254"/>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s="6" t="e">
        <f t="shared" si="253"/>
        <v>#DIV/0!</v>
      </c>
      <c r="Q4056" s="13" t="s">
        <v>8320</v>
      </c>
      <c r="R4056" t="s">
        <v>8321</v>
      </c>
      <c r="S4056" s="10">
        <f t="shared" si="255"/>
        <v>42613.632928240739</v>
      </c>
      <c r="T4056" s="10">
        <f t="shared" si="254"/>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s="13" t="s">
        <v>8320</v>
      </c>
      <c r="R4057" t="s">
        <v>8321</v>
      </c>
      <c r="S4057" s="10">
        <f t="shared" si="255"/>
        <v>41779.44017361111</v>
      </c>
      <c r="T4057" s="10">
        <f t="shared" si="254"/>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s="13" t="s">
        <v>8320</v>
      </c>
      <c r="R4058" t="s">
        <v>8321</v>
      </c>
      <c r="S4058" s="10">
        <f t="shared" si="255"/>
        <v>42534.724988425922</v>
      </c>
      <c r="T4058" s="10">
        <f t="shared" si="254"/>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s="13" t="s">
        <v>8320</v>
      </c>
      <c r="R4059" t="s">
        <v>8321</v>
      </c>
      <c r="S4059" s="10">
        <f t="shared" si="255"/>
        <v>42310.760185185187</v>
      </c>
      <c r="T4059" s="10">
        <f t="shared" si="254"/>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s="13" t="s">
        <v>8320</v>
      </c>
      <c r="R4060" t="s">
        <v>8321</v>
      </c>
      <c r="S4060" s="10">
        <f t="shared" si="255"/>
        <v>42445.852361111109</v>
      </c>
      <c r="T4060" s="10">
        <f t="shared" si="254"/>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s="13" t="s">
        <v>8320</v>
      </c>
      <c r="R4061" t="s">
        <v>8321</v>
      </c>
      <c r="S4061" s="10">
        <f t="shared" si="255"/>
        <v>41866.432314814811</v>
      </c>
      <c r="T4061" s="10">
        <f t="shared" si="254"/>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s="13" t="s">
        <v>8320</v>
      </c>
      <c r="R4062" t="s">
        <v>8321</v>
      </c>
      <c r="S4062" s="10">
        <f t="shared" si="255"/>
        <v>41779.486759259256</v>
      </c>
      <c r="T4062" s="10">
        <f t="shared" si="254"/>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s="6" t="e">
        <f t="shared" si="253"/>
        <v>#DIV/0!</v>
      </c>
      <c r="Q4063" s="13" t="s">
        <v>8320</v>
      </c>
      <c r="R4063" t="s">
        <v>8321</v>
      </c>
      <c r="S4063" s="10">
        <f t="shared" si="255"/>
        <v>42420.933136574073</v>
      </c>
      <c r="T4063" s="10">
        <f t="shared" si="254"/>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s="13" t="s">
        <v>8320</v>
      </c>
      <c r="R4064" t="s">
        <v>8321</v>
      </c>
      <c r="S4064" s="10">
        <f t="shared" si="255"/>
        <v>42523.530879629623</v>
      </c>
      <c r="T4064" s="10">
        <f t="shared" si="254"/>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s="13" t="s">
        <v>8320</v>
      </c>
      <c r="R4065" t="s">
        <v>8321</v>
      </c>
      <c r="S4065" s="10">
        <f t="shared" si="255"/>
        <v>41787.473194444443</v>
      </c>
      <c r="T4065" s="10">
        <f t="shared" si="254"/>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s="13" t="s">
        <v>8320</v>
      </c>
      <c r="R4066" t="s">
        <v>8321</v>
      </c>
      <c r="S4066" s="10">
        <f t="shared" si="255"/>
        <v>42093.379930555551</v>
      </c>
      <c r="T4066" s="10">
        <f t="shared" si="254"/>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s="13" t="s">
        <v>8320</v>
      </c>
      <c r="R4067" t="s">
        <v>8321</v>
      </c>
      <c r="S4067" s="10">
        <f t="shared" si="255"/>
        <v>41833.74318287037</v>
      </c>
      <c r="T4067" s="10">
        <f t="shared" si="254"/>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s="13" t="s">
        <v>8320</v>
      </c>
      <c r="R4068" t="s">
        <v>8321</v>
      </c>
      <c r="S4068" s="10">
        <f t="shared" si="255"/>
        <v>42478.830879629626</v>
      </c>
      <c r="T4068" s="10">
        <f t="shared" si="254"/>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s="13" t="s">
        <v>8320</v>
      </c>
      <c r="R4069" t="s">
        <v>8321</v>
      </c>
      <c r="S4069" s="10">
        <f t="shared" si="255"/>
        <v>42234.909143518518</v>
      </c>
      <c r="T4069" s="10">
        <f t="shared" si="254"/>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s="13" t="s">
        <v>8320</v>
      </c>
      <c r="R4070" t="s">
        <v>8321</v>
      </c>
      <c r="S4070" s="10">
        <f t="shared" si="255"/>
        <v>42718.755266203698</v>
      </c>
      <c r="T4070" s="10">
        <f t="shared" si="254"/>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s="13" t="s">
        <v>8320</v>
      </c>
      <c r="R4071" t="s">
        <v>8321</v>
      </c>
      <c r="S4071" s="10">
        <f t="shared" si="255"/>
        <v>42022.453194444439</v>
      </c>
      <c r="T4071" s="10">
        <f t="shared" si="254"/>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s="13" t="s">
        <v>8320</v>
      </c>
      <c r="R4072" t="s">
        <v>8321</v>
      </c>
      <c r="S4072" s="10">
        <f t="shared" si="255"/>
        <v>42031.458564814813</v>
      </c>
      <c r="T4072" s="10">
        <f t="shared" si="254"/>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s="6" t="e">
        <f t="shared" si="253"/>
        <v>#DIV/0!</v>
      </c>
      <c r="Q4073" s="13" t="s">
        <v>8320</v>
      </c>
      <c r="R4073" t="s">
        <v>8321</v>
      </c>
      <c r="S4073" s="10">
        <f t="shared" si="255"/>
        <v>42700.59642361111</v>
      </c>
      <c r="T4073" s="10">
        <f t="shared" si="254"/>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s="13" t="s">
        <v>8320</v>
      </c>
      <c r="R4074" t="s">
        <v>8321</v>
      </c>
      <c r="S4074" s="10">
        <f t="shared" si="255"/>
        <v>41812.566099537034</v>
      </c>
      <c r="T4074" s="10">
        <f t="shared" si="254"/>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s="13" t="s">
        <v>8320</v>
      </c>
      <c r="R4075" t="s">
        <v>8321</v>
      </c>
      <c r="S4075" s="10">
        <f t="shared" si="255"/>
        <v>42078.136874999997</v>
      </c>
      <c r="T4075" s="10">
        <f t="shared" si="254"/>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s="13" t="s">
        <v>8320</v>
      </c>
      <c r="R4076" t="s">
        <v>8321</v>
      </c>
      <c r="S4076" s="10">
        <f t="shared" si="255"/>
        <v>42283.344618055555</v>
      </c>
      <c r="T4076" s="10">
        <f t="shared" si="254"/>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s="13" t="s">
        <v>8320</v>
      </c>
      <c r="R4077" t="s">
        <v>8321</v>
      </c>
      <c r="S4077" s="10">
        <f t="shared" si="255"/>
        <v>41778.837604166663</v>
      </c>
      <c r="T4077" s="10">
        <f t="shared" si="254"/>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s="6" t="e">
        <f t="shared" si="253"/>
        <v>#DIV/0!</v>
      </c>
      <c r="Q4078" s="13" t="s">
        <v>8320</v>
      </c>
      <c r="R4078" t="s">
        <v>8321</v>
      </c>
      <c r="S4078" s="10">
        <f t="shared" si="255"/>
        <v>41905.587372685179</v>
      </c>
      <c r="T4078" s="10">
        <f t="shared" si="254"/>
        <v>41933.618750000001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s="13" t="s">
        <v>8320</v>
      </c>
      <c r="R4079" t="s">
        <v>8321</v>
      </c>
      <c r="S4079" s="10">
        <f t="shared" si="255"/>
        <v>42695.502245370364</v>
      </c>
      <c r="T4079" s="10">
        <f t="shared" si="254"/>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s="6" t="e">
        <f t="shared" si="253"/>
        <v>#DIV/0!</v>
      </c>
      <c r="Q4080" s="13" t="s">
        <v>8320</v>
      </c>
      <c r="R4080" t="s">
        <v>8321</v>
      </c>
      <c r="S4080" s="10">
        <f t="shared" si="255"/>
        <v>42732.579189814809</v>
      </c>
      <c r="T4080" s="10">
        <f t="shared" si="254"/>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s="13" t="s">
        <v>8320</v>
      </c>
      <c r="R4081" t="s">
        <v>8321</v>
      </c>
      <c r="S4081" s="10">
        <f t="shared" si="255"/>
        <v>42510.730567129627</v>
      </c>
      <c r="T4081" s="10">
        <f t="shared" si="254"/>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s="6" t="e">
        <f t="shared" si="253"/>
        <v>#DIV/0!</v>
      </c>
      <c r="Q4082" s="13" t="s">
        <v>8320</v>
      </c>
      <c r="R4082" t="s">
        <v>8321</v>
      </c>
      <c r="S4082" s="10">
        <f t="shared" si="255"/>
        <v>42511.489768518521</v>
      </c>
      <c r="T4082" s="10">
        <f t="shared" si="254"/>
        <v>42535.579166666663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s="13" t="s">
        <v>8320</v>
      </c>
      <c r="R4083" t="s">
        <v>8321</v>
      </c>
      <c r="S4083" s="10">
        <f t="shared" si="255"/>
        <v>42041.372974537029</v>
      </c>
      <c r="T4083" s="10">
        <f t="shared" si="254"/>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s="6">
        <f t="shared" si="253"/>
        <v>1.5</v>
      </c>
      <c r="Q4084" s="13" t="s">
        <v>8320</v>
      </c>
      <c r="R4084" t="s">
        <v>8321</v>
      </c>
      <c r="S4084" s="10">
        <f t="shared" si="255"/>
        <v>42306.980937499997</v>
      </c>
      <c r="T4084" s="10">
        <f t="shared" si="254"/>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s="13" t="s">
        <v>8320</v>
      </c>
      <c r="R4085" t="s">
        <v>8321</v>
      </c>
      <c r="S4085" s="10">
        <f t="shared" si="255"/>
        <v>42353.553425925922</v>
      </c>
      <c r="T4085" s="10">
        <f t="shared" si="254"/>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s="13" t="s">
        <v>8320</v>
      </c>
      <c r="R4086" t="s">
        <v>8321</v>
      </c>
      <c r="S4086" s="10">
        <f t="shared" si="255"/>
        <v>42622.228078703702</v>
      </c>
      <c r="T4086" s="10">
        <f t="shared" si="254"/>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s="13" t="s">
        <v>8320</v>
      </c>
      <c r="R4087" t="s">
        <v>8321</v>
      </c>
      <c r="S4087" s="10">
        <f t="shared" si="255"/>
        <v>42058.395543981482</v>
      </c>
      <c r="T4087" s="10">
        <f t="shared" si="254"/>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s="6">
        <f t="shared" si="253"/>
        <v>9.4</v>
      </c>
      <c r="Q4088" s="13" t="s">
        <v>8320</v>
      </c>
      <c r="R4088" t="s">
        <v>8321</v>
      </c>
      <c r="S4088" s="10">
        <f t="shared" si="255"/>
        <v>42304.732627314814</v>
      </c>
      <c r="T4088" s="10">
        <f t="shared" si="254"/>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s="6" t="e">
        <f t="shared" si="253"/>
        <v>#DIV/0!</v>
      </c>
      <c r="Q4089" s="13" t="s">
        <v>8320</v>
      </c>
      <c r="R4089" t="s">
        <v>8321</v>
      </c>
      <c r="S4089" s="10">
        <f t="shared" si="255"/>
        <v>42538.53456018518</v>
      </c>
      <c r="T4089" s="10">
        <f t="shared" si="254"/>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s="6">
        <f t="shared" si="253"/>
        <v>72</v>
      </c>
      <c r="Q4090" s="13" t="s">
        <v>8320</v>
      </c>
      <c r="R4090" t="s">
        <v>8321</v>
      </c>
      <c r="S4090" s="10">
        <f t="shared" si="255"/>
        <v>41990.40421296296</v>
      </c>
      <c r="T4090" s="10">
        <f t="shared" si="254"/>
        <v>42020.226388888885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s="13" t="s">
        <v>8320</v>
      </c>
      <c r="R4091" t="s">
        <v>8321</v>
      </c>
      <c r="S4091" s="10">
        <f t="shared" si="255"/>
        <v>42122.524166666662</v>
      </c>
      <c r="T4091" s="10">
        <f t="shared" si="254"/>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s="13" t="s">
        <v>8320</v>
      </c>
      <c r="R4092" t="s">
        <v>8321</v>
      </c>
      <c r="S4092" s="10">
        <f t="shared" si="255"/>
        <v>42209.464548611104</v>
      </c>
      <c r="T4092" s="10">
        <f t="shared" si="254"/>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s="6">
        <f t="shared" si="253"/>
        <v>25.5</v>
      </c>
      <c r="Q4093" s="13" t="s">
        <v>8320</v>
      </c>
      <c r="R4093" t="s">
        <v>8321</v>
      </c>
      <c r="S4093" s="10">
        <f t="shared" si="255"/>
        <v>41990.298043981478</v>
      </c>
      <c r="T4093" s="10">
        <f t="shared" si="254"/>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s="13" t="s">
        <v>8320</v>
      </c>
      <c r="R4094" t="s">
        <v>8321</v>
      </c>
      <c r="S4094" s="10">
        <f t="shared" si="255"/>
        <v>42038.986655092587</v>
      </c>
      <c r="T4094" s="10">
        <f t="shared" si="254"/>
        <v>42098.944988425923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s="6">
        <f t="shared" si="253"/>
        <v>15</v>
      </c>
      <c r="Q4095" s="13" t="s">
        <v>8320</v>
      </c>
      <c r="R4095" t="s">
        <v>8321</v>
      </c>
      <c r="S4095" s="10">
        <f t="shared" si="255"/>
        <v>42178.607557870368</v>
      </c>
      <c r="T4095" s="10">
        <f t="shared" si="254"/>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s="13" t="s">
        <v>8320</v>
      </c>
      <c r="R4096" t="s">
        <v>8321</v>
      </c>
      <c r="S4096" s="10">
        <f t="shared" si="255"/>
        <v>41889.878472222219</v>
      </c>
      <c r="T4096" s="10">
        <f t="shared" si="254"/>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s="13" t="s">
        <v>8320</v>
      </c>
      <c r="R4097" t="s">
        <v>8321</v>
      </c>
      <c r="S4097" s="10">
        <f t="shared" si="255"/>
        <v>42692.823495370372</v>
      </c>
      <c r="T4097" s="10">
        <f t="shared" si="254"/>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s="13" t="s">
        <v>8320</v>
      </c>
      <c r="R4098" t="s">
        <v>8321</v>
      </c>
      <c r="S4098" s="10">
        <f t="shared" si="255"/>
        <v>42750.321979166663</v>
      </c>
      <c r="T4098" s="10">
        <f t="shared" si="254"/>
        <v>42794.160416666666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256">E4099/D4099</f>
        <v>0</v>
      </c>
      <c r="P4099" s="6" t="e">
        <f t="shared" ref="P4099:P4115" si="257">E4099/L4099</f>
        <v>#DIV/0!</v>
      </c>
      <c r="Q4099" s="13" t="s">
        <v>8320</v>
      </c>
      <c r="R4099" t="s">
        <v>8321</v>
      </c>
      <c r="S4099" s="10">
        <f t="shared" si="255"/>
        <v>42344.616168981483</v>
      </c>
      <c r="T4099" s="10">
        <f t="shared" ref="T4099:T4115" si="258">(I4099/86400)+25569+(-5/24)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s="6" t="e">
        <f t="shared" si="257"/>
        <v>#DIV/0!</v>
      </c>
      <c r="Q4100" s="13" t="s">
        <v>8320</v>
      </c>
      <c r="R4100" t="s">
        <v>8321</v>
      </c>
      <c r="S4100" s="10">
        <f t="shared" ref="S4100:S4115" si="259">(J4100/86400)+25569+(-5/24)</f>
        <v>42495.51385416666</v>
      </c>
      <c r="T4100" s="10">
        <f t="shared" si="258"/>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s="13" t="s">
        <v>8320</v>
      </c>
      <c r="R4101" t="s">
        <v>8321</v>
      </c>
      <c r="S4101" s="10">
        <f t="shared" si="259"/>
        <v>42570.642048611109</v>
      </c>
      <c r="T4101" s="10">
        <f t="shared" si="258"/>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s="6" t="e">
        <f t="shared" si="257"/>
        <v>#DIV/0!</v>
      </c>
      <c r="Q4102" s="13" t="s">
        <v>8320</v>
      </c>
      <c r="R4102" t="s">
        <v>8321</v>
      </c>
      <c r="S4102" s="10">
        <f t="shared" si="259"/>
        <v>41926.916550925926</v>
      </c>
      <c r="T4102" s="10">
        <f t="shared" si="258"/>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s="6" t="e">
        <f t="shared" si="257"/>
        <v>#DIV/0!</v>
      </c>
      <c r="Q4103" s="13" t="s">
        <v>8320</v>
      </c>
      <c r="R4103" t="s">
        <v>8321</v>
      </c>
      <c r="S4103" s="10">
        <f t="shared" si="259"/>
        <v>42730.695393518516</v>
      </c>
      <c r="T4103" s="10">
        <f t="shared" si="258"/>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s="13" t="s">
        <v>8320</v>
      </c>
      <c r="R4104" t="s">
        <v>8321</v>
      </c>
      <c r="S4104" s="10">
        <f t="shared" si="259"/>
        <v>42475.639733796292</v>
      </c>
      <c r="T4104" s="10">
        <f t="shared" si="258"/>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s="13" t="s">
        <v>8320</v>
      </c>
      <c r="R4105" t="s">
        <v>8321</v>
      </c>
      <c r="S4105" s="10">
        <f t="shared" si="259"/>
        <v>42188.624606481484</v>
      </c>
      <c r="T4105" s="10">
        <f t="shared" si="258"/>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s="13" t="s">
        <v>8320</v>
      </c>
      <c r="R4106" t="s">
        <v>8321</v>
      </c>
      <c r="S4106" s="10">
        <f t="shared" si="259"/>
        <v>42640.069837962961</v>
      </c>
      <c r="T4106" s="10">
        <f t="shared" si="258"/>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s="13" t="s">
        <v>8320</v>
      </c>
      <c r="R4107" t="s">
        <v>8321</v>
      </c>
      <c r="S4107" s="10">
        <f t="shared" si="259"/>
        <v>42696.802187499998</v>
      </c>
      <c r="T4107" s="10">
        <f t="shared" si="258"/>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s="13" t="s">
        <v>8320</v>
      </c>
      <c r="R4108" t="s">
        <v>8321</v>
      </c>
      <c r="S4108" s="10">
        <f t="shared" si="259"/>
        <v>42052.841041666667</v>
      </c>
      <c r="T4108" s="10">
        <f t="shared" si="258"/>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s="13" t="s">
        <v>8320</v>
      </c>
      <c r="R4109" t="s">
        <v>8321</v>
      </c>
      <c r="S4109" s="10">
        <f t="shared" si="259"/>
        <v>41883.708344907405</v>
      </c>
      <c r="T4109" s="10">
        <f t="shared" si="258"/>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s="13" t="s">
        <v>8320</v>
      </c>
      <c r="R4110" t="s">
        <v>8321</v>
      </c>
      <c r="S4110" s="10">
        <f t="shared" si="259"/>
        <v>42766.823344907403</v>
      </c>
      <c r="T4110" s="10">
        <f t="shared" si="258"/>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s="6" t="e">
        <f t="shared" si="257"/>
        <v>#DIV/0!</v>
      </c>
      <c r="Q4111" s="13" t="s">
        <v>8320</v>
      </c>
      <c r="R4111" t="s">
        <v>8321</v>
      </c>
      <c r="S4111" s="10">
        <f t="shared" si="259"/>
        <v>42307.331064814811</v>
      </c>
      <c r="T4111" s="10">
        <f t="shared" si="258"/>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s="13" t="s">
        <v>8320</v>
      </c>
      <c r="R4112" t="s">
        <v>8321</v>
      </c>
      <c r="S4112" s="10">
        <f t="shared" si="259"/>
        <v>42512.418414351851</v>
      </c>
      <c r="T4112" s="10">
        <f t="shared" si="258"/>
        <v>42572.418414351851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s="13" t="s">
        <v>8320</v>
      </c>
      <c r="R4113" t="s">
        <v>8321</v>
      </c>
      <c r="S4113" s="10">
        <f t="shared" si="259"/>
        <v>42028.927546296291</v>
      </c>
      <c r="T4113" s="10">
        <f t="shared" si="258"/>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s="13" t="s">
        <v>8320</v>
      </c>
      <c r="R4114" t="s">
        <v>8321</v>
      </c>
      <c r="S4114" s="10">
        <f t="shared" si="259"/>
        <v>42400.738263888888</v>
      </c>
      <c r="T4114" s="10">
        <f t="shared" si="258"/>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s="6">
        <f t="shared" si="257"/>
        <v>1</v>
      </c>
      <c r="Q4115" s="13" t="s">
        <v>8320</v>
      </c>
      <c r="R4115" t="s">
        <v>8321</v>
      </c>
      <c r="S4115" s="10">
        <f t="shared" si="259"/>
        <v>42358.364849537036</v>
      </c>
      <c r="T4115" s="10">
        <f t="shared" si="258"/>
        <v>42377.06527777778</v>
      </c>
    </row>
  </sheetData>
  <conditionalFormatting sqref="F1:F1048576">
    <cfRule type="containsText" dxfId="4" priority="10" operator="containsText" text="live">
      <formula>NOT(ISERROR(SEARCH("live",F1)))</formula>
    </cfRule>
    <cfRule type="containsText" dxfId="3" priority="11" operator="containsText" text="canceled">
      <formula>NOT(ISERROR(SEARCH("canceled",F1)))</formula>
    </cfRule>
    <cfRule type="containsText" dxfId="2" priority="12" operator="containsText" text="cancelled">
      <formula>NOT(ISERROR(SEARCH("cancelled",F1)))</formula>
    </cfRule>
    <cfRule type="containsText" dxfId="1" priority="13" operator="containsText" text="failed">
      <formula>NOT(ISERROR(SEARCH("failed",F1)))</formula>
    </cfRule>
    <cfRule type="containsText" dxfId="0" priority="14" operator="containsText" text="successful">
      <formula>NOT(ISERROR(SEARCH("successful",F1)))</formula>
    </cfRule>
  </conditionalFormatting>
  <conditionalFormatting sqref="O1:O1048576">
    <cfRule type="colorScale" priority="15">
      <colorScale>
        <cfvo type="percentile" val="10"/>
        <cfvo type="percentile" val="50"/>
        <cfvo type="percentile" val="90"/>
        <color rgb="FFFF0000"/>
        <color rgb="FF00FB00"/>
        <color rgb="FF2677FF"/>
      </colorScale>
    </cfRule>
    <cfRule type="colorScale" priority="16">
      <colorScale>
        <cfvo type="min"/>
        <cfvo type="num" val="100"/>
        <cfvo type="max"/>
        <color rgb="FFFF0000"/>
        <color rgb="FF00FB00"/>
        <color rgb="FF2677FF"/>
      </colorScale>
    </cfRule>
    <cfRule type="colorScale" priority="17">
      <colorScale>
        <cfvo type="min"/>
        <cfvo type="percentile" val="50"/>
        <cfvo type="max"/>
        <color rgb="FFF8696B"/>
        <color rgb="FFFFEB84"/>
        <color rgb="FF63BE7B"/>
      </colorScale>
    </cfRule>
    <cfRule type="dataBar" priority="18">
      <dataBar>
        <cfvo type="min"/>
        <cfvo type="max"/>
        <color rgb="FF638EC6"/>
      </dataBar>
      <extLst>
        <ext xmlns:x14="http://schemas.microsoft.com/office/spreadsheetml/2009/9/main" uri="{B025F937-C7B1-47D3-B67F-A62EFF666E3E}">
          <x14:id>{875DC948-CB36-A74E-ACA2-BBF85DCA0B2B}</x14:id>
        </ext>
      </extLst>
    </cfRule>
    <cfRule type="colorScale" priority="19">
      <colorScale>
        <cfvo type="percent" val="0"/>
        <cfvo type="percent" val="100"/>
        <cfvo type="max"/>
        <color rgb="FFFF0000"/>
        <color rgb="FF00FB00"/>
        <color rgb="FF2677FF"/>
      </colorScale>
    </cfRule>
    <cfRule type="colorScale" priority="20">
      <colorScale>
        <cfvo type="min"/>
        <cfvo type="percentile" val="50"/>
        <cfvo type="max"/>
        <color rgb="FFF8696B"/>
        <color rgb="FFFCFCFF"/>
        <color rgb="FF5A8AC6"/>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875DC948-CB36-A74E-ACA2-BBF85DCA0B2B}">
            <x14:dataBar minLength="0" maxLength="100" gradient="0">
              <x14:cfvo type="min"/>
              <x14:cfvo type="max"/>
              <x14:negativeFillColor rgb="FFFF0000"/>
              <x14:axisColor rgb="FF000000"/>
            </x14:dataBar>
          </x14:cfRule>
          <xm:sqref>O1:O1048576</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Category Table,Chart</vt:lpstr>
      <vt:lpstr>Sub Category Table,Chart</vt:lpstr>
      <vt:lpstr>Start Date Table,Chart</vt:lpstr>
      <vt:lpstr>Bonus</vt:lpstr>
      <vt:lpstr>Analysis</vt:lpstr>
      <vt:lpstr>Given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Nicholas Radich</cp:lastModifiedBy>
  <dcterms:created xsi:type="dcterms:W3CDTF">2017-04-20T15:17:24Z</dcterms:created>
  <dcterms:modified xsi:type="dcterms:W3CDTF">2018-09-14T01:23:11Z</dcterms:modified>
</cp:coreProperties>
</file>