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xr:revisionPtr revIDLastSave="8675" documentId="11_0B1D56BE9CDCCE836B02CE7A5FB0D4A9BBFD1C62" xr6:coauthVersionLast="47" xr6:coauthVersionMax="47" xr10:uidLastSave="{F8D268B0-DF63-49E0-8690-47076404287C}"/>
  <bookViews>
    <workbookView xWindow="240" yWindow="105" windowWidth="14805" windowHeight="8010" firstSheet="4" activeTab="3" xr2:uid="{00000000-000D-0000-FFFF-FFFF00000000}"/>
  </bookViews>
  <sheets>
    <sheet name="Regresi PTR Tester (2)" sheetId="9" r:id="rId1"/>
    <sheet name="Regresi PTR Tester" sheetId="1" state="hidden" r:id="rId2"/>
    <sheet name="Regresi PTR PO" sheetId="2" state="hidden" r:id="rId3"/>
    <sheet name="Regresi PTR PO (2)" sheetId="10" r:id="rId4"/>
    <sheet name="PTR_PO_Payment (2)" sheetId="11" r:id="rId5"/>
    <sheet name="PTR_PO_Payment" sheetId="5" state="hidden" r:id="rId6"/>
    <sheet name="Tiket Prod Issue PO (2)" sheetId="12" r:id="rId7"/>
    <sheet name="Tiket PTR - Backoffice" sheetId="3" r:id="rId8"/>
    <sheet name="Tiket Hotfix PO" sheetId="4" state="hidden" r:id="rId9"/>
    <sheet name="PTR PO-Surrounding deploy" sheetId="6" state="hidden" r:id="rId10"/>
    <sheet name="Sheet1" sheetId="8" state="hidden" r:id="rId11"/>
    <sheet name="PTR PO Payment - Surrounding dp" sheetId="7" state="hidden" r:id="rId12"/>
    <sheet name="Sheet2" sheetId="13" state="hidden" r:id="rId13"/>
  </sheets>
  <definedNames>
    <definedName name="_xlnm._FilterDatabase" localSheetId="5" hidden="1">PTR_PO_Payment!$A$1:$S$1</definedName>
    <definedName name="_xlnm._FilterDatabase" localSheetId="4" hidden="1">'PTR_PO_Payment (2)'!$A$3:$T$3</definedName>
    <definedName name="_xlnm._FilterDatabase" localSheetId="1" hidden="1">'Regresi PTR Tester'!$A$9:$Y$137</definedName>
    <definedName name="_xlnm._FilterDatabase" localSheetId="7" hidden="1">'Tiket PTR - Backoffice'!$A$7:$U$18</definedName>
    <definedName name="_xlnm._FilterDatabase" localSheetId="0" hidden="1">'Regresi PTR Tester (2)'!$A$5:$Y$133</definedName>
    <definedName name="_xlnm._FilterDatabase" localSheetId="6" hidden="1">'Tiket Prod Issue PO (2)'!$A$7:$U$89</definedName>
    <definedName name="_xlnm._FilterDatabase" localSheetId="3" hidden="1">'Regresi PTR PO (2)'!$A$7:$T$236</definedName>
    <definedName name="_xlnm._FilterDatabase" localSheetId="2" hidden="1">'Regresi PTR PO'!$A$7:$S$7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2" l="1"/>
  <c r="F5" i="10"/>
  <c r="J3" i="9"/>
  <c r="K3" i="9"/>
  <c r="J4" i="9"/>
  <c r="K4" i="9"/>
  <c r="C4" i="13"/>
  <c r="H3" i="9"/>
  <c r="I3" i="9"/>
  <c r="H4" i="9"/>
  <c r="I4" i="9"/>
  <c r="C3" i="13"/>
  <c r="F6" i="10"/>
  <c r="N5" i="3"/>
  <c r="L5" i="3"/>
  <c r="J5" i="3"/>
  <c r="H5" i="3"/>
  <c r="F5" i="3"/>
  <c r="D5" i="3"/>
  <c r="E5" i="3"/>
  <c r="G5" i="3"/>
  <c r="I5" i="3"/>
  <c r="K5" i="3"/>
  <c r="M5" i="3"/>
  <c r="O5" i="3"/>
  <c r="D3" i="9"/>
  <c r="D3" i="12"/>
  <c r="E3" i="12"/>
  <c r="F3" i="12"/>
  <c r="G3" i="12"/>
  <c r="H3" i="12"/>
  <c r="I3" i="12"/>
  <c r="J3" i="12"/>
  <c r="K3" i="12"/>
  <c r="L3" i="12"/>
  <c r="M3" i="12"/>
  <c r="N3" i="12"/>
  <c r="O3" i="12"/>
  <c r="D4" i="12"/>
  <c r="F4" i="12"/>
  <c r="G4" i="12"/>
  <c r="H4" i="12"/>
  <c r="I4" i="12"/>
  <c r="J4" i="12"/>
  <c r="K4" i="12"/>
  <c r="L4" i="12"/>
  <c r="M4" i="12"/>
  <c r="N4" i="12"/>
  <c r="O4" i="12"/>
  <c r="N6" i="10"/>
  <c r="L6" i="10"/>
  <c r="J6" i="10"/>
  <c r="H6" i="10"/>
  <c r="D6" i="10"/>
  <c r="N5" i="10"/>
  <c r="L5" i="10"/>
  <c r="J5" i="10"/>
  <c r="H5" i="10"/>
  <c r="D5" i="10"/>
  <c r="N4" i="10"/>
  <c r="L4" i="10"/>
  <c r="J4" i="10"/>
  <c r="H4" i="10"/>
  <c r="F4" i="10"/>
  <c r="E4" i="10"/>
  <c r="D4" i="10"/>
  <c r="N3" i="10"/>
  <c r="L3" i="10"/>
  <c r="J3" i="10"/>
  <c r="H3" i="10"/>
  <c r="F3" i="10"/>
  <c r="E3" i="10"/>
  <c r="D3" i="10"/>
  <c r="N4" i="9"/>
  <c r="L4" i="9"/>
  <c r="F4" i="9"/>
  <c r="E4" i="9"/>
  <c r="D4" i="9"/>
  <c r="N3" i="9"/>
  <c r="L3" i="9"/>
  <c r="F3" i="9"/>
  <c r="E3" i="9"/>
  <c r="D4" i="7"/>
  <c r="E4" i="7"/>
  <c r="F4" i="7"/>
  <c r="G4" i="7"/>
  <c r="H4" i="7"/>
  <c r="I4" i="7"/>
  <c r="J4" i="7"/>
  <c r="K4" i="7"/>
  <c r="L4" i="7"/>
  <c r="M4" i="7"/>
  <c r="N4" i="7"/>
  <c r="O4" i="7"/>
  <c r="D5" i="7"/>
  <c r="E5" i="7"/>
  <c r="F5" i="7"/>
  <c r="G5" i="7"/>
  <c r="H5" i="7"/>
  <c r="I5" i="7"/>
  <c r="J5" i="7"/>
  <c r="K5" i="7"/>
  <c r="L5" i="7"/>
  <c r="M5" i="7"/>
  <c r="N5" i="7"/>
  <c r="O5" i="7"/>
  <c r="D6" i="7"/>
  <c r="E6" i="7"/>
  <c r="F6" i="7"/>
  <c r="G6" i="7"/>
  <c r="H6" i="7"/>
  <c r="I6" i="7"/>
  <c r="J6" i="7"/>
  <c r="K6" i="7"/>
  <c r="L6" i="7"/>
  <c r="M6" i="7"/>
  <c r="N6" i="7"/>
  <c r="O6" i="7"/>
  <c r="D7" i="7"/>
  <c r="E7" i="7"/>
  <c r="F7" i="7"/>
  <c r="G7" i="7"/>
  <c r="H7" i="7"/>
  <c r="I7" i="7"/>
  <c r="J7" i="7"/>
  <c r="K7" i="7"/>
  <c r="L7" i="7"/>
  <c r="M7" i="7"/>
  <c r="N7" i="7"/>
  <c r="O7" i="7"/>
  <c r="N7" i="6"/>
  <c r="N6" i="6"/>
  <c r="N5" i="6"/>
  <c r="N4" i="6"/>
  <c r="L7" i="6"/>
  <c r="L6" i="6"/>
  <c r="L5" i="6"/>
  <c r="L4" i="6"/>
  <c r="J7" i="6"/>
  <c r="J6" i="6"/>
  <c r="J5" i="6"/>
  <c r="J4" i="6"/>
  <c r="H7" i="6"/>
  <c r="H6" i="6"/>
  <c r="H5" i="6"/>
  <c r="H4" i="6"/>
  <c r="F7" i="6"/>
  <c r="F6" i="6"/>
  <c r="F5" i="6"/>
  <c r="F4" i="6"/>
  <c r="E7" i="6"/>
  <c r="G7" i="6"/>
  <c r="E6" i="6"/>
  <c r="E5" i="6"/>
  <c r="O5" i="6"/>
  <c r="E4" i="6"/>
  <c r="O4" i="6"/>
  <c r="D7" i="6"/>
  <c r="D6" i="6"/>
  <c r="D5" i="6"/>
  <c r="D4" i="6"/>
  <c r="G4" i="6"/>
  <c r="I4" i="6"/>
  <c r="K4" i="6"/>
  <c r="M4" i="6"/>
  <c r="G5" i="6"/>
  <c r="I5" i="6"/>
  <c r="K5" i="6"/>
  <c r="M5" i="6"/>
  <c r="G6" i="6"/>
  <c r="I6" i="6"/>
  <c r="K6" i="6"/>
  <c r="M6" i="6"/>
  <c r="O6" i="6"/>
  <c r="I7" i="6"/>
  <c r="K7" i="6"/>
  <c r="M7" i="6"/>
  <c r="O7" i="6"/>
  <c r="F5" i="2"/>
  <c r="F7" i="1"/>
  <c r="E5" i="2"/>
  <c r="N6" i="2"/>
  <c r="N5" i="2"/>
  <c r="L6" i="2"/>
  <c r="L5" i="2"/>
  <c r="J6" i="2"/>
  <c r="F6" i="1"/>
  <c r="J5" i="2"/>
  <c r="H6" i="2"/>
  <c r="H5" i="2"/>
  <c r="F6" i="2"/>
  <c r="F5" i="1"/>
  <c r="E6" i="2"/>
  <c r="N6" i="1"/>
  <c r="N5" i="1"/>
  <c r="L6" i="1"/>
  <c r="L5" i="1"/>
  <c r="J6" i="1"/>
  <c r="J5" i="1"/>
  <c r="E6" i="1"/>
  <c r="E5" i="1"/>
  <c r="H6" i="1"/>
  <c r="I6" i="1"/>
  <c r="H5" i="1"/>
  <c r="I5" i="1"/>
  <c r="D5" i="1"/>
  <c r="G5" i="1"/>
  <c r="D6" i="1"/>
  <c r="G6" i="1"/>
  <c r="D7" i="1"/>
  <c r="E7" i="1"/>
  <c r="G7" i="1"/>
  <c r="N4" i="2"/>
  <c r="N3" i="2"/>
  <c r="L4" i="2"/>
  <c r="L3" i="2"/>
  <c r="J4" i="2"/>
  <c r="J3" i="2"/>
  <c r="H4" i="2"/>
  <c r="H3" i="2"/>
  <c r="F4" i="2"/>
  <c r="F3" i="2"/>
  <c r="E4" i="2"/>
  <c r="E3" i="2"/>
  <c r="D4" i="2"/>
  <c r="D3" i="2"/>
  <c r="D6" i="2"/>
  <c r="D5" i="2"/>
  <c r="N8" i="1"/>
  <c r="N7" i="1"/>
  <c r="N4" i="1"/>
  <c r="N3" i="1"/>
  <c r="L8" i="1"/>
  <c r="L7" i="1"/>
  <c r="L4" i="1"/>
  <c r="L3" i="1"/>
  <c r="J8" i="1"/>
  <c r="J7" i="1"/>
  <c r="J4" i="1"/>
  <c r="J3" i="1"/>
  <c r="H8" i="1"/>
  <c r="H7" i="1"/>
  <c r="H4" i="1"/>
  <c r="H3" i="1"/>
  <c r="F3" i="1"/>
  <c r="F4" i="1"/>
  <c r="F8" i="1"/>
  <c r="E8" i="1"/>
  <c r="D8" i="1"/>
  <c r="I7" i="1"/>
  <c r="K7" i="1"/>
  <c r="M7" i="1"/>
  <c r="O7" i="1"/>
  <c r="G8" i="1"/>
  <c r="I8" i="1"/>
  <c r="K8" i="1"/>
  <c r="M8" i="1"/>
  <c r="O8" i="1"/>
  <c r="E3" i="3"/>
  <c r="E4" i="4"/>
  <c r="E3" i="4"/>
  <c r="F3" i="3"/>
  <c r="N4" i="3"/>
  <c r="N3" i="3"/>
  <c r="L4" i="3"/>
  <c r="L3" i="3"/>
  <c r="J4" i="3"/>
  <c r="J3" i="3"/>
  <c r="H3" i="3"/>
  <c r="H4" i="3"/>
  <c r="F4" i="3"/>
  <c r="E4" i="3"/>
  <c r="D4" i="3"/>
  <c r="D3" i="3"/>
  <c r="N4" i="4"/>
  <c r="N3" i="4"/>
  <c r="L4" i="4"/>
  <c r="L3" i="4"/>
  <c r="J4" i="4"/>
  <c r="J3" i="4"/>
  <c r="H4" i="4"/>
  <c r="H3" i="4"/>
  <c r="F3" i="4"/>
  <c r="F4" i="4"/>
  <c r="D3" i="4"/>
  <c r="D4" i="4"/>
  <c r="E4" i="1"/>
  <c r="E3" i="1"/>
  <c r="D4" i="1"/>
  <c r="D3" i="1"/>
  <c r="M3" i="2"/>
  <c r="K3" i="2"/>
  <c r="I3" i="2"/>
  <c r="G3" i="2"/>
  <c r="M4" i="2"/>
  <c r="K4" i="2"/>
  <c r="I4" i="2"/>
  <c r="G4" i="2"/>
  <c r="G5" i="2"/>
  <c r="K4" i="1"/>
  <c r="G4" i="4"/>
  <c r="I4" i="4"/>
  <c r="K4" i="4"/>
  <c r="M4" i="4"/>
  <c r="O4" i="4"/>
  <c r="G3" i="4"/>
  <c r="I3" i="4"/>
  <c r="K3" i="4"/>
  <c r="M3" i="4"/>
  <c r="O3" i="4"/>
  <c r="G3" i="3"/>
  <c r="I3" i="3"/>
  <c r="K3" i="3"/>
  <c r="M3" i="3"/>
  <c r="O3" i="3"/>
  <c r="G4" i="3"/>
  <c r="I4" i="3"/>
  <c r="K4" i="3"/>
  <c r="M4" i="3"/>
  <c r="O4" i="3"/>
  <c r="I5" i="2"/>
  <c r="K5" i="2"/>
  <c r="M5" i="2"/>
  <c r="O5" i="2"/>
  <c r="G6" i="2"/>
  <c r="I6" i="2"/>
  <c r="K6" i="2"/>
  <c r="M6" i="2"/>
  <c r="O6" i="2"/>
  <c r="G3" i="1"/>
  <c r="I3" i="1"/>
  <c r="K3" i="1"/>
  <c r="M3" i="1"/>
  <c r="G4" i="1"/>
  <c r="I4" i="1"/>
  <c r="O4" i="1"/>
  <c r="G3" i="10"/>
  <c r="I3" i="10"/>
  <c r="K3" i="10"/>
  <c r="M3" i="10"/>
  <c r="G4" i="10"/>
  <c r="I4" i="10"/>
  <c r="K4" i="10"/>
  <c r="M4" i="10"/>
  <c r="G5" i="10"/>
  <c r="I5" i="10"/>
  <c r="K5" i="10"/>
  <c r="M5" i="10"/>
  <c r="O5" i="10"/>
  <c r="G6" i="10"/>
  <c r="I6" i="10"/>
  <c r="S4" i="13"/>
  <c r="K6" i="10"/>
  <c r="S5" i="13"/>
  <c r="M6" i="10"/>
  <c r="M4" i="9"/>
  <c r="S6" i="13"/>
  <c r="O6" i="10"/>
  <c r="O4" i="9"/>
  <c r="S7" i="13"/>
  <c r="G3" i="9"/>
  <c r="M3" i="9"/>
  <c r="O3" i="9"/>
  <c r="G4" i="9"/>
  <c r="M4" i="1"/>
  <c r="O3" i="1"/>
  <c r="K5" i="1"/>
  <c r="K6" i="1"/>
  <c r="M5" i="1"/>
  <c r="M6" i="1"/>
  <c r="O5" i="1"/>
  <c r="O6" i="1"/>
  <c r="M4" i="13"/>
  <c r="M3" i="13"/>
  <c r="S8" i="13"/>
  <c r="Q7" i="13"/>
  <c r="F6" i="13"/>
  <c r="I6" i="13"/>
  <c r="Q6" i="13"/>
  <c r="F5" i="13"/>
  <c r="I5" i="13"/>
  <c r="Q5" i="13"/>
  <c r="Q8" i="13"/>
  <c r="F4" i="13"/>
  <c r="Q4" i="13"/>
  <c r="F3" i="13"/>
  <c r="I3" i="13"/>
  <c r="I4" i="13"/>
</calcChain>
</file>

<file path=xl/sharedStrings.xml><?xml version="1.0" encoding="utf-8"?>
<sst xmlns="http://schemas.openxmlformats.org/spreadsheetml/2006/main" count="7093" uniqueCount="1136">
  <si>
    <t>Judul / Envi : Regresi / PTR BYOND</t>
  </si>
  <si>
    <t>Version : APK 1.0.3 (275) dan IPA 1.0.3 (282) Envi PTR</t>
  </si>
  <si>
    <t>Periode Testing : 24 November 2024</t>
  </si>
  <si>
    <t>Link Upload Capture</t>
  </si>
  <si>
    <t>https://bsicenter-my.sharepoint.com/:f:/g/personal/amni_alfira_bankbsi_co_id/EjmLjvEoFRFPgq2lubkWGNoByyZRSJIuaq5qk-LEPrMtew?e=PWmmTb</t>
  </si>
  <si>
    <t>OS</t>
  </si>
  <si>
    <t>Total Fitur</t>
  </si>
  <si>
    <t>Total Sub Fitur</t>
  </si>
  <si>
    <t>Execution</t>
  </si>
  <si>
    <t>Passed</t>
  </si>
  <si>
    <t>Failed</t>
  </si>
  <si>
    <t>N/A</t>
  </si>
  <si>
    <t>In Progress</t>
  </si>
  <si>
    <t xml:space="preserve">PTR </t>
  </si>
  <si>
    <t>PTR prev. version
Android 1.0.3 (275)
iOS 1.0.3 (282)</t>
  </si>
  <si>
    <t>Android</t>
  </si>
  <si>
    <t>iOS</t>
  </si>
  <si>
    <t>No</t>
  </si>
  <si>
    <t>Features</t>
  </si>
  <si>
    <t>Sub Fitur</t>
  </si>
  <si>
    <t>Expected Condition</t>
  </si>
  <si>
    <t>OS Version</t>
  </si>
  <si>
    <t>Tipe Device HP</t>
  </si>
  <si>
    <t>Telko Provider HP</t>
  </si>
  <si>
    <t>Rekening Sumber
[Jika ada]</t>
  </si>
  <si>
    <t>Data yang Digunakan
[Jika ada]</t>
  </si>
  <si>
    <t>Tester</t>
  </si>
  <si>
    <t>PO</t>
  </si>
  <si>
    <t>FT
[Jika Ada]</t>
  </si>
  <si>
    <t>Status PTR
APK 1.0.3 (275) 
IPA 1.0.3 (282)</t>
  </si>
  <si>
    <t>Link Report Test</t>
  </si>
  <si>
    <t>Description Issue dan Evidence</t>
  </si>
  <si>
    <t>Tanggal Eksekusi
[harus diisi]</t>
  </si>
  <si>
    <t>Tanggal Passed
[harus diisi]</t>
  </si>
  <si>
    <t>Komentar</t>
  </si>
  <si>
    <t>Aktivasi Registrasi (With Debit Card)</t>
  </si>
  <si>
    <t>Aktivasi Regresi</t>
  </si>
  <si>
    <t>Berhasil Aktivasi dan masuk ke dashboard</t>
  </si>
  <si>
    <t>Samsung Fold</t>
  </si>
  <si>
    <t>Rezki</t>
  </si>
  <si>
    <t>17.6.1</t>
  </si>
  <si>
    <t>Iphone 12 Pro Max</t>
  </si>
  <si>
    <t>Hansen</t>
  </si>
  <si>
    <t>Not Started</t>
  </si>
  <si>
    <t>Login Other Device</t>
  </si>
  <si>
    <t>Login Other Device Normal Flow</t>
  </si>
  <si>
    <t>Berhasil Login Dengan Normal Flow</t>
  </si>
  <si>
    <t>Google Pixel 8 Pro</t>
  </si>
  <si>
    <t>Iphone  14</t>
  </si>
  <si>
    <t>Login Other Device Lupa Password</t>
  </si>
  <si>
    <t>Berhasil Login dengan kondisi Lupa Password</t>
  </si>
  <si>
    <t>Login Other Device Lupa PIN</t>
  </si>
  <si>
    <t>Berhasil Login dengan kondisi Lupa PIN</t>
  </si>
  <si>
    <t>Login Other Device Dengan Akun Terblokir</t>
  </si>
  <si>
    <t>Berhasil Login dengan kondisi Akun Nasabah Terblokir</t>
  </si>
  <si>
    <t>Lupa Password &amp; PIN</t>
  </si>
  <si>
    <t>Lupa Password dari menu profil</t>
  </si>
  <si>
    <t>Berhasil Melakukan Proses Lupa Password dari Menu Profil</t>
  </si>
  <si>
    <t>Lupa Password Dari Prelogin</t>
  </si>
  <si>
    <t>Berhasil Melakukan Proses Lupa Password dari Prelogin</t>
  </si>
  <si>
    <t>Lupa PIN</t>
  </si>
  <si>
    <t>Berhasil Melakukan Proses Lupa PIN</t>
  </si>
  <si>
    <t>Lupa Password dari menu profil Kemudian lupa PIN</t>
  </si>
  <si>
    <t>Berhasil Melakukan Proses Lupa Password dari Menu Profil kemudian Lupa PIN</t>
  </si>
  <si>
    <t>Lupa PIN Kemudian Lupa Password</t>
  </si>
  <si>
    <t>Berhasil Melakukan Proses Lupa PIN kemudian Lupa Password</t>
  </si>
  <si>
    <t>Prelogin</t>
  </si>
  <si>
    <t>Prelogin View (Pagi, Siang, Sore, Malam)</t>
  </si>
  <si>
    <t>Menampilkan Halaman Prelogin dengan Wording yang sesuai untuk waktu Pagi, Siang, Sore, Dan Malam</t>
  </si>
  <si>
    <t>15.1.1</t>
  </si>
  <si>
    <t>Iphone 13 Pro Max</t>
  </si>
  <si>
    <t>Prelogin Routing Menu</t>
  </si>
  <si>
    <t>Berhasil routing ke menu-menu yang sesuai</t>
  </si>
  <si>
    <t>Prelogin Card Waktu Sholat (Lokasi, Saat Adzan, Sebelum / setelah Adzan)</t>
  </si>
  <si>
    <t>Tampilan pada Prelogin Card Sholat sesuai untuk lokasi, saat adzan maupun sebelum / sesudah Adzan</t>
  </si>
  <si>
    <t>Prelogin saat salah password 3x</t>
  </si>
  <si>
    <t>Berhasil Melakukan Login dari prelogin ketika password disalahkan 3x (Login dengan akun terblokir)</t>
  </si>
  <si>
    <t>Profil</t>
  </si>
  <si>
    <t>Ubah Foto Profil (Foto Capture &amp; Upload dari device)</t>
  </si>
  <si>
    <t>Berhasil melakukan proses ubah foto baik dari flow capture maupun Upload dari device</t>
  </si>
  <si>
    <t>OPPO Find N3 Fold</t>
  </si>
  <si>
    <t>Arul</t>
  </si>
  <si>
    <t>Iphone 15 pro</t>
  </si>
  <si>
    <t>Ubah Email</t>
  </si>
  <si>
    <t xml:space="preserve"> </t>
  </si>
  <si>
    <t>Ubah PIN</t>
  </si>
  <si>
    <t>Berhasil melakukan proses Ubah PIN</t>
  </si>
  <si>
    <t>Ubah Password</t>
  </si>
  <si>
    <t>Berhasil melakukan proses Ubah Password</t>
  </si>
  <si>
    <t>Manage Biometrik</t>
  </si>
  <si>
    <t>Berhasil Melakukan proses On maupun Off Biometrik</t>
  </si>
  <si>
    <t>Lokasi ATM &amp; Cabang</t>
  </si>
  <si>
    <t>Berhasil Melihat Lokasi ATM &amp; Cabang yang terdekat</t>
  </si>
  <si>
    <t>Sanggahan Transaksi</t>
  </si>
  <si>
    <t>Sanggahan dari pelaporan profil</t>
  </si>
  <si>
    <t>Berhasil Melakukan Sanggahan transaksi</t>
  </si>
  <si>
    <t>Xiaomi 11T Pro</t>
  </si>
  <si>
    <t>Aga</t>
  </si>
  <si>
    <t>Iphone 15 pro Max</t>
  </si>
  <si>
    <t>Ajul</t>
  </si>
  <si>
    <t>Sanggahan dari halaman mutasi</t>
  </si>
  <si>
    <t>Sanggahan dari pusat bantuan</t>
  </si>
  <si>
    <t>Layanan Islami</t>
  </si>
  <si>
    <t>View Waktu Sholat</t>
  </si>
  <si>
    <t>Berhasil menampilkan informasi waktu sholat sesuai dengan waktunya</t>
  </si>
  <si>
    <t>Xiaomi 11T</t>
  </si>
  <si>
    <t>16.1.2</t>
  </si>
  <si>
    <t>Iphone 14 Pro Max</t>
  </si>
  <si>
    <t>Test Notifikasi Adzan</t>
  </si>
  <si>
    <t>Adzan berhasil terdengar dan notifikasi adzan tampil pada device</t>
  </si>
  <si>
    <t>Lokasi Masjid terdekat</t>
  </si>
  <si>
    <t>Behasil Menampilkan Lokasi Masjid terdekat</t>
  </si>
  <si>
    <t>Arah Kiblat</t>
  </si>
  <si>
    <t>Berhasil Menampilkan Arah Kiblat</t>
  </si>
  <si>
    <t>Juzamma</t>
  </si>
  <si>
    <t>Menampilkan Halaman Juzamma dengan surat2 maupun ayat2 yang sesuai</t>
  </si>
  <si>
    <t>Asmaul Husna</t>
  </si>
  <si>
    <t>Berhasil Menampilkan List 99 Asmaul Husna</t>
  </si>
  <si>
    <t>Mega Menu</t>
  </si>
  <si>
    <t>List &amp; Icon Megamenu</t>
  </si>
  <si>
    <t>Berhasil menampilkan List Megamenu dan icon yang sesuai</t>
  </si>
  <si>
    <t>Routing Menu pada megamenu</t>
  </si>
  <si>
    <t>Routing menu-menu pada megamenu berfungsi sesuai fungsinya</t>
  </si>
  <si>
    <t>Bayar Beli</t>
  </si>
  <si>
    <t>List &amp; Icon Bayar Beli</t>
  </si>
  <si>
    <t>Berhasil menampilkan List bayar beli dan icon yang sesuai</t>
  </si>
  <si>
    <t>Routing Menu pada Bayarbeli</t>
  </si>
  <si>
    <t>Routing menu-menu pada bayar beli berfungsi sesuai fungsinya</t>
  </si>
  <si>
    <t>Transfer</t>
  </si>
  <si>
    <t>Sesama BSI dari tambah baru</t>
  </si>
  <si>
    <t>Berhasil Melakukan Transfer sesama BSI
- Cek Resi
- Cek Saldo
- Cek Mutasi
- Cek Inbox
- Cek Email Notif</t>
  </si>
  <si>
    <t>Xiaomi 14</t>
  </si>
  <si>
    <t>Densu</t>
  </si>
  <si>
    <t>17.5.1</t>
  </si>
  <si>
    <t>Iphone 13</t>
  </si>
  <si>
    <t>Sesama BSI rekening kedua milik sendiri</t>
  </si>
  <si>
    <t>Berhasil Melakukan Transfer sesama BSI dari rekening kedua
- Cek Resi
- Cek Saldo
- Cek Mutasi
- Cek Inbox
- Cek Email Notif</t>
  </si>
  <si>
    <t>Sesama BSI dari History</t>
  </si>
  <si>
    <t>Berhasil Melakukan Transfer sesama BSI dari History
- Cek Resi
- Cek Saldo
- Cek Mutasi
- Cek Inbox
- Cek Email Notif</t>
  </si>
  <si>
    <t>Sesama BSI dari Favorit</t>
  </si>
  <si>
    <t>Berhasil Melakukan Transfer sesama BSI dari Favorit
- Cek Resi
- Cek Saldo
- Cek Mutasi
- Cek Inbox
- Cek Email Notif</t>
  </si>
  <si>
    <t>BIFAST
- Android BCA
- iOS Mandiri</t>
  </si>
  <si>
    <t>Berhasil Melakukan Transfer BIFAST
- Cek Resi
- Cek Saldo
- Cek Mutasi
- Cek Inbox
- Cek Email Notif</t>
  </si>
  <si>
    <t>BCA 1080945031</t>
  </si>
  <si>
    <t>FT2432968NTC</t>
  </si>
  <si>
    <t>Mandiri (15600169000013)</t>
  </si>
  <si>
    <t>FT243298CQFZ</t>
  </si>
  <si>
    <t>Online Konvensional
- Android BRI
- iOS Bank DKI</t>
  </si>
  <si>
    <t>Berhasil Melakukan Transfer Online ke Bank Konvensional
- Cek Resi
- Cek Saldo
- Cek Mutasi
- Cek Inbox
- Cek Email Notif</t>
  </si>
  <si>
    <t>BRI '79701009793534'</t>
  </si>
  <si>
    <t>FT24329JNYHZ</t>
  </si>
  <si>
    <t>DKI (10820318482)</t>
  </si>
  <si>
    <t>FT24329C8356</t>
  </si>
  <si>
    <t>Online Syariah
- Android Maybank Syariah
- iOS Jago Syariah</t>
  </si>
  <si>
    <t>Berhasil Melakukan Transfer Online ke Bank Syariah
- Cek Resi
- Cek Saldo
- Cek Mutasi
- Cek Inbox
- Cek Email Notif</t>
  </si>
  <si>
    <t>MAYBANK SYARIAH 2726000056</t>
  </si>
  <si>
    <t>Aboe</t>
  </si>
  <si>
    <t>Android : 
- FT24320VYS6S [272]
- FT24320D7J1F [273]
- FT24323RZFOZ [270]</t>
  </si>
  <si>
    <t>JAGO SYARIAH 
(504471068561)</t>
  </si>
  <si>
    <t>IOS :
- FT2432OSRJ8T
(before)
- FT2432OBQ
- FT24323JK1XM</t>
  </si>
  <si>
    <t>Informasi Rekening</t>
  </si>
  <si>
    <t>Rekening Di Homescreen</t>
  </si>
  <si>
    <t>Berhasil menampilkan Rekening di Homescreen sesuai dengan Cardnya</t>
  </si>
  <si>
    <t>Rekening Di Portofolio</t>
  </si>
  <si>
    <t>Berhasil menampilkan Rekening di Portofolio</t>
  </si>
  <si>
    <t>Mutasi Rekening</t>
  </si>
  <si>
    <t>Berhasil menampilkan Halaman Mutasi Rekening dengan List Mutasi yang sesuai</t>
  </si>
  <si>
    <t>Download E-Statement</t>
  </si>
  <si>
    <t>Berhasil melakukan Download E-Statement</t>
  </si>
  <si>
    <t>Ubah Nama Tabungan</t>
  </si>
  <si>
    <t>Berhasil Merubah Nama tabungan</t>
  </si>
  <si>
    <t>Atur Tampilan Beranda (favorit Card Homescreen)</t>
  </si>
  <si>
    <t>Berhasil Merubah card favorit pada homescreen</t>
  </si>
  <si>
    <t>Tambah tabungan</t>
  </si>
  <si>
    <t>Tambah Tabungan
Android : Easy Wadiah
iOS : Easy Mudharabah</t>
  </si>
  <si>
    <t>Berhasil tambahn tabungan dan tampil di portofolio nasabah</t>
  </si>
  <si>
    <t>POCO F6</t>
  </si>
  <si>
    <t>QRIS</t>
  </si>
  <si>
    <t>MPM OFF Us (Payment)</t>
  </si>
  <si>
    <t>Berhasil Melakukan transaksi QRIS MPM OFF Us
- Cek Resi
- Cek Saldo
- Cek Mutasi
- Cek Inbox
- Cek Email Notif</t>
  </si>
  <si>
    <t>Minggu : FT24329LHPT8</t>
  </si>
  <si>
    <t>MPM ON Us (Payment)</t>
  </si>
  <si>
    <t>Berhasil Melakukan transaksi QRIS MPM ON Us
- Cek Resi
- Cek Saldo
- Cek Mutasi
- Cek Inbox
- Cek Email Notif</t>
  </si>
  <si>
    <t>Minggu: FT24329BGN6P</t>
  </si>
  <si>
    <t>CrossBorder (Payment)</t>
  </si>
  <si>
    <t>Berhasil Melakukan transaksi QRIS CrossBorder
- Cek Resi
- Cek Saldo
- Cek Mutasi
- Cek Inbox
- Cek Email Notif</t>
  </si>
  <si>
    <t>Minggu: FT24329Q1076</t>
  </si>
  <si>
    <t>E-Wallet</t>
  </si>
  <si>
    <t>Topup Ovo</t>
  </si>
  <si>
    <t>Berhasil Melakukan topup OVO
- Cek Resi
- Cek Saldo
- Cek Mutasi
- Cek Inbox
- Cek Email Notif</t>
  </si>
  <si>
    <t>Poco F4</t>
  </si>
  <si>
    <t>OVO
081293394417</t>
  </si>
  <si>
    <t>Owan</t>
  </si>
  <si>
    <t>https://istqa.atlassian.net/browse/PS-1043</t>
  </si>
  <si>
    <t>Topup Gopay</t>
  </si>
  <si>
    <t>Berhasil Melakukan topup Gopay
- Cek Resi
- Cek Saldo
- Cek Mutasi
- Cek Inbox
- Cek Email Notif</t>
  </si>
  <si>
    <t>GOPAY 
083812351465</t>
  </si>
  <si>
    <t>FT24329K2HGW</t>
  </si>
  <si>
    <t>GOPAY (0895389545118)</t>
  </si>
  <si>
    <t>FT243299B6MK</t>
  </si>
  <si>
    <t>Topup Shopeepay</t>
  </si>
  <si>
    <t>Berhasil Melakukan topup Shopeepay
- Cek Resi
- Cek Saldo
- Cek Mutasi
- Cek Inbox
- Cek Email Notif</t>
  </si>
  <si>
    <t>FT24329VX8QF</t>
  </si>
  <si>
    <t>FT24329G66J7</t>
  </si>
  <si>
    <t>E-Money</t>
  </si>
  <si>
    <t>Cek Saldo</t>
  </si>
  <si>
    <t>Berhasil melakukan proses Cek Saldo kartu E-Money</t>
  </si>
  <si>
    <t>Axis</t>
  </si>
  <si>
    <t>6032982525321330</t>
  </si>
  <si>
    <t>Iphone 13 Pro</t>
  </si>
  <si>
    <t>Tri</t>
  </si>
  <si>
    <t>IOS 1.0.2 (238): 
6032 9828 7739 1324
IOS  1.0.3 (267): 6032 9828 3885 1465
IOS 1.0.3 (274): 6032 9828 5275 3514</t>
  </si>
  <si>
    <t>IOS 1.0.2 (238):
FT24323TQKQD
IOS  1.0.3 (267): FT243202LQLC
IOS 1.0.3 (274): FT24320NX267</t>
  </si>
  <si>
    <t>Topup</t>
  </si>
  <si>
    <t>Berhasil Melakukan topup E-Money
- Cek Resi
- Cek Saldo
- Cek Mutasi
- Cek Inbox
- Cek Email Notif</t>
  </si>
  <si>
    <t>FT24320KVSWR
FT24320KR6RJ</t>
  </si>
  <si>
    <t>Update Saldo</t>
  </si>
  <si>
    <t>Berhasil Melakukan Update Saldo Kartu E-money</t>
  </si>
  <si>
    <t>Berbagi</t>
  </si>
  <si>
    <t>Bayar Infaq</t>
  </si>
  <si>
    <t>Berhasil Melakukan Pembayaran Infaq
- Cek Resi
- Cek Saldo
- Cek Mutasi
- Cek Inbox
- Cek Email Notif</t>
  </si>
  <si>
    <t>FT24320VBT51
FT24320F5S9</t>
  </si>
  <si>
    <t>IOS 1.0.2 (238):
FT243234M874
IOS  1.0.3 (267): FT24320FF0MC
IOS 1.0.3 (274): FT243209FM73</t>
  </si>
  <si>
    <t>Bayar Zakat</t>
  </si>
  <si>
    <t>Berhasil Melakukan Pembayaran Zakat
- Cek Resi
- Cek Saldo
- Cek Mutasi
- Cek Inbox
- Cek Email Notif</t>
  </si>
  <si>
    <t>FT243204DHT7
FT24320HNSFT</t>
  </si>
  <si>
    <t>IOS 1.0.2 (238):
FT243239S6NZ
IOS  1.0.3 (267): FT24320XM1Y9
IOS 1.0.3 (274): FT24320256BR</t>
  </si>
  <si>
    <t>Infaq After Transaksi</t>
  </si>
  <si>
    <t>Berhasil Melakukan Pembayaran infaq After transaksi
- Cek Resi
- Cek Saldo
- Cek Mutasi
- Cek Inbox
- Cek Email Notif</t>
  </si>
  <si>
    <t>FT24320NP512
FT24320QX2T</t>
  </si>
  <si>
    <t>IOS 1.0.2 (238):
FT24323KSQVT
IOS  1.0.3 (267): FT24320X830S
IOS 1.0.3 (274): FT24320ZH3SR</t>
  </si>
  <si>
    <t>E-Commerce</t>
  </si>
  <si>
    <t>Tokopedia</t>
  </si>
  <si>
    <t>Berhasil Melakukan Pembayaran Tokopedia
- Cek Resi
- Cek Saldo
- Cek Mutasi
- Cek Inbox
- Cek Email Notif</t>
  </si>
  <si>
    <t>Samsung Z Flip 4</t>
  </si>
  <si>
    <t>1.0.3 (272): FT243205K93P
1.0.2 (270):
FT24323M53FG
1.0.3 (273): FT2432OXHRH4</t>
  </si>
  <si>
    <t>iPhone 13 Pro Max</t>
  </si>
  <si>
    <t>IOS v.1.0.3 (267)
FT243207Q9SC
IOS v.1.0.2 (238)
FT24324LB7HL
IOS v.1.0.3 (274)
FT24320PSGV3</t>
  </si>
  <si>
    <t>Shopee</t>
  </si>
  <si>
    <t>Berhasil Melakukan Pembayaran Shopee
- Cek Resi
- Cek Saldo
- Cek Mutasi
- Cek Inbox
- Cek Email Notif</t>
  </si>
  <si>
    <t>FT24329S4RWC</t>
  </si>
  <si>
    <t>FT24329094V5</t>
  </si>
  <si>
    <t>PLN</t>
  </si>
  <si>
    <t>Prepaid (Token)</t>
  </si>
  <si>
    <t>Berhasil Melakukan Pembayaran PLN Prepaid
- Cek Resi
- Cek Saldo
- Cek Mutasi
- Cek Inbox
- Cek Email Notif</t>
  </si>
  <si>
    <t>NOMET 45092113120</t>
  </si>
  <si>
    <t>FT243294LQD5</t>
  </si>
  <si>
    <t>IDPEL 566602186874</t>
  </si>
  <si>
    <t>FT24329MV9FY</t>
  </si>
  <si>
    <t xml:space="preserve">Postpaid (Pascabayar)
</t>
  </si>
  <si>
    <t>Berhasil Melakukan Pembayaran PLN Postpaid
- Cek Resi
- Cek Saldo
- Cek Mutasi
- Cek Inbox
- Cek Email Notif</t>
  </si>
  <si>
    <t>539112105280
521511299379
518040539319
522011256015</t>
  </si>
  <si>
    <t>Tarik Tunai tanpa kartu</t>
  </si>
  <si>
    <t>Tarik Tunai Tanpa Kartu</t>
  </si>
  <si>
    <t>Berhasil Melakukan Tarik Tunai Tanpa Kartu
- Cek Resi
- Cek Saldo
- Cek Mutasi
- Cek Inbox
- Cek Email Notif</t>
  </si>
  <si>
    <t>Version : APK 1.0.3 (273) dan IPA 1.0.3 (274) Envi PTR</t>
  </si>
  <si>
    <t>Periode Testing : 15 November 2024</t>
  </si>
  <si>
    <t>PTR prev. version
Android 1.0.3 (272)
iOS 1.0.3 (267)</t>
  </si>
  <si>
    <t>PTR (apps prod saat ini)</t>
  </si>
  <si>
    <t xml:space="preserve">
Android 1.0.2 (270)
iOS 1.0.2 (238)</t>
  </si>
  <si>
    <t>PTR baru</t>
  </si>
  <si>
    <t>Android 1.0.3 (273)
iOS 1.0.3 (274)</t>
  </si>
  <si>
    <t>Android 1.0.3 (272) dan iOS 1.0.3 (267)</t>
  </si>
  <si>
    <t>Android 1.0.2 (270) dan iOS 1.0.2 (238)</t>
  </si>
  <si>
    <t>Android 1.0.3 (273) dan iOS 1.0.3 (274)</t>
  </si>
  <si>
    <t>Status PTR 
Android 1.0.3 (272)
iOS 1.0.3 (267)</t>
  </si>
  <si>
    <t>Status PTR
Android 1.0.2 (270)
iOS 1.0.2 (238)</t>
  </si>
  <si>
    <t>Status PTR 
Android 1.0.3 (273)
iOS 1.0.3 (274)</t>
  </si>
  <si>
    <t>Haekal</t>
  </si>
  <si>
    <t>Rizky</t>
  </si>
  <si>
    <t>Pixel 8 Pro</t>
  </si>
  <si>
    <t>Nabila</t>
  </si>
  <si>
    <t>Kintan</t>
  </si>
  <si>
    <t>Fira</t>
  </si>
  <si>
    <t>Prita</t>
  </si>
  <si>
    <t>Natasya</t>
  </si>
  <si>
    <t>Samsung Galaxy S22</t>
  </si>
  <si>
    <t>Nabhan</t>
  </si>
  <si>
    <t>Android :
- FT24320C6DY8 [272]
- FT243201RM4V [273]
- FT243237NV47 [270]</t>
  </si>
  <si>
    <t>IOS :
-FTFT2432OSRJ8T
(before)
-FT2432OBQGPZ(after)
- FT24323BRS1G</t>
  </si>
  <si>
    <t>Android :
- FT24320VJWXT [272]
- FT24320L4BTX [273]
- FT24323XTVBS [270]</t>
  </si>
  <si>
    <t>IOS :
-FT24320GFQ5G
(before)
- FT2432OV72T4
(after)
- FT24323THP8W</t>
  </si>
  <si>
    <t>Vivo V30</t>
  </si>
  <si>
    <t>Hanifah</t>
  </si>
  <si>
    <t>Tiwi</t>
  </si>
  <si>
    <t>Iphone 11</t>
  </si>
  <si>
    <t>Andi</t>
  </si>
  <si>
    <t>FT24320FPX6Q
after : FT24320H3BBD</t>
  </si>
  <si>
    <t>Before : FT243223JZSVP
After : FT243205L0YW</t>
  </si>
  <si>
    <t>FT24320X2HZL
after ; FT24320YF402</t>
  </si>
  <si>
    <t>Before : FT243231MRLY
After : FT24320TVPJQ</t>
  </si>
  <si>
    <t>n</t>
  </si>
  <si>
    <t>GOPAY 083812351465</t>
  </si>
  <si>
    <t>Android :
- FT243204HBLD [272]
- FT24320S0TYW [273]
- FT24323LBDPY [270]</t>
  </si>
  <si>
    <t>Iphone 15 Pro</t>
  </si>
  <si>
    <t>IOS : 
-FT2432OHXWSG
(after)
= FT243204NGN5
(before)
- FT243236M8PL</t>
  </si>
  <si>
    <t>Bowo</t>
  </si>
  <si>
    <t>Nofal</t>
  </si>
  <si>
    <t>Samsung Z Flip $</t>
  </si>
  <si>
    <t>1.0.3 (272): FT2432OYPXR1
1.0.2 (270):
FT24323S7D0B
1.0.3 (274): FT2432OOLT2Y</t>
  </si>
  <si>
    <t>IOS v.1.0.3 (267)
FT243209YVG4
IOS v.1.0.3 (238)
FT24323NX728
IOS v.1.0.3 (274)
FT24320YQ661</t>
  </si>
  <si>
    <t>Android :
- FT24320JZVYB [272]
- FT24320C4RGM [273]
- FT24323TQDQD [270]</t>
  </si>
  <si>
    <t>IOS : 
- FT2432OS73W2
(before)
- FT2432OPXOSG
(after)
- FT24323LDD76</t>
  </si>
  <si>
    <t>https://bsicenter-my.sharepoint.com/:f:/g/personal/amni_alfira_bankbsi_co_id/EqFgqo1wYkJLolZlQsqXqYABPOgBz1r_UJAjx2J5ul-a1w?e=5YJgIR</t>
  </si>
  <si>
    <t>Android 1.0.3 (272)
iOS 1.0.3 (267)</t>
  </si>
  <si>
    <t>Status PTR 
Android 1.0.3 (272)
iOS 1.0.3 (267)
[Tidak Wajib]</t>
  </si>
  <si>
    <t>Berbagi (Ziswaf)</t>
  </si>
  <si>
    <t>View Halaman Ziswaf
- banner
- icon menu
- card Portfolio ZISWAF
- donasi highlight
- donasi</t>
  </si>
  <si>
    <r>
      <rPr>
        <sz val="11"/>
        <color rgb="FF000000"/>
        <rFont val="Arial"/>
      </rPr>
      <t xml:space="preserve">1. Semua icon tampil dan tidak ada tampilan </t>
    </r>
    <r>
      <rPr>
        <i/>
        <sz val="11"/>
        <color rgb="FF000000"/>
        <rFont val="Arial"/>
      </rPr>
      <t xml:space="preserve">shimmering
</t>
    </r>
    <r>
      <rPr>
        <sz val="11"/>
        <color rgb="FF000000"/>
        <rFont val="Arial"/>
      </rPr>
      <t>2. Tidak ada banner/menu yang ketika dibuka error/tidak berpindah tempat</t>
    </r>
  </si>
  <si>
    <t>Samsung Galaxy A52</t>
  </si>
  <si>
    <t>INTRA</t>
  </si>
  <si>
    <t>IIN, DHIMAS</t>
  </si>
  <si>
    <t>IOS</t>
  </si>
  <si>
    <t>Iphone XS</t>
  </si>
  <si>
    <t>Kalkulator Zakat</t>
  </si>
  <si>
    <t>1. Semua icon zakat muncul dan bahasa sudah sesuai dengan figma
2. Proses simpan perhitungan zakat berhasil 
3. Proses hapus kalkulator zakat Berhasil</t>
  </si>
  <si>
    <t>wording ketentuan
1. zakat perdangan salah (Operational)
2. zakat kebajikan (Kebijakan)</t>
  </si>
  <si>
    <t>View Zakat</t>
  </si>
  <si>
    <t>1. Memastikan semua icon LAZ tampil
2. Memastikan fitur Search Amil berjalan</t>
  </si>
  <si>
    <t>Transaksi Zakat</t>
  </si>
  <si>
    <t>1. Penjurnalan
BAZNAS
    Db Rek Nasabah
          Kr 7001325498
Rumah Zakat
    Db Rek Nasabah
          Kr 7177607608
Untuk amil lain bisa dicheck di tab Master Program  Amil 
2. Keterangan Mutasi : Zakat
3. Commission Type : FTCHGZAKAT</t>
  </si>
  <si>
    <t>View Infaq</t>
  </si>
  <si>
    <t xml:space="preserve">1. Semua icon LAZ muncul
2. User dapat search amil berdasarkan nama amil </t>
  </si>
  <si>
    <t>Transaksi Infaq</t>
  </si>
  <si>
    <t>1. Penjurnalan
    BSI Maslahat
    Db Rek Nasabah
          Kr 7085008808
Untuk amil lain bisa dicheck di tab Master Program  Amil 
2. Keterangan Mutasi : INFAQ
3. Commission Type : FTCHGINFAQ</t>
  </si>
  <si>
    <t>Infaq Rutin
(Add)</t>
  </si>
  <si>
    <t>1. infaq rutin muncul di Tansfer Terjadwal</t>
  </si>
  <si>
    <t>Infaq Rutin
(Payment)</t>
  </si>
  <si>
    <t>1. Infaq rutin terdebet
2. Penjurnalan sesuai
Rumah Yatim
    Db Rek Nasabah
         Kr 7262786751
LAZISNU
   Db Rek Nasabah
         Kr 1043538256
Jika amil tidak ada, bisa konfirmasi ke PO menggunakan amil yang ada 
Keterangan Mutasi : Infaq
Commission Type : FTCHGINFAQ</t>
  </si>
  <si>
    <t>terdebet tgl 16</t>
  </si>
  <si>
    <t>Infaq Rutin
(Hapus)</t>
  </si>
  <si>
    <t xml:space="preserve">1. Tidak terjadi pendebetan setelah berhenti infaq terjadwal
2. Jadwal terjadwal terhapus </t>
  </si>
  <si>
    <t>Infaq After Transaction</t>
  </si>
  <si>
    <t>1. Banner yang ditampilkan sesuai
2. Penjurnalan sesuai
Db Rek Nasabah
Kr IDR17233000XXXXX
XXXXX bisa diabaikan
3. Keterangan Mutasi : Infaq
4. Commission Type : FTCHGINFAQ</t>
  </si>
  <si>
    <t>View Donasi Highlight</t>
  </si>
  <si>
    <r>
      <rPr>
        <sz val="11"/>
        <color rgb="FF000000"/>
        <rFont val="Arial"/>
      </rPr>
      <t xml:space="preserve">1. Banner yang ditampilkan sesuai
</t>
    </r>
    <r>
      <rPr>
        <b/>
        <sz val="11"/>
        <color rgb="FF000000"/>
        <rFont val="Arial"/>
      </rPr>
      <t xml:space="preserve">
</t>
    </r>
    <r>
      <rPr>
        <sz val="11"/>
        <color rgb="FF000000"/>
        <rFont val="Arial"/>
      </rPr>
      <t xml:space="preserve">
2. Penjurnalan sesuai
Db Rek Nasabah
Kr IDR17233000XXXXX
XXXXX bisa diabaikan
3. Keterangan Mutasi : Infaq
4. Commission Type : FTCHGINFAQ</t>
    </r>
  </si>
  <si>
    <t xml:space="preserve">View Donasi </t>
  </si>
  <si>
    <t xml:space="preserve">1. Terdapat shortlist Donasi
2. Tidak ada banner shimmer 
3. Nama lembaga sesuai dengan nama program yang diinput di backoffice </t>
  </si>
  <si>
    <t>Tidak bisa sorting terbaru, akan berakhir</t>
  </si>
  <si>
    <t>Transaksi Donasi Highlight</t>
  </si>
  <si>
    <t>1. Penjurnalan Donasi Highlight
- Donasi Palestina
  Db Rek Nasabah
        Kr 7180028007
- Donasi Anak Yatim DT peduli
  Db Rek Nasabah
        Kr 9255372900
2. Keterangan Mutasi : Sesuai nama program terpilih
3. Commission Type : FTCHGDONASI</t>
  </si>
  <si>
    <t>Transaksi Donasi</t>
  </si>
  <si>
    <t>1. Penjurnalan Donasi
- Donasi Palestina
  Db Rek Nasabah
        Kr 7180028007
- Donasi Anak Yatim DT peduli
  Db Rek Nasabah
        Kr 9255372900
2. Keterangan Mutasi : Sesuai nama program terpilih
3. Commission Type : FTCHGDONASI</t>
  </si>
  <si>
    <t>View Wakaf</t>
  </si>
  <si>
    <t>1. Semua icon wakaf muncul
2. User dapat search nama program wakaf
3. User dapat melakukan filter amil program wakaf</t>
  </si>
  <si>
    <t>Transaksi Wakaf</t>
  </si>
  <si>
    <t>1. Penjurnalan sesuai
          Db Rek Nasabah
          Kr Rek Wakaf Testing
2. Commission Type : FTCHGWAKAF
3. Akta Ikrar Wakaf &amp; Sertifikat Wakaf yang diterbitkan sesuai
Desain sbb : (isian kolom bersifat parameterized)
2. Keterangan Mutasi : [Kategori Wakaf : Wakaf Uang Selamanya, Wakaf Uang Temporer, Wakaf Melalui Uang]</t>
  </si>
  <si>
    <t>View Aqiqah</t>
  </si>
  <si>
    <t xml:space="preserve">1. Semua icon tampil dan tidak ada tampilan shimmering
2. Tidak ada banner/menu yang ketika dibuka error/tidak berpindah tempat
3. Filter jenis hewan sesuai
4. Filter by amil sesuai </t>
  </si>
  <si>
    <t>Transaksi Aqiqah</t>
  </si>
  <si>
    <t>1. Penjurnalan
      Db Rek Nasabah
       Kr Rekening Supplier  (check master aqiqah)
2. Keterangan Mutasi : Infaq
3. Commission Type : FTCHGAQIQAH
4. Filter jenis hewan &amp; amil sesuai
5. Tidak ada shimmering</t>
  </si>
  <si>
    <t xml:space="preserve">View Qurban </t>
  </si>
  <si>
    <t>Transaksi Qurban</t>
  </si>
  <si>
    <t>1. Penjurnalan
      Db Rek Nasabah
            Kr Rekening Supplier
2. Keterangan Mutasi : Infaq
3. Commission Type : FTCHGQUR
4. Filter jenis hewan &amp; amil sesuai
5. Tidak ada shimmering</t>
  </si>
  <si>
    <t>Tampilan Orang Tua Asuh</t>
  </si>
  <si>
    <t>1. Semua icon tampil
2. Dapat melakukan sorting</t>
  </si>
  <si>
    <t>Transaksi Orta Sekali</t>
  </si>
  <si>
    <t xml:space="preserve">1. Pendebetan sesuai
2. pernjurnalan sesuai
3. Commission Type : FTCHGORTA
4. Mendapatkan email dan push notif 
5. Tidak ada shimmering
</t>
  </si>
  <si>
    <t>email tidak terdapat logo byond dan sender bank syariah indonesia yang seharusnya BYOND</t>
  </si>
  <si>
    <t>Transaksi Orta Bulanan</t>
  </si>
  <si>
    <t>1. Pendebetan sesuai tgl dan bulanan yang dipilih
2. pernjurnalan sesuai
3. Commission Type : FTCHGORTA
4. Mendapatkan email dan push notif 
5. Tidak ada shimmering</t>
  </si>
  <si>
    <t>Portofolio Orang Tua Asuh</t>
  </si>
  <si>
    <t>1. Menampilkan total donasi orang tua asuh setelah terjadi pendebetan di rekening nasabah</t>
  </si>
  <si>
    <t>Dana yang tertampil masih berdasarkan transaksi bukan berdasarkan pendebetan</t>
  </si>
  <si>
    <t>Berhenti Orang Tua Asuh</t>
  </si>
  <si>
    <t>1. Tidak terjadi pendebetan setelah berhenti infaq terjadwal
2. Jadwal terjadwal terhapus</t>
  </si>
  <si>
    <t>Manajemen Kartu</t>
  </si>
  <si>
    <t>Android 13</t>
  </si>
  <si>
    <t>Samsung Galaxy A51</t>
  </si>
  <si>
    <t>Rifatun</t>
  </si>
  <si>
    <t>IOS 18.1</t>
  </si>
  <si>
    <t>iPad mini 5</t>
  </si>
  <si>
    <t>Dita</t>
  </si>
  <si>
    <t>Blokir Sementara</t>
  </si>
  <si>
    <t>Buka Blokir Sementara</t>
  </si>
  <si>
    <t>Blokir Permanen</t>
  </si>
  <si>
    <t>Android 14</t>
  </si>
  <si>
    <t>Samsung A55</t>
  </si>
  <si>
    <t>IOS 18.0.1</t>
  </si>
  <si>
    <t>Iphone 14</t>
  </si>
  <si>
    <t>Aktivasi</t>
  </si>
  <si>
    <t>Request Kartu (alamat eksisting)</t>
  </si>
  <si>
    <t>Android 11</t>
  </si>
  <si>
    <t>Infinix Hot 12 Play NFC</t>
  </si>
  <si>
    <t>Request Kartu (input alamat)</t>
  </si>
  <si>
    <t>Investasi</t>
  </si>
  <si>
    <t>Registrasi Emas</t>
  </si>
  <si>
    <t xml:space="preserve">Transaksi berhasil, rekening sumber terdebit, rekening emas terkredit </t>
  </si>
  <si>
    <t>Xiaomi Note 8 Pro</t>
  </si>
  <si>
    <t>Indosat</t>
  </si>
  <si>
    <t>https://istqa.atlassian.net/browse/PS-1015</t>
  </si>
  <si>
    <t>Menu Investasi dari Mega Menu shimmering dan tidak terbuka</t>
  </si>
  <si>
    <t>iOS 18.0.1</t>
  </si>
  <si>
    <t>iPhone 15</t>
  </si>
  <si>
    <t>XL Axiata</t>
  </si>
  <si>
    <t>Beli Emas</t>
  </si>
  <si>
    <t>https://istqa.atlassian.net/browse/PS-1017 </t>
  </si>
  <si>
    <t>Beli emas saldo tidak cukup ke saldo cukup, tidak langsung bisa dilanjutkan - Android</t>
  </si>
  <si>
    <t>Transfer Emas</t>
  </si>
  <si>
    <t>Transaksi berhasil, rekening emas terdebit</t>
  </si>
  <si>
    <t>Jual Emas</t>
  </si>
  <si>
    <t>Transaksi berhasil, rekening emas terdebit, rekening sumber terkredit</t>
  </si>
  <si>
    <t>Cetak Fisik Emas</t>
  </si>
  <si>
    <t>Permintaan cetak fisik emas berhasil, rekening emas terdebit</t>
  </si>
  <si>
    <t>Tutup Rekening Emas</t>
  </si>
  <si>
    <t>Rekening emas terdebit dan tertutup, rekening sumber terkredit</t>
  </si>
  <si>
    <t>Registrasi SBSN</t>
  </si>
  <si>
    <t>Registrasi SBSN berhasil dengan flow upload atau foto</t>
  </si>
  <si>
    <t>Aktivasi SBSN</t>
  </si>
  <si>
    <t>Aktivasi SBSN berhasil, portofolio SBSN bisa diakses</t>
  </si>
  <si>
    <t>Pemesanan SBSN</t>
  </si>
  <si>
    <t>Pemesanan SBSN berhasil, resi muncul</t>
  </si>
  <si>
    <t>Pembayaran SBSN</t>
  </si>
  <si>
    <t>Pembayaran SBSN berhasil, portofolio muncul sesuai nominal pemesanan &amp; pembayaran, rekening sumber terkredit, resi muncul</t>
  </si>
  <si>
    <t>https://istqa.atlassian.net/browse/PS-1021 </t>
  </si>
  <si>
    <t>Pembayaran SBSN muncul pop up "sedang terjadi kendala"</t>
  </si>
  <si>
    <t>Transaksi</t>
  </si>
  <si>
    <t xml:space="preserve">Trf Sesama BSI </t>
  </si>
  <si>
    <t>1. Transaksi berhasil
2. Resi muncul dengan keterangan dan penjelasan yang benar
3. Mutasi rekening sesuai</t>
  </si>
  <si>
    <t>Samsung A51</t>
  </si>
  <si>
    <t>Intra</t>
  </si>
  <si>
    <t>Raga</t>
  </si>
  <si>
    <t>Ipad Os 18.1</t>
  </si>
  <si>
    <t>Ipad mini 5</t>
  </si>
  <si>
    <t>Wifi Only</t>
  </si>
  <si>
    <t>Febri</t>
  </si>
  <si>
    <t>Trf BI Fast</t>
  </si>
  <si>
    <t>Trf Online</t>
  </si>
  <si>
    <t>Trf Online Bank Syariah</t>
  </si>
  <si>
    <t>QRIS Crossborder Malaysia</t>
  </si>
  <si>
    <t>Iphone 16 Pro</t>
  </si>
  <si>
    <t>Fasya</t>
  </si>
  <si>
    <t>QRIS Crossborder Thailand</t>
  </si>
  <si>
    <t>QRIS On Us TA</t>
  </si>
  <si>
    <t>QRIS On us MTI</t>
  </si>
  <si>
    <t>QRIS Off Us Dinamis</t>
  </si>
  <si>
    <t>QRIS Off Us Statis</t>
  </si>
  <si>
    <t>QRIS CPM (** hanya bisa ditest di Prod)</t>
  </si>
  <si>
    <t>hanya bisa ditest di Prod</t>
  </si>
  <si>
    <t>Setting Proxy</t>
  </si>
  <si>
    <t>Daftar Proxy No. HP </t>
  </si>
  <si>
    <t>1. Proxy berhasil terdaftar
2. Pada kontainer terdapat logo BSI berukuran normal</t>
  </si>
  <si>
    <t>Daftar Proxy Email </t>
  </si>
  <si>
    <t>Porting (update) Proxy No. HP</t>
  </si>
  <si>
    <t>1. Porting berhasil
2. Logo terganti menjadi logo BSI</t>
  </si>
  <si>
    <t>Porting (update) Proxy Email</t>
  </si>
  <si>
    <t>Blokir Proxy No. HP</t>
  </si>
  <si>
    <t>Blokir berhasil</t>
  </si>
  <si>
    <t>Blokir Proxy Email</t>
  </si>
  <si>
    <t>Hapus Proxy No. HP</t>
  </si>
  <si>
    <t>Proxy terhapus</t>
  </si>
  <si>
    <t>Hapus Proxy Email</t>
  </si>
  <si>
    <t>Transaksi Transfer BI Fast masuk ke tab Status Transaksi</t>
  </si>
  <si>
    <t>1. Terdapat notifikasi berhasil pada tab status
2. Resi dapat dilihat</t>
  </si>
  <si>
    <t>Pembiayaan
(Digital Financing)</t>
  </si>
  <si>
    <t>Reservasi Gadai Emas</t>
  </si>
  <si>
    <t>Realme 8</t>
  </si>
  <si>
    <t>Telkomsel</t>
  </si>
  <si>
    <t>Fidya</t>
  </si>
  <si>
    <t>iPhone 12</t>
  </si>
  <si>
    <t>Smartfren</t>
  </si>
  <si>
    <t>Top Up Gadai Emas</t>
  </si>
  <si>
    <t>18.0</t>
  </si>
  <si>
    <t>redmi Note 10</t>
  </si>
  <si>
    <t>1OS 18.1</t>
  </si>
  <si>
    <t>iPhone 15 Pro Max</t>
  </si>
  <si>
    <t>Perpanjangan Gadai Emas</t>
  </si>
  <si>
    <t>Pelunasan sebagian Gadai Emas</t>
  </si>
  <si>
    <t>Pengajuan Mitraguna online</t>
  </si>
  <si>
    <t>Galaxy A13</t>
  </si>
  <si>
    <t>Rosalyn</t>
  </si>
  <si>
    <t xml:space="preserve">https://istqa.atlassian.net/browse/PS-1024 
https://istqa.atlassian.net/browse/PS-1036 </t>
  </si>
  <si>
    <t>iOS 17.7.1</t>
  </si>
  <si>
    <t>iphone 15 Pro</t>
  </si>
  <si>
    <t>Cicil Emas</t>
  </si>
  <si>
    <t>Portofolio Cilem Online</t>
  </si>
  <si>
    <t>LD2424737413</t>
  </si>
  <si>
    <t>Portofolio Gadai</t>
  </si>
  <si>
    <t>LD2431316735</t>
  </si>
  <si>
    <t>Portofolio Griya</t>
  </si>
  <si>
    <t>Samsung Galaxy A13</t>
  </si>
  <si>
    <t>LD2323383021</t>
  </si>
  <si>
    <t>Icha</t>
  </si>
  <si>
    <t>iOS 18.1</t>
  </si>
  <si>
    <t>LD2303049755</t>
  </si>
  <si>
    <t>Portofolio OTO (Exc. JF)</t>
  </si>
  <si>
    <t>Portofolio Cilem Offline</t>
  </si>
  <si>
    <t>Samsung a13</t>
  </si>
  <si>
    <t>LD2131338789</t>
  </si>
  <si>
    <t>LD2413742132</t>
  </si>
  <si>
    <t>Portofolio Mitraguna</t>
  </si>
  <si>
    <t>XL</t>
  </si>
  <si>
    <t>LD2230240670</t>
  </si>
  <si>
    <t>Lina</t>
  </si>
  <si>
    <t>iOS 18</t>
  </si>
  <si>
    <t>Iphone 11 Pro</t>
  </si>
  <si>
    <t>LD2218995707</t>
  </si>
  <si>
    <t>Jam tutup layanan Mitraguna Online</t>
  </si>
  <si>
    <t>Payment Hasanah Card</t>
  </si>
  <si>
    <t>Android 12</t>
  </si>
  <si>
    <t>Samsung Note 10+</t>
  </si>
  <si>
    <t>Irna</t>
  </si>
  <si>
    <t>FT24320LBZ8L</t>
  </si>
  <si>
    <t>15/11/2024</t>
  </si>
  <si>
    <t>iOS 17.6.1</t>
  </si>
  <si>
    <t xml:space="preserve">iphone 11 </t>
  </si>
  <si>
    <t>indosat</t>
  </si>
  <si>
    <t xml:space="preserve">Engagement </t>
  </si>
  <si>
    <t>iOS 17.5.1</t>
  </si>
  <si>
    <t>iphone 11</t>
  </si>
  <si>
    <t xml:space="preserve">Jadwal Sholat </t>
  </si>
  <si>
    <t>Notifikasi Sholat</t>
  </si>
  <si>
    <t>Reminder Sholat</t>
  </si>
  <si>
    <t xml:space="preserve">Mutasi </t>
  </si>
  <si>
    <t>https://istqa.atlassian.net/browse/PS-1018</t>
  </si>
  <si>
    <t>Sorting tanggal tidak urut</t>
  </si>
  <si>
    <t xml:space="preserve">E-statement </t>
  </si>
  <si>
    <t>Backoffice Hikmah</t>
  </si>
  <si>
    <t>Hikmah</t>
  </si>
  <si>
    <t>Backoffice For You (General, Segmented)</t>
  </si>
  <si>
    <t xml:space="preserve">Stories for you (General, Segmented) </t>
  </si>
  <si>
    <t>Backoffice Banner  (General, Segmented)</t>
  </si>
  <si>
    <t>Banner (General, Segmented)</t>
  </si>
  <si>
    <t>Backoffice Push Notif Info (General, segmented)</t>
  </si>
  <si>
    <t>Push Notif (General, Segmented)</t>
  </si>
  <si>
    <t>Juz Amma</t>
  </si>
  <si>
    <t>Backoffice Product Offer (General, Segmented)</t>
  </si>
  <si>
    <t>Product Offer (General, Segmented)</t>
  </si>
  <si>
    <t>https://istqa.atlassian.net/browse/PS-1030</t>
  </si>
  <si>
    <t>With note: Ketika service portofolio reksadana di hide di backoffice, ketika re-test product offer nya sudah berjalan normal</t>
  </si>
  <si>
    <t>https://istqa.atlassian.net/browse/PS-1020</t>
  </si>
  <si>
    <t>Saving - Tambah Tabungan</t>
  </si>
  <si>
    <t>Easy Wadiah</t>
  </si>
  <si>
    <t>Tidak shimmering, dapat dipilih</t>
  </si>
  <si>
    <t>Realme GT ME</t>
  </si>
  <si>
    <t>With note. Muncul drawer "Sedang terjadi kendala". Namun dapat di swipe down dan dapat diklik Kembali.</t>
  </si>
  <si>
    <t>Easy Mudharabah</t>
  </si>
  <si>
    <t>Tabungan Haji</t>
  </si>
  <si>
    <t>Autosave</t>
  </si>
  <si>
    <t>Tabungan Qurban</t>
  </si>
  <si>
    <t>Tabungan Bisnis</t>
  </si>
  <si>
    <t>Deposito</t>
  </si>
  <si>
    <t>https://istqa.atlassian.net/browse/PS-913</t>
  </si>
  <si>
    <t>Tidak bisa  tambah Deposito dari menu Tambah Investasi. Drawer "Sedang terjadi kendala", tidak dapat di swipe down. Klik Kembali shimmering</t>
  </si>
  <si>
    <t>OOB</t>
  </si>
  <si>
    <t>Flow OOB</t>
  </si>
  <si>
    <t>Menjalankan satu siklus OOB</t>
  </si>
  <si>
    <t>Poco X6 Pro</t>
  </si>
  <si>
    <t>-</t>
  </si>
  <si>
    <t>3174015012930001</t>
  </si>
  <si>
    <t>Hamza</t>
  </si>
  <si>
    <t>iOS 16.2</t>
  </si>
  <si>
    <t>Indosat Ooreedoo</t>
  </si>
  <si>
    <t>Alysha</t>
  </si>
  <si>
    <t xml:space="preserve"> NIK reject bisa OOB lagi</t>
  </si>
  <si>
    <t>AKtivasi</t>
  </si>
  <si>
    <t>Aktivasi/Login Other Device</t>
  </si>
  <si>
    <t>Happy Flow Aktivasi/Login Other Device</t>
  </si>
  <si>
    <t>081241334419</t>
  </si>
  <si>
    <t>Lupa Password/PIN</t>
  </si>
  <si>
    <t>Flow Lupa Password dan PIN dengan Kartu debit</t>
  </si>
  <si>
    <t>Aktivasi dengan SuperCIF tidak memiliki Kartu Debit</t>
  </si>
  <si>
    <t>Bisa lanjut input PIN Kartu Debit</t>
  </si>
  <si>
    <t>Pass with noted</t>
  </si>
  <si>
    <t xml:space="preserve">1. https://istqa.atlassian.net/browse/PS-383
2. https://istqa.atlassian.net/browse/PS-1046
</t>
  </si>
  <si>
    <t>IOS
 wording ketentuan
1. zakat perdangan salah (Operational)
2. zakat kebajikan (Kebijakan)</t>
  </si>
  <si>
    <t>terdebet tgl 24</t>
  </si>
  <si>
    <t>https://istqa.atlassian.net/browse/PLUT-1265</t>
  </si>
  <si>
    <t>https://istqa.atlassian.net/browse/PS-753</t>
  </si>
  <si>
    <t>https://istqa.atlassian.net/browse/PS-1047</t>
  </si>
  <si>
    <t>Portofolio orta tidak sesuai (Dana yang tertampil masih berdasarkan transaksi bukan berdasarkan pendebetan)</t>
  </si>
  <si>
    <t>Menampilkan informasi PIN kartu debit berhasil diubah</t>
  </si>
  <si>
    <t>Rifatun, dita</t>
  </si>
  <si>
    <t>iPad Air 5</t>
  </si>
  <si>
    <t>Menampilkan kartu debit berhasil diblokir dan di Halaman Manajemen Kartu Kartu yang telah di menunjukkan kartu tergembok</t>
  </si>
  <si>
    <t>Menampilkan halaman kartu debit telah aktif</t>
  </si>
  <si>
    <t>Menampilkan kartu debit berhasil diblokir, dan di halaman manajemen kartu kartu yang diblokir permanen sudah tidak muncul</t>
  </si>
  <si>
    <t>iPhone 16 Pro</t>
  </si>
  <si>
    <t>Menampilkan halaman kartu debit berhasil diaktivasi dan di list manajemen kartu kartu debit telah aktif</t>
  </si>
  <si>
    <t>Mas Ori</t>
  </si>
  <si>
    <t>Menampilkan halaman berhasil request kartu, dan terdapat notifikasi nasabah di tab info</t>
  </si>
  <si>
    <t>Samsung Note 10</t>
  </si>
  <si>
    <t>Ajeng, hayya</t>
  </si>
  <si>
    <t>Ios 16.0.2</t>
  </si>
  <si>
    <t>Passed with note : Beli emas saldo tidak cukup ke saldo cukup, tidak langsung bisa dilanjutkan</t>
  </si>
  <si>
    <t>iOS 18.1.1</t>
  </si>
  <si>
    <t>iPhone 11</t>
  </si>
  <si>
    <t>Riwayat Transaksi Emas</t>
  </si>
  <si>
    <t>Riwayat transaksi emas sesuai dan dimulai dari latest transaksi</t>
  </si>
  <si>
    <t>Passed with note : ketika klik, transaksi bukan yg terlatest</t>
  </si>
  <si>
    <t>Portfolio Emas</t>
  </si>
  <si>
    <t>Portofolio emas sesuai dengan jumlah emas yang dimiliki</t>
  </si>
  <si>
    <t>FAQ Emas</t>
  </si>
  <si>
    <t>FAQ muncul</t>
  </si>
  <si>
    <t>Xiami Poco F4</t>
  </si>
  <si>
    <t>ios 16.2</t>
  </si>
  <si>
    <t>Iphone 14 pro max</t>
  </si>
  <si>
    <t>Mencari peserta PTR yg ready aktivasiing SID di Kustodian di hari kerja)</t>
  </si>
  <si>
    <t>18.1.1</t>
  </si>
  <si>
    <t>Mutasi SBSN</t>
  </si>
  <si>
    <t>Riwayat transaksi SBSN sesuai dan dimulai dari latest transaksi</t>
  </si>
  <si>
    <t>Portfolio SBSN</t>
  </si>
  <si>
    <t>Portofolio SBSN sesuai dengan jumlah sukuk yang dimiliki</t>
  </si>
  <si>
    <t>Samsung A54</t>
  </si>
  <si>
    <t>Dinda</t>
  </si>
  <si>
    <t>Manajemen BI Fast</t>
  </si>
  <si>
    <t>ios 18</t>
  </si>
  <si>
    <t>iphone 15 pro</t>
  </si>
  <si>
    <t>intra</t>
  </si>
  <si>
    <t>winda</t>
  </si>
  <si>
    <t>resi pada ios kosong. sudah input tiket, terinfo akan diperbaiki after release D</t>
  </si>
  <si>
    <t>Berhasil melakukan reservasi gadai emas</t>
  </si>
  <si>
    <t>Berhasil melakukan top up gadai emas</t>
  </si>
  <si>
    <t>LD2427459120</t>
  </si>
  <si>
    <t>Tanda minus sudah sesuai pada biaya perpanjangan gadai emas</t>
  </si>
  <si>
    <t>Sudah passed pada PTR 15 Nov lalu dan dites kembali Senin, 25 November karena nasabah tidak ada</t>
  </si>
  <si>
    <t>Tanda minus sudah sesuai pada biaya perpanjangan gadai emas ketika pelunasan sebagian</t>
  </si>
  <si>
    <t>Samsung A13</t>
  </si>
  <si>
    <t>Berhasil melakukan pengajuan cicil emas online</t>
  </si>
  <si>
    <t>Passed with note (jam layanan)</t>
  </si>
  <si>
    <t>Sisa bar waktu pada portofolio cicil emas online tertulis "bulan" bukan "tahun"</t>
  </si>
  <si>
    <t>LD2429960030</t>
  </si>
  <si>
    <t xml:space="preserve">Berhasil membuka portofolio gadai emas </t>
  </si>
  <si>
    <t>LD2303092051</t>
  </si>
  <si>
    <t>iPhone 14 Pro</t>
  </si>
  <si>
    <t>LD2418279376</t>
  </si>
  <si>
    <t>Belum ada nasabahnya</t>
  </si>
  <si>
    <t>LD2419340094</t>
  </si>
  <si>
    <t>LD2427132031</t>
  </si>
  <si>
    <t>Berhasil melakukan payment hasanah card</t>
  </si>
  <si>
    <t>iPad Mini 5</t>
  </si>
  <si>
    <t>FT243296MDN3</t>
  </si>
  <si>
    <t>Nauvaldy</t>
  </si>
  <si>
    <t>Futsia, arib</t>
  </si>
  <si>
    <t>https://istqa.atlassian.net/browse/PS-1045</t>
  </si>
  <si>
    <t>Jumlah karakter email hanya 35 karakter (harusnya 50 karakter kayak di core &amp; di menu profil)</t>
  </si>
  <si>
    <t>Jumlah karakter email tidak dilimitasi (harusnya 50 karakter kayak di core &amp; di menu profil)</t>
  </si>
  <si>
    <t>081315650656</t>
  </si>
  <si>
    <t xml:space="preserve">passed </t>
  </si>
  <si>
    <t>passed</t>
  </si>
  <si>
    <t>Tarik Tunai tanpa kartu ATM BSI</t>
  </si>
  <si>
    <t>Berhasil Tarik Tunai sampai keluar di ATM</t>
  </si>
  <si>
    <t>087779728015</t>
  </si>
  <si>
    <t>DIan</t>
  </si>
  <si>
    <t>Ipad Air 5</t>
  </si>
  <si>
    <t>083857050419</t>
  </si>
  <si>
    <t>Atun</t>
  </si>
  <si>
    <t>jalur</t>
  </si>
  <si>
    <t>Bayar &amp; Beli</t>
  </si>
  <si>
    <t>PLN Prepaid</t>
  </si>
  <si>
    <t>UBP</t>
  </si>
  <si>
    <t>OPPO K3</t>
  </si>
  <si>
    <t>Nando</t>
  </si>
  <si>
    <t>MPN</t>
  </si>
  <si>
    <t>NUBP</t>
  </si>
  <si>
    <t>18,1</t>
  </si>
  <si>
    <t>Iphone 14 PM</t>
  </si>
  <si>
    <t>BPJSTK PU</t>
  </si>
  <si>
    <t>Pulsa - Telkomsel</t>
  </si>
  <si>
    <t>Indihome</t>
  </si>
  <si>
    <t>Paket Data - Telkomsel</t>
  </si>
  <si>
    <t>XL Pascabayar</t>
  </si>
  <si>
    <t>PDAM - PAM Jaya</t>
  </si>
  <si>
    <t>Telkomsel Halo</t>
  </si>
  <si>
    <t>Akademik - Jayapura</t>
  </si>
  <si>
    <t>BPI1</t>
  </si>
  <si>
    <t>Asuransi Al Amin</t>
  </si>
  <si>
    <t>Lembaga - Bayar ID</t>
  </si>
  <si>
    <t>Asuransi CAR Premi Reguler</t>
  </si>
  <si>
    <t>Angusran - Bayar ID</t>
  </si>
  <si>
    <t>PDAM Semarang</t>
  </si>
  <si>
    <t>IPL - Tenjo</t>
  </si>
  <si>
    <t>Akademik - YYS Insan Cendekia Jayapura</t>
  </si>
  <si>
    <t>PLN Non Taglis</t>
  </si>
  <si>
    <t>Lembaga &amp; Organisasi - Tapera</t>
  </si>
  <si>
    <t>BPJS Kesehatan</t>
  </si>
  <si>
    <t>Angsuran - PT Nuraria Properti Indonesia Air3</t>
  </si>
  <si>
    <t>E-money</t>
  </si>
  <si>
    <t>PGN</t>
  </si>
  <si>
    <t>GOPAY</t>
  </si>
  <si>
    <t>PBB</t>
  </si>
  <si>
    <t>Internet - CBN</t>
  </si>
  <si>
    <t>E-wallet - Gopay</t>
  </si>
  <si>
    <t>Telkomsel HALO Pascabayar</t>
  </si>
  <si>
    <t>E-wallet - Link Aja</t>
  </si>
  <si>
    <t>Asuransi - Car Premi</t>
  </si>
  <si>
    <t>Tiket - ASDP Ferry</t>
  </si>
  <si>
    <t>Hiburan - Voucher Google Play</t>
  </si>
  <si>
    <t xml:space="preserve">PGN </t>
  </si>
  <si>
    <t>Telkomsel Prepaid</t>
  </si>
  <si>
    <t>Oppo K3</t>
  </si>
  <si>
    <t>Three Prepaid</t>
  </si>
  <si>
    <t>XL Prepaid</t>
  </si>
  <si>
    <t>Smartfren Prepaid</t>
  </si>
  <si>
    <t>Indosat Prepaid</t>
  </si>
  <si>
    <t>Telkomsel Paket Data</t>
  </si>
  <si>
    <t>Three Paket Data</t>
  </si>
  <si>
    <t>Indosat Paket Data</t>
  </si>
  <si>
    <t>PAM Jaya</t>
  </si>
  <si>
    <t>PDAM Bangkalan</t>
  </si>
  <si>
    <t>STIT Babussalam</t>
  </si>
  <si>
    <t>YPI Darussalam Kalteng SD  (pass)</t>
  </si>
  <si>
    <t>Pupuk Kalimantan Timur (Pass)</t>
  </si>
  <si>
    <t>LPS  (Pass)</t>
  </si>
  <si>
    <t>Kota Podomoro Tenjo</t>
  </si>
  <si>
    <t>PT Anugrah Tetap Cemerlang</t>
  </si>
  <si>
    <t>PT Nuraria Properti Indonesia Air3</t>
  </si>
  <si>
    <t>PT Nuraria Properti Indonesia KHC</t>
  </si>
  <si>
    <t>RT 07 Perum Bumi Puspa Kencana</t>
  </si>
  <si>
    <t>PLN Postpaid</t>
  </si>
  <si>
    <t>EMoney</t>
  </si>
  <si>
    <t>Gopay</t>
  </si>
  <si>
    <t>DANA</t>
  </si>
  <si>
    <t>LinkAja</t>
  </si>
  <si>
    <t>ShopeePay</t>
  </si>
  <si>
    <t>PT Asuransi Jiwa Syariah Al Amin</t>
  </si>
  <si>
    <t>ASDP Indonesia Fery</t>
  </si>
  <si>
    <t>Shafiq Digital Indonesia</t>
  </si>
  <si>
    <t>Berhasil Inquiry, Gagal Payment</t>
  </si>
  <si>
    <t>PT Ihsan Properti Internasional</t>
  </si>
  <si>
    <t>Muncul notif 'Transaksi belum berhasil</t>
  </si>
  <si>
    <t>Bayar ID</t>
  </si>
  <si>
    <t>BILLER SAAT INI CLOSE PAYMENT
SEHARUSNYA OPEN PAYMENT</t>
  </si>
  <si>
    <t>My Republic Corp</t>
  </si>
  <si>
    <t>Artajasa - Non SNAP</t>
  </si>
  <si>
    <t>Altera - Non SNAP</t>
  </si>
  <si>
    <t>BPJS TK - Non SNAP</t>
  </si>
  <si>
    <t>DANA - SNAP</t>
  </si>
  <si>
    <t>Finnet - Non SNAP</t>
  </si>
  <si>
    <t>Jatelindo - Non SNAP</t>
  </si>
  <si>
    <t>Jatelindo - SNAP</t>
  </si>
  <si>
    <t>Rintis - Non SNAP</t>
  </si>
  <si>
    <t>https://bsicenter-my.sharepoint.com/:f:/g/personal/amni_alfira_bankbsi_co_id/Ej0Fb3LI9dpDhhq-90LIXDABrMpOfXgUP5LZzZyy0cxuOw?e=BVu7Eg</t>
  </si>
  <si>
    <t>Link JIRA</t>
  </si>
  <si>
    <t>Sub Feature</t>
  </si>
  <si>
    <t>Problem Description</t>
  </si>
  <si>
    <r>
      <rPr>
        <b/>
        <u/>
        <sz val="11"/>
        <color rgb="FF467886"/>
        <rFont val="Calibri"/>
      </rPr>
      <t>PS-947</t>
    </r>
    <r>
      <rPr>
        <u/>
        <sz val="11"/>
        <color rgb="FF467886"/>
        <rFont val="Calibri"/>
      </rPr>
      <t xml:space="preserve"> QRIS On Us</t>
    </r>
  </si>
  <si>
    <t>QRIS MPM</t>
  </si>
  <si>
    <t>Domestic On Us</t>
  </si>
  <si>
    <t xml:space="preserve">Gagal transaksi QRIS On Us untuk nama cust length lebih dari 30 digit </t>
  </si>
  <si>
    <t>Berhasil bertransaksi dengan cust length lebih dari 30 digit (dokumen payment menerima &gt; 30 digit)</t>
  </si>
  <si>
    <t>Samsung</t>
  </si>
  <si>
    <r>
      <rPr>
        <b/>
        <u/>
        <sz val="11"/>
        <color rgb="FF467886"/>
        <rFont val="Calibri"/>
      </rPr>
      <t>PS-943</t>
    </r>
    <r>
      <rPr>
        <u/>
        <sz val="11"/>
        <color rgb="FF467886"/>
        <rFont val="Calibri"/>
      </rPr>
      <t xml:space="preserve"> Sukuk SBSN</t>
    </r>
  </si>
  <si>
    <t>SBSN</t>
  </si>
  <si>
    <t>Pemesanan</t>
  </si>
  <si>
    <t>Pada saat pembayaran tidak berhasil, tidak muncul pop up “Sedang Terjadi Kendala”</t>
  </si>
  <si>
    <t>Seharusnya muncul pop up “Sedang Terjadi Kendala”</t>
  </si>
  <si>
    <t>Ajeng</t>
  </si>
  <si>
    <r>
      <rPr>
        <b/>
        <u/>
        <sz val="11"/>
        <color rgb="FF467886"/>
        <rFont val="Calibri"/>
      </rPr>
      <t xml:space="preserve">PS-938 </t>
    </r>
    <r>
      <rPr>
        <u/>
        <sz val="11"/>
        <color rgb="FF467886"/>
        <rFont val="Calibri"/>
      </rPr>
      <t>Engagement</t>
    </r>
  </si>
  <si>
    <t>Push Notif</t>
  </si>
  <si>
    <t>Push Notif banner ketika di klik baik ios dan android masih tidak redirect ke halaman promo</t>
  </si>
  <si>
    <t>Push Notif Banner ter-redirect ke halaman promo</t>
  </si>
  <si>
    <t>Ori</t>
  </si>
  <si>
    <t>Inna</t>
  </si>
  <si>
    <r>
      <rPr>
        <b/>
        <u/>
        <sz val="11"/>
        <color rgb="FF467886"/>
        <rFont val="Calibri"/>
      </rPr>
      <t xml:space="preserve">PS-928 </t>
    </r>
    <r>
      <rPr>
        <u/>
        <sz val="11"/>
        <color rgb="FF467886"/>
        <rFont val="Calibri"/>
      </rPr>
      <t>Bukalapak Virtual Account</t>
    </r>
  </si>
  <si>
    <t>Bukalapak</t>
  </si>
  <si>
    <t>gagal inquiry VA
VA: 6051230374828170</t>
  </si>
  <si>
    <t>Berhasil inquiry</t>
  </si>
  <si>
    <t>IP 14 PM</t>
  </si>
  <si>
    <t>Nomor VA tidak ditemukan saat Inquiry
Replicate Tiket ke 
https://istqa.atlassian.net/browse/PS-1052</t>
  </si>
  <si>
    <r>
      <rPr>
        <b/>
        <u/>
        <sz val="11"/>
        <color rgb="FF467886"/>
        <rFont val="Calibri"/>
      </rPr>
      <t xml:space="preserve">PS-927 </t>
    </r>
    <r>
      <rPr>
        <u/>
        <sz val="11"/>
        <color rgb="FF467886"/>
        <rFont val="Calibri"/>
      </rPr>
      <t>Bukalapak Virtual Account</t>
    </r>
  </si>
  <si>
    <t>Saat inquiry muncul notif 'Nomor virutal account kamu tidak ditemukan' (gambar 1), namun inquiry di BSIM bisa (gambar 2)
VA: 6051250000000000</t>
  </si>
  <si>
    <t>Vivo V23</t>
  </si>
  <si>
    <r>
      <rPr>
        <b/>
        <u/>
        <sz val="11"/>
        <color rgb="FF467886"/>
        <rFont val="Calibri"/>
      </rPr>
      <t xml:space="preserve">PS-921 </t>
    </r>
    <r>
      <rPr>
        <u/>
        <sz val="11"/>
        <color rgb="FF467886"/>
        <rFont val="Calibri"/>
      </rPr>
      <t>Payment XL</t>
    </r>
  </si>
  <si>
    <t>Pulsa / Paket Data</t>
  </si>
  <si>
    <t>Pulsa XL / Axis Prabayar</t>
  </si>
  <si>
    <t>Inquiry payment gagal transaksi, namun di mutasi rekening ke debit</t>
  </si>
  <si>
    <t>Berhasil transaksi</t>
  </si>
  <si>
    <t>087782492039</t>
  </si>
  <si>
    <r>
      <rPr>
        <b/>
        <u/>
        <sz val="11"/>
        <color rgb="FF467886"/>
        <rFont val="Calibri"/>
      </rPr>
      <t xml:space="preserve">PS-919 </t>
    </r>
    <r>
      <rPr>
        <u/>
        <sz val="11"/>
        <color rgb="FF467886"/>
        <rFont val="Calibri"/>
      </rPr>
      <t>E-Commerce Shopee</t>
    </r>
  </si>
  <si>
    <t>Icon pada notifikasi pembayaran  shopee belum sesuai</t>
  </si>
  <si>
    <t>Muncul icon shopee pada notifikasi pembayran shopee</t>
  </si>
  <si>
    <r>
      <rPr>
        <b/>
        <u/>
        <sz val="11"/>
        <color rgb="FF467886"/>
        <rFont val="Calibri"/>
      </rPr>
      <t xml:space="preserve">PS-917 </t>
    </r>
    <r>
      <rPr>
        <u/>
        <sz val="11"/>
        <color rgb="FF467886"/>
        <rFont val="Calibri"/>
      </rPr>
      <t xml:space="preserve">Mitraguna Online </t>
    </r>
  </si>
  <si>
    <t>Portfolio Pembiayaan</t>
  </si>
  <si>
    <t>Mitraguna Online</t>
  </si>
  <si>
    <t xml:space="preserve">Terdapat kesalahan di halaman pemilihan aset refinancing dimana ketika nasabah menghapus data aset tanah lalu ingin melakukan input data aset laptop, maka foto pada aset laptop sudah terisi dengan data foto input sebelumnya yakni foto dari data tanah. </t>
  </si>
  <si>
    <t>Tidak ada foto yang tersimpan dari input yang sudah dihapus.</t>
  </si>
  <si>
    <t>Rosalyn, Harry, Fajar</t>
  </si>
  <si>
    <t>Evidence uploaded in Jira</t>
  </si>
  <si>
    <r>
      <rPr>
        <b/>
        <u/>
        <sz val="11"/>
        <color rgb="FF467886"/>
        <rFont val="Calibri"/>
      </rPr>
      <t xml:space="preserve">PS-916 </t>
    </r>
    <r>
      <rPr>
        <u/>
        <sz val="11"/>
        <color rgb="FF467886"/>
        <rFont val="Calibri"/>
      </rPr>
      <t>E-Commerce Tokopedia</t>
    </r>
  </si>
  <si>
    <t>Icon pada notifikasi pembayaran tokopedia belum sesuai</t>
  </si>
  <si>
    <t>Muncul icon tokopedia pada notifikasi pembayaran tokopedia</t>
  </si>
  <si>
    <r>
      <rPr>
        <b/>
        <u/>
        <sz val="11"/>
        <color rgb="FF467886"/>
        <rFont val="Calibri"/>
      </rPr>
      <t xml:space="preserve">PS-886 </t>
    </r>
    <r>
      <rPr>
        <u/>
        <sz val="11"/>
        <color rgb="FF467886"/>
        <rFont val="Calibri"/>
      </rPr>
      <t>Mega Menu</t>
    </r>
  </si>
  <si>
    <t>Dynamic Menu</t>
  </si>
  <si>
    <t>Android ketika dari mega menu atau portfolio untuk tambah produk muncul terjadi kesalahan</t>
  </si>
  <si>
    <t>Muncul list Produk</t>
  </si>
  <si>
    <t>Poco 14 Pro</t>
  </si>
  <si>
    <t>3202163112880001</t>
  </si>
  <si>
    <t>Iphone 14 Pro</t>
  </si>
  <si>
    <r>
      <rPr>
        <b/>
        <u/>
        <sz val="11"/>
        <color rgb="FF467886"/>
        <rFont val="Calibri"/>
      </rPr>
      <t xml:space="preserve">PS-876 </t>
    </r>
    <r>
      <rPr>
        <u/>
        <sz val="11"/>
        <color rgb="FF467886"/>
        <rFont val="Calibri"/>
      </rPr>
      <t>Engagement</t>
    </r>
  </si>
  <si>
    <t>Promo Targeted</t>
  </si>
  <si>
    <t>ketika tim BO menambahkan promo targeted, pada supperapps muncul shimmering, banner promo targeted nomor : 081313822600</t>
  </si>
  <si>
    <t>Banner promo targeted tampil pada list banner byond lyfe dan tidak shimmering</t>
  </si>
  <si>
    <r>
      <rPr>
        <b/>
        <u/>
        <sz val="11"/>
        <color rgb="FF467886"/>
        <rFont val="Calibri"/>
      </rPr>
      <t xml:space="preserve">PS-924 </t>
    </r>
    <r>
      <rPr>
        <u/>
        <sz val="11"/>
        <color rgb="FF467886"/>
        <rFont val="Calibri"/>
      </rPr>
      <t>Engagement</t>
    </r>
  </si>
  <si>
    <t>Byond Lyfe</t>
  </si>
  <si>
    <t>1. upload &gt;10 banner Byond Lyfe
2. Dan upload juga Banner Segmented dengan kategori Untuk Kamo dan tipe Promo &amp; Story supaya lebih dari 10
3. Di Byond Lyfe muncul hanya sampai 10 banner, dan ketika di swipe up untuk load banner selanjutnya, gagal. Auto ke-Log out.</t>
  </si>
  <si>
    <t>Scroll banner untuk load banner selanjutnya berhasil muncul</t>
  </si>
  <si>
    <r>
      <rPr>
        <b/>
        <u/>
        <sz val="11"/>
        <color rgb="FF467886"/>
        <rFont val="Calibri"/>
      </rPr>
      <t xml:space="preserve">PS-915 </t>
    </r>
    <r>
      <rPr>
        <u/>
        <sz val="11"/>
        <color rgb="FF467886"/>
        <rFont val="Calibri"/>
      </rPr>
      <t>Tambah Tabungan Reguler</t>
    </r>
  </si>
  <si>
    <t>Tambah Rekening</t>
  </si>
  <si>
    <t>Halaman tambah tabungan tidak muncul saat dibuka</t>
  </si>
  <si>
    <t>Muncul list tambah tabungan</t>
  </si>
  <si>
    <t>Uci. Arib</t>
  </si>
  <si>
    <t>https://istqa.atlassian.net/browse/PS-915</t>
  </si>
  <si>
    <t>IoS</t>
  </si>
  <si>
    <t>Ios 18</t>
  </si>
  <si>
    <r>
      <rPr>
        <b/>
        <u/>
        <sz val="11"/>
        <color rgb="FF467886"/>
        <rFont val="Calibri"/>
      </rPr>
      <t>PS-945</t>
    </r>
    <r>
      <rPr>
        <u/>
        <sz val="11"/>
        <color rgb="FF467886"/>
        <rFont val="Calibri"/>
      </rPr>
      <t xml:space="preserve"> Catatan Transaksi ANDROID Versi 10 dan Mode Gelap</t>
    </r>
  </si>
  <si>
    <t>Catatan Transaksi</t>
  </si>
  <si>
    <t>1. pada field catatan ketika ingin transfer dan zakat, keyboard terisi sendiri. contoh ingin mengetik 8 (spasi) batre akan menjadi 8 (spasi) bbatbbatre.
2. ketika mode gelap dinyalakan warna berubah</t>
  </si>
  <si>
    <t xml:space="preserve">1. seharusnya pada field catatan bisa di input sesuai dengan keinginan, tidak otomatis mengetik sendiri
2. seharusnya tidak berubah warna </t>
  </si>
  <si>
    <r>
      <rPr>
        <b/>
        <u/>
        <sz val="11"/>
        <color rgb="FF467886"/>
        <rFont val="Calibri"/>
      </rPr>
      <t xml:space="preserve">PS-914 </t>
    </r>
    <r>
      <rPr>
        <u/>
        <sz val="11"/>
        <color rgb="FF467886"/>
        <rFont val="Calibri"/>
      </rPr>
      <t>Griya</t>
    </r>
  </si>
  <si>
    <t>Product Griya</t>
  </si>
  <si>
    <t>Warna pada portofolio griya tidak sesuai dengan revamp</t>
  </si>
  <si>
    <t>seharusnya berwarna biru</t>
  </si>
  <si>
    <r>
      <rPr>
        <b/>
        <u/>
        <sz val="11"/>
        <color rgb="FF467886"/>
        <rFont val="Calibri"/>
      </rPr>
      <t xml:space="preserve">PS-906 </t>
    </r>
    <r>
      <rPr>
        <u/>
        <sz val="11"/>
        <color rgb="FF467886"/>
        <rFont val="Calibri"/>
      </rPr>
      <t>BYOND Lyfe</t>
    </r>
  </si>
  <si>
    <t xml:space="preserve">Apabila ada banner targeted ketika scroll maka di Android Shimmering
Ketika di iOS maka session habis </t>
  </si>
  <si>
    <t>banner di Byond Lyfe bisa memuat lebih dari 10 banner baik segmented maupun general</t>
  </si>
  <si>
    <r>
      <rPr>
        <b/>
        <u/>
        <sz val="11"/>
        <color rgb="FF467886"/>
        <rFont val="Calibri"/>
      </rPr>
      <t>PS-883</t>
    </r>
    <r>
      <rPr>
        <u/>
        <sz val="11"/>
        <color rgb="FF467886"/>
        <rFont val="Calibri"/>
      </rPr>
      <t xml:space="preserve"> Infaq After Transaction</t>
    </r>
  </si>
  <si>
    <t>pada tampilan konfirmasi admin Rp 0.00</t>
  </si>
  <si>
    <t>Seharusnya menjadi Rp 0 saja</t>
  </si>
  <si>
    <t>Iphone Xs</t>
  </si>
  <si>
    <t>IIN, Dhimas</t>
  </si>
  <si>
    <r>
      <rPr>
        <b/>
        <u/>
        <sz val="11"/>
        <color rgb="FF467886"/>
        <rFont val="Calibri"/>
      </rPr>
      <t xml:space="preserve">PS-881 </t>
    </r>
    <r>
      <rPr>
        <u/>
        <sz val="11"/>
        <color rgb="FF467886"/>
        <rFont val="Calibri"/>
      </rPr>
      <t>Stuck Halaman BYOND</t>
    </r>
  </si>
  <si>
    <t>Splash screen</t>
  </si>
  <si>
    <t>Splash screen &amp; permition access</t>
  </si>
  <si>
    <t>Saat sudah aktivasi dan berhasil masuk BYOND
lalu masuk ke pengaturan dan me-non aktifkan perizinan lokasi
ketika aplikasi di force close dan kembali ke aplikasi stuck di halaman logo BYOND</t>
  </si>
  <si>
    <t>Tidak stuck di logo BYOND</t>
  </si>
  <si>
    <r>
      <rPr>
        <b/>
        <u/>
        <sz val="11"/>
        <color rgb="FF467886"/>
        <rFont val="Calibri"/>
      </rPr>
      <t xml:space="preserve">PS-879 </t>
    </r>
    <r>
      <rPr>
        <u/>
        <sz val="11"/>
        <color rgb="FF467886"/>
        <rFont val="Calibri"/>
      </rPr>
      <t>Perpanjangan Gadai Emas</t>
    </r>
  </si>
  <si>
    <t>Gadai Emas</t>
  </si>
  <si>
    <t>Perpanjangan Gadai Emas Online</t>
  </si>
  <si>
    <t xml:space="preserve">Saat Perpanjangan gadai emas, mengupdate biaya pelunasan perpanjangan gadai emas, field “selisih harga dasar emas“ dan “Pengajuan pelunasan sebagian“ menjadi duplikat, sehingga mempengaruhi field “total bayar” </t>
  </si>
  <si>
    <t>field “Selisih harga dasar emas” dan “Pengajuan pelunasan sebagian” tidak duplikat</t>
  </si>
  <si>
    <r>
      <rPr>
        <b/>
        <u/>
        <sz val="11"/>
        <color rgb="FF467886"/>
        <rFont val="Calibri"/>
      </rPr>
      <t xml:space="preserve">PS-877 </t>
    </r>
    <r>
      <rPr>
        <u/>
        <sz val="11"/>
        <color rgb="FF467886"/>
        <rFont val="Calibri"/>
      </rPr>
      <t>Menu Investasi</t>
    </r>
  </si>
  <si>
    <t>Produk BYOND</t>
  </si>
  <si>
    <t>Menu Investasi</t>
  </si>
  <si>
    <t>Pada saat masuk menu investasi terdapat notif “terjadi kendala transaksi” dan shimmering.</t>
  </si>
  <si>
    <t>Berhasil akses menu investasi</t>
  </si>
  <si>
    <t>Zacky, Uci, Arib</t>
  </si>
  <si>
    <r>
      <rPr>
        <b/>
        <u/>
        <sz val="11"/>
        <color rgb="FF467886"/>
        <rFont val="Calibri"/>
      </rPr>
      <t xml:space="preserve">PS-944 </t>
    </r>
    <r>
      <rPr>
        <u/>
        <sz val="11"/>
        <color rgb="FF467886"/>
        <rFont val="Calibri"/>
      </rPr>
      <t>Catatan Transaksi ANDROID Versi 8</t>
    </r>
  </si>
  <si>
    <t>1. keyboard terisi sendiri. contoh ingin mengetik 8 (spasi) batre akan menjadi 8 (spasi) bbatbbatre.
2. tidak dapat di hapus ketika salah mengetik</t>
  </si>
  <si>
    <t xml:space="preserve">1. seharusnya pada field catatan bisa di input sesuai dengan keinginan, tidak otomatis mengetik sendiri
2. seharusnya ketika salah, bisa dihapus </t>
  </si>
  <si>
    <r>
      <rPr>
        <b/>
        <u/>
        <sz val="11"/>
        <color rgb="FF467886"/>
        <rFont val="Calibri"/>
      </rPr>
      <t>PS-946</t>
    </r>
    <r>
      <rPr>
        <u/>
        <sz val="11"/>
        <color rgb="FF467886"/>
        <rFont val="Calibri"/>
      </rPr>
      <t xml:space="preserve"> SBSN</t>
    </r>
  </si>
  <si>
    <t>Gagal transaksi atau bayar SBSN</t>
  </si>
  <si>
    <t>Berhasil bayar SBSN</t>
  </si>
  <si>
    <r>
      <rPr>
        <b/>
        <u/>
        <sz val="11"/>
        <color rgb="FF467886"/>
        <rFont val="Calibri"/>
      </rPr>
      <t>PS-942</t>
    </r>
    <r>
      <rPr>
        <u/>
        <sz val="11"/>
        <color rgb="FF467886"/>
        <rFont val="Calibri"/>
      </rPr>
      <t xml:space="preserve"> Menu Berbagi</t>
    </r>
  </si>
  <si>
    <t>Menu Berbagi</t>
  </si>
  <si>
    <t>Infaq, zakat, Aqiqah, Qurban</t>
  </si>
  <si>
    <t>Logo amil tidak muncul ketika nasabah melakukan transaksi pada menu berbagi (infaq, zakat, aqiqah, qurban) dan bayar beli aqiqah</t>
  </si>
  <si>
    <t xml:space="preserve">Byond menampilkan semua logo pada Menu berbagi (infaq, zakat, aqiqah, qurban) dan bayar beli aqiqah </t>
  </si>
  <si>
    <t>Samsung a52</t>
  </si>
  <si>
    <r>
      <rPr>
        <b/>
        <u/>
        <sz val="11"/>
        <color rgb="FF467886"/>
        <rFont val="Calibri"/>
      </rPr>
      <t xml:space="preserve">PS-940 </t>
    </r>
    <r>
      <rPr>
        <u/>
        <sz val="11"/>
        <color rgb="FF467886"/>
        <rFont val="Calibri"/>
      </rPr>
      <t>MPN</t>
    </r>
  </si>
  <si>
    <t>MPN Inquiry</t>
  </si>
  <si>
    <t>Gagal inquiry "transaksi belum berhasil"</t>
  </si>
  <si>
    <t>Transaksi berhasil</t>
  </si>
  <si>
    <t>029488112266037</t>
  </si>
  <si>
    <t xml:space="preserve">Transaksi belum berhasil
Replicate tiket ke https://istqa.atlassian.net/browse/PS-1051 </t>
  </si>
  <si>
    <r>
      <rPr>
        <b/>
        <u/>
        <sz val="11"/>
        <color rgb="FF467886"/>
        <rFont val="Calibri"/>
      </rPr>
      <t xml:space="preserve">PS-939 </t>
    </r>
    <r>
      <rPr>
        <u/>
        <sz val="11"/>
        <color rgb="FF467886"/>
        <rFont val="Calibri"/>
      </rPr>
      <t>MPN</t>
    </r>
  </si>
  <si>
    <t>Gagal inquiry 
replicate tiket ke https://istqa.atlassian.net/browse/PS-1051</t>
  </si>
  <si>
    <r>
      <rPr>
        <b/>
        <u/>
        <sz val="11"/>
        <color rgb="FF467886"/>
        <rFont val="Calibri"/>
      </rPr>
      <t>PS-891</t>
    </r>
    <r>
      <rPr>
        <u/>
        <sz val="11"/>
        <color rgb="FF467886"/>
        <rFont val="Calibri"/>
      </rPr>
      <t xml:space="preserve"> Top Up OVO</t>
    </r>
  </si>
  <si>
    <t>E-wallet</t>
  </si>
  <si>
    <t>OVO</t>
  </si>
  <si>
    <t>Gagal inquiry</t>
  </si>
  <si>
    <t>Inquiry berhasil / berhasil payment</t>
  </si>
  <si>
    <t>081293178390</t>
  </si>
  <si>
    <t>Transaksi belum berhasil</t>
  </si>
  <si>
    <t>081392099906</t>
  </si>
  <si>
    <r>
      <rPr>
        <b/>
        <u/>
        <sz val="11"/>
        <color rgb="FF467886"/>
        <rFont val="Calibri"/>
      </rPr>
      <t>PS-953</t>
    </r>
    <r>
      <rPr>
        <u/>
        <sz val="11"/>
        <color rgb="FF467886"/>
        <rFont val="Calibri"/>
      </rPr>
      <t xml:space="preserve"> Biller</t>
    </r>
  </si>
  <si>
    <t>Biller</t>
  </si>
  <si>
    <t>Informasi biller tidak sesuai</t>
  </si>
  <si>
    <t>Informasi biller sesuai dengan data biller</t>
  </si>
  <si>
    <t>Tiket ini dieksekusi melalui DBO</t>
  </si>
  <si>
    <r>
      <rPr>
        <b/>
        <u/>
        <sz val="10"/>
        <color rgb="FF467886"/>
        <rFont val="Calibri"/>
      </rPr>
      <t xml:space="preserve">PS-929 </t>
    </r>
    <r>
      <rPr>
        <u/>
        <sz val="10"/>
        <color rgb="FF467886"/>
        <rFont val="Calibri"/>
      </rPr>
      <t>PDAM</t>
    </r>
  </si>
  <si>
    <t>PDAM</t>
  </si>
  <si>
    <t>PDAM Makassar - 199806737</t>
  </si>
  <si>
    <r>
      <rPr>
        <b/>
        <u/>
        <sz val="11"/>
        <color rgb="FF467886"/>
        <rFont val="Calibri"/>
      </rPr>
      <t xml:space="preserve">PS-925 </t>
    </r>
    <r>
      <rPr>
        <u/>
        <sz val="11"/>
        <color rgb="FF467886"/>
        <rFont val="Calibri"/>
      </rPr>
      <t>XL Prepaid</t>
    </r>
  </si>
  <si>
    <t>Transaksi XL Prepaid berhasil namun masuk ke refund</t>
  </si>
  <si>
    <t>081952125543</t>
  </si>
  <si>
    <r>
      <rPr>
        <b/>
        <u/>
        <sz val="11"/>
        <color rgb="FF467886"/>
        <rFont val="Calibri"/>
      </rPr>
      <t xml:space="preserve">PS-922 </t>
    </r>
    <r>
      <rPr>
        <u/>
        <sz val="11"/>
        <color rgb="FF467886"/>
        <rFont val="Calibri"/>
      </rPr>
      <t>XL Pulsa</t>
    </r>
  </si>
  <si>
    <t>Transaksi berhasil, masuk ke resi tapi dana di reversal</t>
  </si>
  <si>
    <r>
      <rPr>
        <b/>
        <u/>
        <sz val="11"/>
        <color rgb="FF467886"/>
        <rFont val="Calibri"/>
      </rPr>
      <t xml:space="preserve">PS-878 </t>
    </r>
    <r>
      <rPr>
        <u/>
        <sz val="11"/>
        <color rgb="FF467886"/>
        <rFont val="Calibri"/>
      </rPr>
      <t>Gadai Emas</t>
    </r>
  </si>
  <si>
    <t>Pada saat perpanjangan gadai emas dan ingin mengubah nominal pembiayaan, setelah di ubah muncul lagi tanda minus (-) pada “Biaya Pemeliharaan sebelumnya“ dan “Biaya Administrasi“ pada halaman Detail Perpanjangan Gadai Emas</t>
  </si>
  <si>
    <t>Ga ada tanda minus (-) pada "Biaya Pemeliharaan Sebelumnya" dan "Biaya Admiistrasi"</t>
  </si>
  <si>
    <r>
      <rPr>
        <b/>
        <u/>
        <sz val="11"/>
        <color rgb="FF467886"/>
        <rFont val="Calibri"/>
      </rPr>
      <t xml:space="preserve">PS-495 </t>
    </r>
    <r>
      <rPr>
        <u/>
        <sz val="11"/>
        <color rgb="FF467886"/>
        <rFont val="Calibri"/>
      </rPr>
      <t>Banner Donasi</t>
    </r>
  </si>
  <si>
    <t>Donasi</t>
  </si>
  <si>
    <t>ketika klik banner donasi muncul drawer terjadi kendala saat memuat halaman</t>
  </si>
  <si>
    <t>seharusnya muncul halaman donasi</t>
  </si>
  <si>
    <t>PS-833 Transaksi Terjadwal</t>
  </si>
  <si>
    <t>Transaksi Terjadwal</t>
  </si>
  <si>
    <t>Tambah trx terjadwal gagal ketika pilih periode sekali</t>
  </si>
  <si>
    <t>Berhasil</t>
  </si>
  <si>
    <t>Iphone 12 Pro</t>
  </si>
  <si>
    <t>Intranet</t>
  </si>
  <si>
    <t>Putri</t>
  </si>
  <si>
    <r>
      <rPr>
        <b/>
        <u/>
        <sz val="11"/>
        <color rgb="FF467886"/>
        <rFont val="Aptos Narrow"/>
        <scheme val="minor"/>
      </rPr>
      <t>PS-817</t>
    </r>
    <r>
      <rPr>
        <u/>
        <sz val="11"/>
        <color rgb="FF467886"/>
        <rFont val="Aptos Narrow"/>
        <scheme val="minor"/>
      </rPr>
      <t xml:space="preserve"> Push Notif Banner</t>
    </r>
  </si>
  <si>
    <t>Ketika Push Notif dari Banner Promo diklik, mengarah ke Kendala Sistem atau halaman kosong (hal ini terjadi juga di envi Prod, PTR maupun di dev)</t>
  </si>
  <si>
    <t>Masuk ke halaman detil promo setelah login</t>
  </si>
  <si>
    <r>
      <rPr>
        <b/>
        <u/>
        <sz val="11"/>
        <color rgb="FF467886"/>
        <rFont val="Aptos Narrow"/>
        <scheme val="minor"/>
      </rPr>
      <t xml:space="preserve">PS-826 </t>
    </r>
    <r>
      <rPr>
        <u/>
        <sz val="11"/>
        <color rgb="FF467886"/>
        <rFont val="Aptos Narrow"/>
        <scheme val="minor"/>
      </rPr>
      <t>Cicil Emas</t>
    </r>
  </si>
  <si>
    <t>Jarak hari jatuh tempo cicil emas yg ditampilkan di BAR berupa bulan</t>
  </si>
  <si>
    <t>Seharusnya BAR berupa Hari</t>
  </si>
  <si>
    <t>Tiara Alma Talitha - 7272510363</t>
  </si>
  <si>
    <t>Terkena jam layanan</t>
  </si>
  <si>
    <r>
      <rPr>
        <b/>
        <u/>
        <sz val="11"/>
        <color rgb="FF467886"/>
        <rFont val="Aptos Narrow"/>
        <scheme val="minor"/>
      </rPr>
      <t xml:space="preserve">PS-836 </t>
    </r>
    <r>
      <rPr>
        <u/>
        <sz val="11"/>
        <color rgb="FF467886"/>
        <rFont val="Aptos Narrow"/>
        <scheme val="minor"/>
      </rPr>
      <t>Gadai Emas</t>
    </r>
  </si>
  <si>
    <t>Perhitungan biaya perpanjangan gadai tanda minus nya tidak sesuai antara di PTR dan di Figma</t>
  </si>
  <si>
    <t>Terdapat tanda minus pada nominal biaya pemeliharaan sebelumnya dan biaya administrasi, seharusnya sesuai dengan di Figma, yaitu tidak terdapat tanda minus di kedua nominal tersebut.</t>
  </si>
  <si>
    <t>Redmi Note 10</t>
  </si>
  <si>
    <r>
      <rPr>
        <b/>
        <u/>
        <sz val="11"/>
        <color rgb="FF467886"/>
        <rFont val="Aptos Narrow"/>
        <scheme val="minor"/>
      </rPr>
      <t xml:space="preserve">PS-837 </t>
    </r>
    <r>
      <rPr>
        <u/>
        <sz val="11"/>
        <color rgb="FF467886"/>
        <rFont val="Aptos Narrow"/>
        <scheme val="minor"/>
      </rPr>
      <t>Disclosure Cicil Emas</t>
    </r>
  </si>
  <si>
    <t>Konten disclosure pada ios tidak sesuai dengan back office</t>
  </si>
  <si>
    <t>Konten disclosure sesuai dengan back office</t>
  </si>
  <si>
    <t>Iphone 12</t>
  </si>
  <si>
    <t>Sudah passed pada PTR 15 Nov lalu dan dites kembali Senin, 25 November karena terkena jam layanan</t>
  </si>
  <si>
    <r>
      <rPr>
        <b/>
        <u/>
        <sz val="11"/>
        <color rgb="FF467886"/>
        <rFont val="Aptos Narrow"/>
        <scheme val="minor"/>
      </rPr>
      <t xml:space="preserve">PB-669 </t>
    </r>
    <r>
      <rPr>
        <u/>
        <sz val="11"/>
        <color rgb="FF467886"/>
        <rFont val="Aptos Narrow"/>
        <scheme val="minor"/>
      </rPr>
      <t>Jadwal Sholat</t>
    </r>
  </si>
  <si>
    <t>Notifikasi Adzan</t>
  </si>
  <si>
    <t>Setting dan view push notifikasi</t>
  </si>
  <si>
    <t xml:space="preserve">Waktu Sholatnya salah (subuh jam 12.28)
Waktu Kirim Push Notifnya salah (Zuhur jam 12.34, terlambat, zuhurnya harusnya jam 11.41) </t>
  </si>
  <si>
    <t>Push Notif waktu sholat sesuai waktunya</t>
  </si>
  <si>
    <t>18.0.1</t>
  </si>
  <si>
    <t>https://istqa.atlassian.net/browse/PS-1053</t>
  </si>
  <si>
    <t>Kejadian lagi, waktu sholatnya 12.28</t>
  </si>
  <si>
    <r>
      <rPr>
        <b/>
        <u/>
        <sz val="11"/>
        <color rgb="FF467886"/>
        <rFont val="Aptos Narrow"/>
        <scheme val="minor"/>
      </rPr>
      <t xml:space="preserve">PB-670 </t>
    </r>
    <r>
      <rPr>
        <u/>
        <sz val="11"/>
        <color rgb="FF467886"/>
        <rFont val="Aptos Narrow"/>
        <scheme val="minor"/>
      </rPr>
      <t>Manajemen Kartu</t>
    </r>
  </si>
  <si>
    <t>manejemen kartu muncul keterangan pada IOS setelah ngeklik kartu debit muncul tampilan tabungan jajan</t>
  </si>
  <si>
    <t>Atun  Indah Dita</t>
  </si>
  <si>
    <r>
      <rPr>
        <b/>
        <u/>
        <sz val="11"/>
        <color rgb="FF467886"/>
        <rFont val="Aptos Narrow"/>
        <scheme val="minor"/>
      </rPr>
      <t xml:space="preserve">PS-834 </t>
    </r>
    <r>
      <rPr>
        <u/>
        <sz val="11"/>
        <color rgb="FF467886"/>
        <rFont val="Aptos Narrow"/>
        <scheme val="minor"/>
      </rPr>
      <t>Berbagi</t>
    </r>
  </si>
  <si>
    <t>banner atas pada halaman berbagi mudah ke double click sehingga memungkinkan ketika di back tidak kembali ke page utama berbagi.
tombol back di kiri atas halaman masih bisa mengembalikan ke halaman yang benar, tapi tombol back pada hp akan membuat lgsg kembali ke halaman menu utama</t>
  </si>
  <si>
    <t>banner tidak dapat di double click</t>
  </si>
  <si>
    <r>
      <rPr>
        <b/>
        <u/>
        <sz val="11"/>
        <color rgb="FF467886"/>
        <rFont val="Aptos Narrow"/>
        <scheme val="minor"/>
      </rPr>
      <t xml:space="preserve">PS-832 </t>
    </r>
    <r>
      <rPr>
        <u/>
        <sz val="11"/>
        <color rgb="FF467886"/>
        <rFont val="Aptos Narrow"/>
        <scheme val="minor"/>
      </rPr>
      <t>Banner BYOND Lyfe</t>
    </r>
  </si>
  <si>
    <t>BYOND Lyfe</t>
  </si>
  <si>
    <t>Di Android, untuk banner Byond Lyfe tiap kategorinya maksimal 10 banner. Jika lebih dari 10, maka banner lainnya tidak muncul.</t>
  </si>
  <si>
    <t>Tidak dibatas jumlah bannernya, tetapi terdapat pagination per 10 banner. Sama seperti di iOS</t>
  </si>
  <si>
    <r>
      <rPr>
        <b/>
        <u/>
        <sz val="11"/>
        <color rgb="FF467886"/>
        <rFont val="Aptos Narrow"/>
        <scheme val="minor"/>
      </rPr>
      <t xml:space="preserve">PS-839 </t>
    </r>
    <r>
      <rPr>
        <u/>
        <sz val="11"/>
        <color rgb="FF467886"/>
        <rFont val="Aptos Narrow"/>
        <scheme val="minor"/>
      </rPr>
      <t>Manajemen Kartu Debit</t>
    </r>
  </si>
  <si>
    <t>Aktivasi kartu debit</t>
  </si>
  <si>
    <t xml:space="preserve">nama pada pencetakan kartu yang muncul bukan nama pilhan di opsi nama
muncul nama lengkap pada kartu sebelum dipilih opsi nama seharusnya tulisannya cardholder
Gagal cetak kartu karna masih melebihi 20 karakter
rekening android: 
7285981985 tgl 15 okt jam 17.00
rekening IOS :
7265516275 tgl 15 okt jam 10.20
IOS : Pilihan pada opsi nama di IOS hurufnya kapital semua, seharusnya besar dan kecil </t>
  </si>
  <si>
    <t>Rifatun, indah</t>
  </si>
  <si>
    <r>
      <rPr>
        <b/>
        <u/>
        <sz val="11"/>
        <color rgb="FF467886"/>
        <rFont val="Aptos Narrow"/>
        <scheme val="minor"/>
      </rPr>
      <t xml:space="preserve">RS1-2650 </t>
    </r>
    <r>
      <rPr>
        <u/>
        <sz val="11"/>
        <color rgb="FF467886"/>
        <rFont val="Aptos Narrow"/>
        <scheme val="minor"/>
      </rPr>
      <t>Top Up OVO</t>
    </r>
  </si>
  <si>
    <t>Terdapat perbedaan PartnerReffNo antara Channel dan UBP sehingga tidak dapat dilakukan rekon</t>
  </si>
  <si>
    <t xml:space="preserve">Perlu dilakukan penyesuaian PartnerReffNo pada Channel di Inquiry Log dan Payment Log mengikuti traceNumber dan transcationCode agar sesuai dengan Bill Inquiry Log dan Payment Log </t>
  </si>
  <si>
    <r>
      <rPr>
        <b/>
        <u/>
        <sz val="11"/>
        <color rgb="FF467886"/>
        <rFont val="Aptos Narrow"/>
        <scheme val="minor"/>
      </rPr>
      <t xml:space="preserve">PS-844 </t>
    </r>
    <r>
      <rPr>
        <u/>
        <sz val="11"/>
        <color rgb="FF467886"/>
        <rFont val="Aptos Narrow"/>
        <scheme val="minor"/>
      </rPr>
      <t>Portofolio Pembiayaan</t>
    </r>
  </si>
  <si>
    <t>Jika HP nasabah menggunakan Bahasa Inggris, pada detail Portfolio juga menggunakan bahasa Inggris</t>
  </si>
  <si>
    <t>Bahasa yg digunakan harusnya tetap bahasa indonesia, dan tidak depends on sistem HP nasabah.</t>
  </si>
  <si>
    <t xml:space="preserve">Android 14
</t>
  </si>
  <si>
    <t xml:space="preserve">Samsung A13
</t>
  </si>
  <si>
    <t xml:space="preserve">7001357535
</t>
  </si>
  <si>
    <t>Rosalyn
Harry, Fajar</t>
  </si>
  <si>
    <r>
      <rPr>
        <b/>
        <u/>
        <sz val="11"/>
        <color rgb="FF467886"/>
        <rFont val="Aptos Narrow"/>
        <scheme val="minor"/>
      </rPr>
      <t xml:space="preserve">PB-666 </t>
    </r>
    <r>
      <rPr>
        <u/>
        <sz val="11"/>
        <color rgb="FF467886"/>
        <rFont val="Aptos Narrow"/>
        <scheme val="minor"/>
      </rPr>
      <t>QRIS MPM Dinamis</t>
    </r>
  </si>
  <si>
    <t>QRIS MPM off us, on us</t>
  </si>
  <si>
    <t>Gagal transaksi scan qris mpm dinamis (versi byond sebelumnya tidak ada issue). Ketika scan qris dinamis langsung otomatis keluar</t>
  </si>
  <si>
    <t>ios 18.1.1</t>
  </si>
  <si>
    <t>iphone 16 pro</t>
  </si>
  <si>
    <t>intranet</t>
  </si>
  <si>
    <t>fasya</t>
  </si>
  <si>
    <r>
      <rPr>
        <b/>
        <u/>
        <sz val="11"/>
        <color rgb="FF467886"/>
        <rFont val="Aptos Narrow"/>
        <scheme val="minor"/>
      </rPr>
      <t xml:space="preserve">PB-661 </t>
    </r>
    <r>
      <rPr>
        <u/>
        <sz val="11"/>
        <color rgb="FF467886"/>
        <rFont val="Aptos Narrow"/>
        <scheme val="minor"/>
      </rPr>
      <t>Mitraguna Force Close</t>
    </r>
  </si>
  <si>
    <t>Object Refinancing hanya muncul 2 item. Ketika dipilih langsung forced close</t>
  </si>
  <si>
    <t>Fajar</t>
  </si>
  <si>
    <t>iphone 15 Promax</t>
  </si>
  <si>
    <t>Sugi</t>
  </si>
  <si>
    <r>
      <rPr>
        <b/>
        <u/>
        <sz val="11"/>
        <color rgb="FF467886"/>
        <rFont val="Aptos Narrow"/>
        <scheme val="minor"/>
      </rPr>
      <t xml:space="preserve">PB-682 </t>
    </r>
    <r>
      <rPr>
        <u/>
        <sz val="11"/>
        <color rgb="FF467886"/>
        <rFont val="Aptos Narrow"/>
        <scheme val="minor"/>
      </rPr>
      <t>Pilih Asuransi</t>
    </r>
  </si>
  <si>
    <t>Asuransi</t>
  </si>
  <si>
    <t>Di list asuransi ada biller akademik yang kecampur (critical)</t>
  </si>
  <si>
    <t>Harusnya ga kecampur</t>
  </si>
  <si>
    <r>
      <rPr>
        <b/>
        <u/>
        <sz val="11"/>
        <color rgb="FF467886"/>
        <rFont val="Aptos Narrow"/>
        <scheme val="minor"/>
      </rPr>
      <t xml:space="preserve">PB-689 </t>
    </r>
    <r>
      <rPr>
        <u/>
        <sz val="11"/>
        <color rgb="FF467886"/>
        <rFont val="Aptos Narrow"/>
        <scheme val="minor"/>
      </rPr>
      <t>Properti Bayar Beli</t>
    </r>
  </si>
  <si>
    <t>Di fitur properti ada biller akademik</t>
  </si>
  <si>
    <t>harusnya tidak ada biller akademik</t>
  </si>
  <si>
    <r>
      <rPr>
        <b/>
        <u/>
        <sz val="11"/>
        <color rgb="FF467886"/>
        <rFont val="Aptos Narrow"/>
        <scheme val="minor"/>
      </rPr>
      <t xml:space="preserve">PB-707 </t>
    </r>
    <r>
      <rPr>
        <u/>
        <sz val="11"/>
        <color rgb="FF467886"/>
        <rFont val="Aptos Narrow"/>
        <scheme val="minor"/>
      </rPr>
      <t>Transaksi MPN</t>
    </r>
  </si>
  <si>
    <t>Transaksi MPN tidak masuk ke data store TFE untuk keperluan reporting dan rekoniliasi kemenkeu</t>
  </si>
  <si>
    <t>029488112333117</t>
  </si>
  <si>
    <r>
      <rPr>
        <b/>
        <u/>
        <sz val="11"/>
        <color rgb="FF467886"/>
        <rFont val="Aptos Narrow"/>
        <scheme val="minor"/>
      </rPr>
      <t xml:space="preserve">PB-708 </t>
    </r>
    <r>
      <rPr>
        <u/>
        <sz val="11"/>
        <color rgb="FF467886"/>
        <rFont val="Aptos Narrow"/>
        <scheme val="minor"/>
      </rPr>
      <t>Transaksi DANA</t>
    </r>
  </si>
  <si>
    <t>Perbaikan transaction ID dana yang belum sesuai</t>
  </si>
  <si>
    <t>transaksi ID DANA sesuai</t>
  </si>
  <si>
    <r>
      <rPr>
        <b/>
        <u/>
        <sz val="11"/>
        <color rgb="FF467886"/>
        <rFont val="Aptos Narrow"/>
        <scheme val="minor"/>
      </rPr>
      <t xml:space="preserve">PS-935 </t>
    </r>
    <r>
      <rPr>
        <u/>
        <sz val="11"/>
        <color rgb="FF467886"/>
        <rFont val="Aptos Narrow"/>
        <scheme val="minor"/>
      </rPr>
      <t>PT Asuransi Jiwa Syariah Al Amin</t>
    </r>
  </si>
  <si>
    <t>Al Amin, PT Prudential Syariah Life</t>
  </si>
  <si>
    <t>Al Amin : Inquiry di BSIM berhasil, di Byond gagal
Prudential : muncul notif 'Nomor polis yang dimasukkan salah'</t>
  </si>
  <si>
    <t>081294926339</t>
  </si>
  <si>
    <t>Berhasil inquiry tagihan lunas</t>
  </si>
  <si>
    <r>
      <rPr>
        <b/>
        <u/>
        <sz val="11"/>
        <color rgb="FF467886"/>
        <rFont val="Aptos Narrow"/>
        <scheme val="minor"/>
      </rPr>
      <t>PS-865</t>
    </r>
    <r>
      <rPr>
        <u/>
        <sz val="11"/>
        <color rgb="FF467886"/>
        <rFont val="Aptos Narrow"/>
        <scheme val="minor"/>
      </rPr>
      <t xml:space="preserve"> Mitraguna Online</t>
    </r>
  </si>
  <si>
    <t>Tombol Back pada Halaman Konfirmasi Tidak Berfungsi</t>
  </si>
  <si>
    <t>Bisa klik tombol/icon back pada halaman konfirmasi untuk menuju halaman sebelumnya</t>
  </si>
  <si>
    <r>
      <rPr>
        <b/>
        <u/>
        <sz val="11"/>
        <color rgb="FF467886"/>
        <rFont val="Aptos Narrow"/>
        <scheme val="minor"/>
      </rPr>
      <t>PS-873</t>
    </r>
    <r>
      <rPr>
        <u/>
        <sz val="11"/>
        <color rgb="FF467886"/>
        <rFont val="Aptos Narrow"/>
        <scheme val="minor"/>
      </rPr>
      <t xml:space="preserve"> Mitraguna Online</t>
    </r>
  </si>
  <si>
    <t>Kesalahan pada Wording Max Tenor di Drawer Mendapatkan Limit</t>
  </si>
  <si>
    <t>Wording sudah sesuai dengan max tenor</t>
  </si>
  <si>
    <r>
      <rPr>
        <b/>
        <u/>
        <sz val="11"/>
        <color rgb="FF467886"/>
        <rFont val="Aptos Narrow"/>
        <scheme val="minor"/>
      </rPr>
      <t>PS-951</t>
    </r>
    <r>
      <rPr>
        <u/>
        <sz val="11"/>
        <color rgb="FF467886"/>
        <rFont val="Aptos Narrow"/>
        <scheme val="minor"/>
      </rPr>
      <t xml:space="preserve"> Asuransi Al Amin</t>
    </r>
  </si>
  <si>
    <t>Al Amin</t>
  </si>
  <si>
    <t>Android :
- Tanpa kode biller mendapat drawer "Nomor polis yang dimasukkan salah"
- Dengan kode biller mendapat drawer "Gagal memuat halaman"
IOS
- Ketika memasukkan nomor va tanpa prefix kode biller (1149) menampilkan drawer “Nomor polis yang dimasukkan salah”
- Ketika memasukkan nomor va dengan prefix kode biller (1149) nemapilkan drawer “Sedang terjadi kendala” pop up pertama dan “sedang terjadi kendala saat ini” pop up kedua
Di coba di BSIM classic inquiry berhasil</t>
  </si>
  <si>
    <r>
      <rPr>
        <b/>
        <u/>
        <sz val="11"/>
        <color rgb="FF467886"/>
        <rFont val="Aptos Narrow"/>
        <scheme val="minor"/>
      </rPr>
      <t xml:space="preserve">PS-952 </t>
    </r>
    <r>
      <rPr>
        <u/>
        <sz val="11"/>
        <color rgb="FF467886"/>
        <rFont val="Aptos Narrow"/>
        <scheme val="minor"/>
      </rPr>
      <t>Asuransi Prudential Sharia</t>
    </r>
  </si>
  <si>
    <t>Android
1. Tanpa kode biller mendapat drawer "Nomor polis yang dimasukkan salah"
2. Dengan kode biller mendapat drawer "Tagihanmu sudah lunas"</t>
  </si>
  <si>
    <t>000613882</t>
  </si>
  <si>
    <t>iOS
Ketika inquiry tanpa kode biller tampil drawer “nomor polis yang dimasukkan salah”
ketika inquiry dengan kode biller tampil drawer “Maaf ya, terjadi kendala saat memuat halaman”
Dilakukan di BSIM mendapatkan response tagihan belum tersedia</t>
  </si>
  <si>
    <r>
      <rPr>
        <b/>
        <u/>
        <sz val="11"/>
        <color rgb="FF467886"/>
        <rFont val="Aptos Narrow"/>
        <scheme val="minor"/>
      </rPr>
      <t xml:space="preserve">PS-913 </t>
    </r>
    <r>
      <rPr>
        <u/>
        <sz val="11"/>
        <color rgb="FF467886"/>
        <rFont val="Aptos Narrow"/>
        <scheme val="minor"/>
      </rPr>
      <t>Tambah Tabungan Reguler</t>
    </r>
  </si>
  <si>
    <t>Tabungan Reguler</t>
  </si>
  <si>
    <t>Tambah Tabungan Reguler</t>
  </si>
  <si>
    <t>Tidak dapat melihat list tabungan reguler dan tidak dapat melanjutkan proses pembuatan tabungan reguler</t>
  </si>
  <si>
    <t>Dapat melihat list tabungan reguler serta dapat melakukan pembuatan tabungan</t>
  </si>
  <si>
    <t>Uci</t>
  </si>
  <si>
    <r>
      <rPr>
        <b/>
        <u/>
        <sz val="11"/>
        <color rgb="FF467886"/>
        <rFont val="Aptos Narrow"/>
        <scheme val="minor"/>
      </rPr>
      <t xml:space="preserve">PS-954 </t>
    </r>
    <r>
      <rPr>
        <u/>
        <sz val="11"/>
        <color rgb="FF467886"/>
        <rFont val="Aptos Narrow"/>
        <scheme val="minor"/>
      </rPr>
      <t>Profile (Change Profile)</t>
    </r>
  </si>
  <si>
    <t>Change Profile</t>
  </si>
  <si>
    <t xml:space="preserve">Ketika mengganti Foto Profil dengan Capture Camera kemudian klik button Kembali muncul screen dari Figma </t>
  </si>
  <si>
    <t>seharusnya tidak ada screen dari figma</t>
  </si>
  <si>
    <r>
      <rPr>
        <b/>
        <u/>
        <sz val="11"/>
        <color rgb="FF467886"/>
        <rFont val="Aptos Narrow"/>
        <scheme val="minor"/>
      </rPr>
      <t xml:space="preserve">PS-970 </t>
    </r>
    <r>
      <rPr>
        <u/>
        <sz val="11"/>
        <color rgb="FF467886"/>
        <rFont val="Aptos Narrow"/>
        <scheme val="minor"/>
      </rPr>
      <t>Tarik FIsik Emas</t>
    </r>
  </si>
  <si>
    <t>Emas</t>
  </si>
  <si>
    <t>Tarik FIsik Emas</t>
  </si>
  <si>
    <t>pada section 'rekening sumber' tidak sesuai dengan figma</t>
  </si>
  <si>
    <t>Sesuai dengan figma</t>
  </si>
  <si>
    <t>PS-955 Profile (Change Email)</t>
  </si>
  <si>
    <t>Field change email tidak bisa input lebih dari 32 character</t>
  </si>
  <si>
    <t>bisa input/typing lebih dari 32 character</t>
  </si>
  <si>
    <t>nauvaldy, ori</t>
  </si>
  <si>
    <t>PS-651 Pushnotif</t>
  </si>
  <si>
    <t>Push notification</t>
  </si>
  <si>
    <t>push notification</t>
  </si>
  <si>
    <t>1. Pushnotif pertama yang di blast hanya masuk ke android
2. Pushnotif kedua yang di blast hanya masuk ke iOS dan belum tampil image</t>
  </si>
  <si>
    <t>1. Pushnotif pertama yang di blast masuk ke all iOS &amp; android
2. Pushnotif kedua yang di blast  masuk ke all iOS &amp; Android dan tampil image</t>
  </si>
  <si>
    <t>Passed with Note : Image masih belum muncul</t>
  </si>
  <si>
    <t xml:space="preserve">
Passed with Note : Image tidak muncul 
Defect direct Push notif iOS : https://istqa.atlassian.net/browse/PS-1044 </t>
  </si>
  <si>
    <t>PS-1024 Mitraguna Online</t>
  </si>
  <si>
    <t>Pembiayaan</t>
  </si>
  <si>
    <t>Kesalahan pada Warna Warning pada Input Box Nominal Pembiayaan dimana nilai yang masih valid (sesuai informasi minimal dan maksimal pengajuan) berwarna merah.</t>
  </si>
  <si>
    <t>Nilai yang masih valid (sesuai dengan informasi minimal dan maksimal nilai pengajuan) memiliki outline input box berwarna hijau.</t>
  </si>
  <si>
    <t>RS1-2840 Perpanjangan Gadai Emas</t>
  </si>
  <si>
    <t>RS1-2891 Sertifikasi QRIS CB Singapura</t>
  </si>
  <si>
    <t>QRIS CB</t>
  </si>
  <si>
    <t>Drawer IOS ketika hit RC 57 inq tidak sesuai</t>
  </si>
  <si>
    <t>inq sesuai</t>
  </si>
  <si>
    <t>Portal</t>
  </si>
  <si>
    <t>Status</t>
  </si>
  <si>
    <t>BP-200 Manajemen Promo &amp; Info</t>
  </si>
  <si>
    <t>Manajemen Promo &amp; Info</t>
  </si>
  <si>
    <t>Pengaturan Promo</t>
  </si>
  <si>
    <t xml:space="preserve">Ketika mengedit data yang sudah ada  pada BackOffice ketika dilhat tampilan image menjadi kosong </t>
  </si>
  <si>
    <t>seharusnya data yang sudah ada image harusnya tampil</t>
  </si>
  <si>
    <t>Dede</t>
  </si>
  <si>
    <t>BR-154 General Parameter</t>
  </si>
  <si>
    <t>General Parameter</t>
  </si>
  <si>
    <t>Invest Emas</t>
  </si>
  <si>
    <t>WORKING_DAYS - Tidak impact
WORKING_HOURS - Tidak impact 
CLOSE_ACCOUNT_FEE - Tidak Impact
MIN_AMOUNT_SELL_GOLD_CHARGED_PPH - tidak impact pada superapps menampilkan Rp-0 (0%) pph</t>
  </si>
  <si>
    <t>WORKING_DAYS &amp; WORKING_HOURS berhasil melakukan perubahan dan seharusnya menampilkan drawer pada superapps “diluar jam operational”
CLOSE_ACCOUNT_FEE, berhasil melakukan perubahan seharusnya admin close sesuai dengan yang di atur oleh backoffice “Rp. 24.000”
MIN_AMOUNT_SELL_GOLD_CHARGED_PPH berhasil melakukan perubahan seharusnya min amount sell gold ,akan terkena pph apabila melewati dari MIN_AMOUNT_SELL_GOLD</t>
  </si>
  <si>
    <t>PB-658 Pengaturan Bisnis</t>
  </si>
  <si>
    <t>Bisnis Parameter</t>
  </si>
  <si>
    <t>Mitraguna Asset Type</t>
  </si>
  <si>
    <t>Additional data hilang setelah approve perubahan icon</t>
  </si>
  <si>
    <t>seharusnya additional data tidak hilang dan menampilkan data sesuai dengan perubahan yang sudah di approve</t>
  </si>
  <si>
    <t>BP-307 Account Product</t>
  </si>
  <si>
    <t>Account Product</t>
  </si>
  <si>
    <t xml:space="preserve">Sistem tidak menampilkan halaman ubah data ketika user klik button ubah </t>
  </si>
  <si>
    <t>Sistem berhasil menampilkan halaman ubah data autosave</t>
  </si>
  <si>
    <t>BP-311 Pengaturan Bisnis</t>
  </si>
  <si>
    <t>Module yang mempunyai addtional data hiliang setelah sebelumnya melakukan approval perubahan icon</t>
  </si>
  <si>
    <t>BP-309 Account Product</t>
  </si>
  <si>
    <t>Refresh halaman edit, pindah ke halaman view</t>
  </si>
  <si>
    <t>Seharusnya menampilkan halaman edit setelah di refresh page</t>
  </si>
  <si>
    <t>BS1R-156 Superapps Menu</t>
  </si>
  <si>
    <t>Superapps Operation</t>
  </si>
  <si>
    <t>Superapps Menu</t>
  </si>
  <si>
    <t>Ketika Ubah data “product”,  hanya icon saja tetapi di persetujuan “Deeplink berubah”</t>
  </si>
  <si>
    <t>Seharusnya deeplink tidak berubah</t>
  </si>
  <si>
    <t>BS1R-158 Pengaturan Bisnis</t>
  </si>
  <si>
    <t>data additional data menghilang setelah dilakukan approval pada perubahan image</t>
  </si>
  <si>
    <t>Seharusnya data berhasil dilakukan perubahan hanya image, dan additional data tidak menghilang</t>
  </si>
  <si>
    <t>BP-312 Pengaturan Bisnis</t>
  </si>
  <si>
    <t>Content Parameter</t>
  </si>
  <si>
    <t>Content Gadai Emas</t>
  </si>
  <si>
    <t>saat melakukan perubahan data pada modul content_gadaiemas lalu klik simpan tampil pop up tidak ada perubahan data</t>
  </si>
  <si>
    <t>dapat berhasil simpan saat ada perubahan data</t>
  </si>
  <si>
    <t>BP-313 Pengaturan Bisnis</t>
  </si>
  <si>
    <t>Melakukan perubahan data pada additional data dan description, setelah di lakukan approve menjadi hilang</t>
  </si>
  <si>
    <t>Seharusnya perubahan data description dan additional data berhasil di lakukan perubahan dan di setujui</t>
  </si>
  <si>
    <t>Version : ...</t>
  </si>
  <si>
    <t>Periode Testing : 13 November 2024</t>
  </si>
  <si>
    <r>
      <rPr>
        <b/>
        <sz val="11"/>
        <color rgb="FF000000"/>
        <rFont val="Aptos Narrow"/>
        <scheme val="minor"/>
      </rPr>
      <t>[Database]</t>
    </r>
    <r>
      <rPr>
        <sz val="11"/>
        <color rgb="FF000000"/>
        <rFont val="Aptos Narrow"/>
        <scheme val="minor"/>
      </rPr>
      <t xml:space="preserve"> PIB 4 - Nomor FT tidak muncul pada Trx Orang Tua Asuh Rutin </t>
    </r>
  </si>
  <si>
    <t>Orang Tua Asuh</t>
  </si>
  <si>
    <r>
      <rPr>
        <b/>
        <sz val="11"/>
        <color rgb="FF000000"/>
        <rFont val="Aptos Narrow"/>
        <scheme val="minor"/>
      </rPr>
      <t>[Android]</t>
    </r>
    <r>
      <rPr>
        <sz val="11"/>
        <color rgb="FF000000"/>
        <rFont val="Aptos Narrow"/>
        <scheme val="minor"/>
      </rPr>
      <t xml:space="preserve"> PIB 6 - Copy paste tidak berfungsi di Android (PLN tidak boleh copy paste)  &gt;&gt; penyesuaian requirement sesuai dengan matrix </t>
    </r>
  </si>
  <si>
    <t>Copy Paste</t>
  </si>
  <si>
    <r>
      <rPr>
        <b/>
        <sz val="11"/>
        <color rgb="FF000000"/>
        <rFont val="Aptos Narrow"/>
        <scheme val="minor"/>
      </rPr>
      <t>[Android]</t>
    </r>
    <r>
      <rPr>
        <sz val="11"/>
        <color rgb="FF000000"/>
        <rFont val="Aptos Narrow"/>
        <scheme val="minor"/>
      </rPr>
      <t xml:space="preserve"> PIB 9 - issue QRIS dinamis mengakibatkan force close apps pada android 14</t>
    </r>
  </si>
  <si>
    <t>QRIS Dinamis</t>
  </si>
  <si>
    <r>
      <rPr>
        <b/>
        <sz val="11"/>
        <color rgb="FF000000"/>
        <rFont val="Aptos Narrow"/>
        <scheme val="minor"/>
      </rPr>
      <t>[Android]</t>
    </r>
    <r>
      <rPr>
        <sz val="11"/>
        <color rgb="FF000000"/>
        <rFont val="Aptos Narrow"/>
        <scheme val="minor"/>
      </rPr>
      <t xml:space="preserve"> PIB 8 - Caroussel Investasi Deposito</t>
    </r>
  </si>
  <si>
    <r>
      <rPr>
        <sz val="11"/>
        <color rgb="FF000000"/>
        <rFont val="Aptos Narrow"/>
        <scheme val="minor"/>
      </rPr>
      <t xml:space="preserve"> </t>
    </r>
    <r>
      <rPr>
        <b/>
        <sz val="11"/>
        <color rgb="FF000000"/>
        <rFont val="Aptos Narrow"/>
        <scheme val="minor"/>
      </rPr>
      <t>[Android]</t>
    </r>
    <r>
      <rPr>
        <sz val="11"/>
        <color rgb="FF000000"/>
        <rFont val="Aptos Narrow"/>
        <scheme val="minor"/>
      </rPr>
      <t xml:space="preserve"> PIB 11 - Android Tidak bisa touch aktivasi (stuck pada splash screen)</t>
    </r>
  </si>
  <si>
    <t>Touch Android</t>
  </si>
  <si>
    <r>
      <rPr>
        <b/>
        <sz val="11"/>
        <color rgb="FF000000"/>
        <rFont val="Aptos Narrow"/>
        <scheme val="minor"/>
      </rPr>
      <t xml:space="preserve">[iOS] </t>
    </r>
    <r>
      <rPr>
        <sz val="11"/>
        <color rgb="FF000000"/>
        <rFont val="Aptos Narrow"/>
        <scheme val="minor"/>
      </rPr>
      <t>PIB 12 - IOS Force close saat foto KTP (OOB) atau foto wajah (aktivasi)</t>
    </r>
  </si>
  <si>
    <r>
      <rPr>
        <b/>
        <sz val="11"/>
        <color rgb="FF000000"/>
        <rFont val="Aptos Narrow"/>
        <scheme val="minor"/>
      </rPr>
      <t>[iOS &amp; Android]</t>
    </r>
    <r>
      <rPr>
        <sz val="11"/>
        <color rgb="FF000000"/>
        <rFont val="Aptos Narrow"/>
        <scheme val="minor"/>
      </rPr>
      <t xml:space="preserve"> PIB 15- IOS Android Issue force close (notification, alarm dan biometric) &gt;&gt; pastikan retest dengan skenario mode save battery juga</t>
    </r>
  </si>
  <si>
    <t>Permission Device</t>
  </si>
  <si>
    <r>
      <rPr>
        <b/>
        <sz val="11"/>
        <color rgb="FF000000"/>
        <rFont val="Aptos Narrow"/>
        <scheme val="minor"/>
      </rPr>
      <t>[iOS]</t>
    </r>
    <r>
      <rPr>
        <sz val="11"/>
        <color rgb="FF000000"/>
        <rFont val="Aptos Narrow"/>
        <scheme val="minor"/>
      </rPr>
      <t xml:space="preserve"> PIB 10 - IOS pada management kartu muncul screen portofolio rekening dengan keterangan "Tabungan Jajan"  / data dummy</t>
    </r>
  </si>
  <si>
    <r>
      <rPr>
        <b/>
        <sz val="11"/>
        <color rgb="FF000000"/>
        <rFont val="Aptos Narrow"/>
        <scheme val="minor"/>
      </rPr>
      <t>[iOS]</t>
    </r>
    <r>
      <rPr>
        <sz val="11"/>
        <color rgb="FF000000"/>
        <rFont val="Aptos Narrow"/>
        <scheme val="minor"/>
      </rPr>
      <t xml:space="preserve"> PIB 21 - IOS Perbaikan hasil pencarian pada management transaksi</t>
    </r>
  </si>
  <si>
    <r>
      <rPr>
        <b/>
        <sz val="11"/>
        <color rgb="FF000000"/>
        <rFont val="Aptos Narrow"/>
        <scheme val="minor"/>
      </rPr>
      <t>[Android]</t>
    </r>
    <r>
      <rPr>
        <sz val="11"/>
        <color rgb="FF000000"/>
        <rFont val="Aptos Narrow"/>
        <scheme val="minor"/>
      </rPr>
      <t xml:space="preserve"> PIB 31 - Tulisan asmaul husna pada no 84 &amp; 85 di Android tidak lengkap </t>
    </r>
  </si>
  <si>
    <t>Management Kartu (iOS) - Tidak dapat buka blokir kartu sementara karena icon setting tidak tampil pada halaman</t>
  </si>
  <si>
    <t>Popup yang muncul saat scan QRIS ketika permission kamera dimatikan masih menampilkan 2 Button pada drawer</t>
  </si>
  <si>
    <t>Scan QRIS</t>
  </si>
  <si>
    <t>Saat buka tabungan reguler, pada halaman akad, syarat dan ketentuan tidak dapat di ceklist</t>
  </si>
  <si>
    <t>Tab Reguler</t>
  </si>
  <si>
    <t>Ketika Klik "Ke Pengaturan" pada drawer permission lokasi di prelogin, mengarah ke input kartu debit</t>
  </si>
  <si>
    <t>Drawer</t>
  </si>
  <si>
    <r>
      <rPr>
        <b/>
        <sz val="11"/>
        <color rgb="FF000000"/>
        <rFont val="Aptos Narrow"/>
        <family val="2"/>
        <scheme val="minor"/>
      </rPr>
      <t>[Android]</t>
    </r>
    <r>
      <rPr>
        <sz val="11"/>
        <color rgb="FF000000"/>
        <rFont val="Aptos Narrow"/>
        <family val="2"/>
        <scheme val="minor"/>
      </rPr>
      <t xml:space="preserve"> PIB 46 - Pulsa smartfren denom 25rb tidak bisa diklik button lanjutkan​</t>
    </r>
  </si>
  <si>
    <t>Pulsa Smartfren</t>
  </si>
  <si>
    <t>Judul / Envi : Impacted Features Regression after Surrounding Deployment</t>
  </si>
  <si>
    <t>APK 1.0.3 (273) dan IPA 1.0.3 (274) Envi PTR
APK xx dan IPA xx Envi PROD</t>
  </si>
  <si>
    <t>Periode Testing : 20 November 2024</t>
  </si>
  <si>
    <t>PTR APK 1.0.3 (273) dan IPA 1.0.3 (274)</t>
  </si>
  <si>
    <t>PROD APK xx dan IPA xx</t>
  </si>
  <si>
    <t>Status PTR</t>
  </si>
  <si>
    <t>Status PROD</t>
  </si>
  <si>
    <t>Tanggal Eksekusi PTR</t>
  </si>
  <si>
    <t>Tanggal Passed PTR</t>
  </si>
  <si>
    <t>Tanggal Eksekusi PROD</t>
  </si>
  <si>
    <t>Tanggal Passed PROD</t>
  </si>
  <si>
    <t>Reksadana</t>
  </si>
  <si>
    <t>Registrasi</t>
  </si>
  <si>
    <t>Berhasil registrasi reksadana</t>
  </si>
  <si>
    <t>Pembelian</t>
  </si>
  <si>
    <t>Berhasil melakukan pembelian reksadana</t>
  </si>
  <si>
    <t>Portofolio</t>
  </si>
  <si>
    <t>Portofolio reksadana muncul dan sesuai</t>
  </si>
  <si>
    <t>Portofolio Investasi</t>
  </si>
  <si>
    <t>Portofolio deposito muncul dan sesuai</t>
  </si>
  <si>
    <t>Portofolio emas muncul dan sesuai</t>
  </si>
  <si>
    <t>Portofolio SBSN muncul dan sesuai</t>
  </si>
  <si>
    <t>Ziswaf</t>
  </si>
  <si>
    <t>Infaq</t>
  </si>
  <si>
    <t>Infaq after transaksi</t>
  </si>
  <si>
    <t>Bayar &amp; Beli (UBP)</t>
  </si>
  <si>
    <t xml:space="preserve">MPN CTAS </t>
  </si>
  <si>
    <t>Topup OVO</t>
  </si>
  <si>
    <t>MIS OVO</t>
  </si>
  <si>
    <t>DONE</t>
  </si>
  <si>
    <t>MIS IA</t>
  </si>
  <si>
    <t>ISSUES</t>
  </si>
  <si>
    <t>WMS</t>
  </si>
  <si>
    <t>T24</t>
  </si>
  <si>
    <t>On Hold</t>
  </si>
  <si>
    <t>ESB</t>
  </si>
  <si>
    <t>On Progress</t>
  </si>
  <si>
    <t>API GW</t>
  </si>
  <si>
    <t>Judul / Envi : UBP Regression after Surrounding Deployment</t>
  </si>
  <si>
    <t>Total Sub-Fitur</t>
  </si>
  <si>
    <t>Average Regresi Tester :</t>
  </si>
  <si>
    <t>Average Regresi PO :</t>
  </si>
  <si>
    <t>Total Average Regresi Tester + PO</t>
  </si>
  <si>
    <t xml:space="preserve">Average Regresi Backoffice </t>
  </si>
  <si>
    <t>failed</t>
  </si>
  <si>
    <t xml:space="preserve">n/a </t>
  </si>
  <si>
    <t>n/a</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</si>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</sst>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1"/>
      <color theme="1"/>
      <name val="Aptos Narrow"/>
      <family val="2"/>
      <scheme val="minor"/>
    </font>
    <font>
      <u/>
      <sz val="11"/>
      <color theme="10"/>
      <name val="Aptos Narrow"/>
      <family val="2"/>
      <scheme val="minor"/>
    </font>
    <font>
      <b/>
      <sz val="10"/>
      <color theme="1"/>
      <name val="Arial"/>
      <family val="2"/>
    </font>
    <font>
      <sz val="11"/>
      <color rgb="FF000000"/>
      <name val="Aptos Display"/>
      <family val="2"/>
      <scheme val="major"/>
    </font>
    <font>
      <sz val="11"/>
      <color rgb="FF000000"/>
      <name val="Calibri"/>
    </font>
    <font>
      <sz val="10"/>
      <color theme="1"/>
      <name val="Arial"/>
      <family val="2"/>
    </font>
    <font>
      <sz val="11"/>
      <color theme="1"/>
      <name val="Calibri"/>
    </font>
    <font>
      <sz val="11"/>
      <color theme="1"/>
      <name val="Calibri"/>
      <family val="2"/>
    </font>
    <font>
      <sz val="10"/>
      <color theme="1"/>
      <name val="Calibri"/>
    </font>
    <font>
      <sz val="11"/>
      <color rgb="FF000000"/>
      <name val="Aptos Narrow"/>
      <family val="2"/>
      <scheme val="minor"/>
    </font>
    <font>
      <sz val="12"/>
      <color theme="1"/>
      <name val="Calibri"/>
      <family val="2"/>
    </font>
    <font>
      <sz val="11"/>
      <color rgb="FF000000"/>
      <name val="Aptos Narrow"/>
      <scheme val="minor"/>
    </font>
    <font>
      <sz val="11"/>
      <color rgb="FF000000"/>
      <name val="Arial"/>
      <family val="2"/>
    </font>
    <font>
      <sz val="11"/>
      <color theme="1"/>
      <name val="Aptos Display"/>
      <family val="2"/>
      <scheme val="major"/>
    </font>
    <font>
      <b/>
      <sz val="11"/>
      <color theme="1"/>
      <name val="Aptos Narrow"/>
      <family val="2"/>
      <scheme val="minor"/>
    </font>
    <font>
      <sz val="10"/>
      <color theme="1"/>
      <name val="Arial"/>
    </font>
    <font>
      <u/>
      <sz val="11"/>
      <color rgb="FF467886"/>
      <name val="Aptos Narrow"/>
      <scheme val="minor"/>
    </font>
    <font>
      <b/>
      <u/>
      <sz val="11"/>
      <color rgb="FF467886"/>
      <name val="Aptos Narrow"/>
      <scheme val="minor"/>
    </font>
    <font>
      <b/>
      <sz val="10"/>
      <color theme="1"/>
      <name val="Arial"/>
    </font>
    <font>
      <sz val="10"/>
      <color rgb="FF000000"/>
      <name val="Arial"/>
    </font>
    <font>
      <b/>
      <sz val="10"/>
      <color theme="1"/>
      <name val="Calibri"/>
    </font>
    <font>
      <u/>
      <sz val="11"/>
      <color rgb="FF467886"/>
      <name val="Calibri"/>
    </font>
    <font>
      <b/>
      <u/>
      <sz val="11"/>
      <color rgb="FF467886"/>
      <name val="Calibri"/>
    </font>
    <font>
      <sz val="10"/>
      <color rgb="FF000000"/>
      <name val="Calibri"/>
    </font>
    <font>
      <u/>
      <sz val="11"/>
      <color theme="10"/>
      <name val="Calibri"/>
    </font>
    <font>
      <u/>
      <sz val="10"/>
      <color rgb="FF467886"/>
      <name val="Calibri"/>
    </font>
    <font>
      <b/>
      <u/>
      <sz val="10"/>
      <color rgb="FF467886"/>
      <name val="Calibri"/>
    </font>
    <font>
      <sz val="11"/>
      <color rgb="FF172B4D"/>
      <name val="Calibri"/>
    </font>
    <font>
      <b/>
      <sz val="11"/>
      <color rgb="FF000000"/>
      <name val="Aptos Narrow"/>
      <scheme val="minor"/>
    </font>
    <font>
      <b/>
      <sz val="11"/>
      <color rgb="FF000000"/>
      <name val="Aptos Narrow"/>
      <family val="2"/>
      <scheme val="minor"/>
    </font>
    <font>
      <b/>
      <sz val="11"/>
      <color rgb="FF4D93D9"/>
      <name val="Aptos Narrow"/>
    </font>
    <font>
      <sz val="11"/>
      <color theme="1"/>
      <name val="Aptos Narrow"/>
      <scheme val="minor"/>
    </font>
    <font>
      <sz val="11"/>
      <color rgb="FF000000"/>
      <name val="Aptos Display"/>
      <scheme val="major"/>
    </font>
    <font>
      <sz val="11"/>
      <color rgb="FF000000"/>
      <name val="Arial"/>
      <charset val="1"/>
    </font>
    <font>
      <b/>
      <sz val="11"/>
      <color theme="1"/>
      <name val="Arial"/>
    </font>
    <font>
      <sz val="11"/>
      <color theme="1"/>
      <name val="Arial"/>
    </font>
    <font>
      <sz val="11"/>
      <color rgb="FF000000"/>
      <name val="Arial"/>
    </font>
    <font>
      <i/>
      <sz val="11"/>
      <color rgb="FF000000"/>
      <name val="Arial"/>
    </font>
    <font>
      <b/>
      <sz val="10"/>
      <color rgb="FF000000"/>
      <name val="Arial"/>
    </font>
    <font>
      <sz val="10"/>
      <color theme="4"/>
      <name val="Arial"/>
    </font>
    <font>
      <b/>
      <u/>
      <sz val="11"/>
      <color rgb="FF467886"/>
      <name val="Aptos Narrow"/>
      <family val="2"/>
      <scheme val="minor"/>
    </font>
    <font>
      <u/>
      <sz val="11"/>
      <color rgb="FF467886"/>
      <name val="Aptos Narrow"/>
      <family val="2"/>
      <scheme val="minor"/>
    </font>
    <font>
      <b/>
      <sz val="10"/>
      <color rgb="FF000000"/>
      <name val="Arial"/>
      <family val="2"/>
    </font>
    <font>
      <sz val="10"/>
      <color theme="4"/>
      <name val="Aptos Narrow"/>
      <family val="2"/>
      <scheme val="minor"/>
    </font>
    <font>
      <sz val="11"/>
      <color theme="4"/>
      <name val="Aptos Narrow"/>
      <charset val="1"/>
    </font>
    <font>
      <b/>
      <u/>
      <sz val="11"/>
      <color theme="10"/>
      <name val="Aptos Narrow"/>
      <family val="2"/>
      <scheme val="minor"/>
    </font>
    <font>
      <sz val="11"/>
      <color rgb="FF000000"/>
      <name val="Calibri"/>
      <charset val="1"/>
    </font>
    <font>
      <sz val="12"/>
      <color theme="1"/>
      <name val="Aptos Display"/>
    </font>
    <font>
      <sz val="12"/>
      <color rgb="FF000000"/>
      <name val="Aptos Display"/>
    </font>
    <font>
      <sz val="9"/>
      <color theme="1"/>
      <name val="Calibri"/>
    </font>
    <font>
      <b/>
      <sz val="11"/>
      <color rgb="FFFF0000"/>
      <name val="Aptos Narrow"/>
      <family val="2"/>
      <scheme val="minor"/>
    </font>
    <font>
      <b/>
      <sz val="11"/>
      <color rgb="FF000000"/>
      <name val="Arial"/>
    </font>
    <font>
      <b/>
      <sz val="11"/>
      <color rgb="FF4D93D9"/>
      <name val="Aptos Narrow"/>
      <family val="2"/>
    </font>
    <font>
      <sz val="11"/>
      <color rgb="FF000000"/>
      <name val="Aptos Narrow"/>
      <charset val="1"/>
    </font>
    <font>
      <b/>
      <sz val="11"/>
      <color theme="1"/>
      <name val="Calibri"/>
    </font>
    <font>
      <sz val="11"/>
      <color rgb="FF242424"/>
      <name val="Aptos Narrow"/>
      <charset val="1"/>
    </font>
    <font>
      <u/>
      <sz val="11"/>
      <color theme="1"/>
      <name val="Aptos Narrow"/>
      <family val="2"/>
      <scheme val="minor"/>
    </font>
  </fonts>
  <fills count="15">
    <fill>
      <patternFill patternType="none"/>
    </fill>
    <fill>
      <patternFill patternType="gray125"/>
    </fill>
    <fill>
      <patternFill patternType="solid">
        <fgColor rgb="FFFFE599"/>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89999084444715716"/>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FF"/>
        <bgColor rgb="FFFFFFFF"/>
      </patternFill>
    </fill>
  </fills>
  <borders count="7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bottom/>
      <diagonal/>
    </border>
    <border>
      <left style="thin">
        <color rgb="FF505050"/>
      </left>
      <right style="thin">
        <color rgb="FF505050"/>
      </right>
      <top style="thin">
        <color rgb="FF505050"/>
      </top>
      <bottom/>
      <diagonal/>
    </border>
    <border>
      <left style="thin">
        <color rgb="FF505050"/>
      </left>
      <right style="thin">
        <color rgb="FF000000"/>
      </right>
      <top style="thin">
        <color rgb="FF000000"/>
      </top>
      <bottom/>
      <diagonal/>
    </border>
    <border>
      <left style="thin">
        <color rgb="FF505050"/>
      </left>
      <right style="thin">
        <color rgb="FF000000"/>
      </right>
      <top/>
      <bottom style="thin">
        <color rgb="FF000000"/>
      </bottom>
      <diagonal/>
    </border>
    <border>
      <left style="thin">
        <color rgb="FF000000"/>
      </left>
      <right style="thin">
        <color rgb="FF505050"/>
      </right>
      <top style="thin">
        <color rgb="FF000000"/>
      </top>
      <bottom/>
      <diagonal/>
    </border>
    <border>
      <left style="thin">
        <color rgb="FF000000"/>
      </left>
      <right style="thin">
        <color rgb="FF505050"/>
      </right>
      <top/>
      <bottom style="thin">
        <color rgb="FF000000"/>
      </bottom>
      <diagonal/>
    </border>
    <border>
      <left style="thin">
        <color rgb="FF505050"/>
      </left>
      <right style="thin">
        <color rgb="FF505050"/>
      </right>
      <top style="thin">
        <color rgb="FF000000"/>
      </top>
      <bottom/>
      <diagonal/>
    </border>
    <border>
      <left/>
      <right style="thin">
        <color rgb="FF505050"/>
      </right>
      <top style="thin">
        <color rgb="FF505050"/>
      </top>
      <bottom/>
      <diagonal/>
    </border>
    <border>
      <left/>
      <right style="thin">
        <color rgb="FF505050"/>
      </right>
      <top/>
      <bottom/>
      <diagonal/>
    </border>
    <border>
      <left style="thin">
        <color rgb="FF505050"/>
      </left>
      <right/>
      <top style="thin">
        <color rgb="FF000000"/>
      </top>
      <bottom/>
      <diagonal/>
    </border>
    <border>
      <left style="thin">
        <color rgb="FF505050"/>
      </left>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thin">
        <color rgb="FF505050"/>
      </left>
      <right style="thin">
        <color rgb="FF505050"/>
      </right>
      <top style="thin">
        <color rgb="FF505050"/>
      </top>
      <bottom style="thin">
        <color rgb="FF000000"/>
      </bottom>
      <diagonal/>
    </border>
    <border>
      <left style="thin">
        <color rgb="FF000000"/>
      </left>
      <right style="thin">
        <color rgb="FF50505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rgb="FF000000"/>
      </left>
      <right style="medium">
        <color rgb="FF000000"/>
      </right>
      <top style="thin">
        <color rgb="FF000000"/>
      </top>
      <bottom/>
      <diagonal/>
    </border>
    <border>
      <left style="thin">
        <color rgb="FF000000"/>
      </left>
      <right/>
      <top/>
      <bottom/>
      <diagonal/>
    </border>
    <border>
      <left style="thin">
        <color rgb="FF000000"/>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594">
    <xf numFmtId="0" fontId="0" fillId="0" borderId="0" xfId="0"/>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1" xfId="0" applyBorder="1" applyAlignment="1">
      <alignment horizontal="center" vertical="center" wrapText="1"/>
    </xf>
    <xf numFmtId="0" fontId="6" fillId="0" borderId="5" xfId="0" applyFont="1" applyBorder="1" applyAlignment="1">
      <alignment horizontal="left"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left" vertical="center" wrapText="1"/>
    </xf>
    <xf numFmtId="0" fontId="0" fillId="0" borderId="5" xfId="0" quotePrefix="1" applyBorder="1" applyAlignment="1">
      <alignment horizontal="center" vertical="center" wrapText="1"/>
    </xf>
    <xf numFmtId="0" fontId="1" fillId="0" borderId="0" xfId="1" applyAlignment="1">
      <alignment vertical="center" wrapText="1"/>
    </xf>
    <xf numFmtId="0" fontId="0" fillId="0" borderId="0" xfId="0" applyAlignment="1">
      <alignment vertical="center" wrapText="1"/>
    </xf>
    <xf numFmtId="0" fontId="9" fillId="0" borderId="5" xfId="0" applyFont="1" applyBorder="1" applyAlignment="1">
      <alignment vertical="center" wrapText="1"/>
    </xf>
    <xf numFmtId="0" fontId="1" fillId="0" borderId="5" xfId="1" applyBorder="1" applyAlignment="1">
      <alignment vertical="center" wrapText="1"/>
    </xf>
    <xf numFmtId="0" fontId="5" fillId="0" borderId="5" xfId="0" applyFont="1" applyBorder="1" applyAlignment="1">
      <alignment horizontal="center" vertical="center" wrapText="1"/>
    </xf>
    <xf numFmtId="0" fontId="2" fillId="0" borderId="0" xfId="0" applyFont="1" applyAlignment="1">
      <alignment vertical="center" wrapText="1" readingOrder="1"/>
    </xf>
    <xf numFmtId="0" fontId="14" fillId="0" borderId="0" xfId="0" applyFont="1" applyAlignment="1">
      <alignment vertical="center" wrapText="1"/>
    </xf>
    <xf numFmtId="0" fontId="2" fillId="4" borderId="11" xfId="0" applyFont="1" applyFill="1" applyBorder="1" applyAlignment="1">
      <alignment horizontal="center" vertical="center" wrapText="1" readingOrder="1"/>
    </xf>
    <xf numFmtId="0" fontId="2" fillId="0" borderId="11" xfId="0" applyFont="1" applyBorder="1" applyAlignment="1">
      <alignment horizontal="center" vertical="center" wrapText="1" readingOrder="1"/>
    </xf>
    <xf numFmtId="0" fontId="14" fillId="0" borderId="11" xfId="0" applyFont="1" applyBorder="1" applyAlignment="1">
      <alignment horizontal="center" vertical="center" wrapText="1"/>
    </xf>
    <xf numFmtId="10" fontId="14" fillId="0" borderId="11" xfId="0" applyNumberFormat="1" applyFont="1" applyBorder="1" applyAlignment="1">
      <alignment horizontal="center" vertical="center" wrapText="1"/>
    </xf>
    <xf numFmtId="10" fontId="2" fillId="0" borderId="11" xfId="0" applyNumberFormat="1" applyFont="1" applyBorder="1" applyAlignment="1">
      <alignment horizontal="center" vertical="center" wrapText="1" readingOrder="1"/>
    </xf>
    <xf numFmtId="10" fontId="2" fillId="0" borderId="15" xfId="0" applyNumberFormat="1" applyFont="1" applyBorder="1" applyAlignment="1">
      <alignment horizontal="center" vertical="center" wrapText="1" readingOrder="1"/>
    </xf>
    <xf numFmtId="0" fontId="2" fillId="0" borderId="16" xfId="0" applyFont="1" applyBorder="1" applyAlignment="1">
      <alignment horizontal="center" vertical="center" wrapText="1" readingOrder="1"/>
    </xf>
    <xf numFmtId="0" fontId="14" fillId="0" borderId="16" xfId="0" applyFont="1" applyBorder="1" applyAlignment="1">
      <alignment horizontal="center" vertical="center" wrapText="1"/>
    </xf>
    <xf numFmtId="10" fontId="2" fillId="0" borderId="16" xfId="0" applyNumberFormat="1" applyFont="1" applyBorder="1" applyAlignment="1">
      <alignment horizontal="center" vertical="center" wrapText="1" readingOrder="1"/>
    </xf>
    <xf numFmtId="10" fontId="2" fillId="0" borderId="17" xfId="0" applyNumberFormat="1" applyFont="1" applyBorder="1" applyAlignment="1">
      <alignment horizontal="center" vertical="center" wrapText="1" readingOrder="1"/>
    </xf>
    <xf numFmtId="0" fontId="14" fillId="4" borderId="18"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2" fillId="2" borderId="20" xfId="0" applyFont="1" applyFill="1" applyBorder="1" applyAlignment="1">
      <alignment horizontal="center" vertical="center" wrapText="1" readingOrder="1"/>
    </xf>
    <xf numFmtId="0" fontId="2" fillId="2" borderId="21" xfId="0" applyFont="1" applyFill="1" applyBorder="1" applyAlignment="1">
      <alignment horizontal="center" vertical="center" wrapText="1" readingOrder="1"/>
    </xf>
    <xf numFmtId="0" fontId="2" fillId="2" borderId="22" xfId="0" applyFont="1" applyFill="1" applyBorder="1" applyAlignment="1">
      <alignment horizontal="center" vertical="center" wrapText="1" readingOrder="1"/>
    </xf>
    <xf numFmtId="0" fontId="0" fillId="0" borderId="8" xfId="0" applyBorder="1" applyAlignment="1">
      <alignment vertical="center" wrapText="1"/>
    </xf>
    <xf numFmtId="0" fontId="15" fillId="0" borderId="7"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8" fillId="0" borderId="1" xfId="0" applyFont="1" applyBorder="1" applyAlignment="1">
      <alignment horizontal="center" vertical="center" wrapText="1" readingOrder="1"/>
    </xf>
    <xf numFmtId="0" fontId="18" fillId="0" borderId="2" xfId="0" applyFont="1" applyBorder="1" applyAlignment="1">
      <alignment horizontal="center" vertical="center" wrapText="1" readingOrder="1"/>
    </xf>
    <xf numFmtId="14" fontId="0" fillId="0" borderId="5" xfId="0" applyNumberFormat="1" applyBorder="1" applyAlignment="1">
      <alignment horizontal="center" vertical="center" wrapText="1"/>
    </xf>
    <xf numFmtId="0" fontId="18" fillId="0" borderId="3" xfId="0" applyFont="1" applyBorder="1" applyAlignment="1">
      <alignment horizontal="center" vertical="center" wrapText="1" readingOrder="1"/>
    </xf>
    <xf numFmtId="0" fontId="15" fillId="0" borderId="8" xfId="0" applyFont="1" applyBorder="1" applyAlignment="1">
      <alignment horizontal="left" vertical="center" wrapText="1" readingOrder="1"/>
    </xf>
    <xf numFmtId="0" fontId="19" fillId="0" borderId="1" xfId="0" applyFont="1" applyBorder="1" applyAlignment="1">
      <alignment horizontal="center" vertical="center" wrapText="1" readingOrder="1"/>
    </xf>
    <xf numFmtId="0" fontId="19" fillId="0" borderId="8" xfId="0" applyFont="1" applyBorder="1" applyAlignment="1">
      <alignment horizontal="center" vertical="center" wrapText="1" readingOrder="1"/>
    </xf>
    <xf numFmtId="0" fontId="0" fillId="0" borderId="5" xfId="0" applyBorder="1"/>
    <xf numFmtId="0" fontId="15" fillId="0" borderId="5" xfId="0" applyFont="1" applyBorder="1" applyAlignment="1">
      <alignment horizontal="center" vertical="center" wrapText="1" readingOrder="1"/>
    </xf>
    <xf numFmtId="0" fontId="0" fillId="0" borderId="0" xfId="0" applyAlignment="1">
      <alignment horizontal="center"/>
    </xf>
    <xf numFmtId="0" fontId="21" fillId="0" borderId="5" xfId="1" applyFont="1" applyBorder="1" applyAlignment="1">
      <alignment horizontal="center" vertical="center" wrapText="1" readingOrder="1"/>
    </xf>
    <xf numFmtId="0" fontId="8" fillId="0" borderId="5" xfId="0" applyFont="1" applyBorder="1" applyAlignment="1">
      <alignment vertical="center" wrapText="1" readingOrder="1"/>
    </xf>
    <xf numFmtId="0" fontId="8" fillId="0" borderId="5" xfId="0" applyFont="1" applyBorder="1" applyAlignment="1">
      <alignment horizontal="left" vertical="center" wrapText="1" readingOrder="1"/>
    </xf>
    <xf numFmtId="0" fontId="6" fillId="0" borderId="5" xfId="0" applyFont="1" applyBorder="1" applyAlignment="1">
      <alignment horizontal="center" vertical="center" wrapText="1"/>
    </xf>
    <xf numFmtId="14" fontId="6" fillId="0" borderId="5" xfId="0" applyNumberFormat="1" applyFont="1" applyBorder="1" applyAlignment="1">
      <alignment horizontal="center" vertical="center" wrapText="1"/>
    </xf>
    <xf numFmtId="0" fontId="23" fillId="0" borderId="5" xfId="0" applyFont="1" applyBorder="1" applyAlignment="1">
      <alignment vertical="center" wrapText="1" readingOrder="1"/>
    </xf>
    <xf numFmtId="0" fontId="23" fillId="0" borderId="5" xfId="0" applyFont="1" applyBorder="1" applyAlignment="1">
      <alignment horizontal="left" vertical="center" wrapText="1" readingOrder="1"/>
    </xf>
    <xf numFmtId="0" fontId="8" fillId="0" borderId="5" xfId="0" applyFont="1" applyBorder="1" applyAlignment="1">
      <alignment horizontal="left" vertical="center" readingOrder="1"/>
    </xf>
    <xf numFmtId="0" fontId="6" fillId="0" borderId="5" xfId="0" applyFont="1" applyBorder="1" applyAlignment="1">
      <alignment vertical="center" wrapText="1"/>
    </xf>
    <xf numFmtId="0" fontId="20" fillId="0" borderId="5" xfId="0" applyFont="1" applyBorder="1" applyAlignment="1">
      <alignment horizontal="center" vertical="center" wrapText="1" readingOrder="1"/>
    </xf>
    <xf numFmtId="49" fontId="4" fillId="0" borderId="5" xfId="1" applyNumberFormat="1" applyFont="1" applyBorder="1" applyAlignment="1">
      <alignment horizontal="center" vertical="center" wrapText="1" readingOrder="1"/>
    </xf>
    <xf numFmtId="14" fontId="6" fillId="0" borderId="5" xfId="0" applyNumberFormat="1" applyFont="1" applyBorder="1" applyAlignment="1">
      <alignment vertical="center" wrapText="1"/>
    </xf>
    <xf numFmtId="0" fontId="6" fillId="0" borderId="5" xfId="0" applyFont="1" applyBorder="1"/>
    <xf numFmtId="0" fontId="8" fillId="0" borderId="5" xfId="0" applyFont="1" applyBorder="1" applyAlignment="1">
      <alignment horizontal="center" vertical="center" wrapText="1" readingOrder="1"/>
    </xf>
    <xf numFmtId="0" fontId="21" fillId="0" borderId="5" xfId="1" applyFont="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18" fillId="2" borderId="1" xfId="0" applyFont="1" applyFill="1" applyBorder="1" applyAlignment="1">
      <alignment horizontal="center" vertical="center" wrapText="1" readingOrder="1"/>
    </xf>
    <xf numFmtId="0" fontId="18" fillId="2" borderId="2" xfId="0" applyFont="1" applyFill="1" applyBorder="1" applyAlignment="1">
      <alignment horizontal="center" vertical="center" wrapText="1" readingOrder="1"/>
    </xf>
    <xf numFmtId="0" fontId="18" fillId="2" borderId="3" xfId="0" applyFont="1" applyFill="1" applyBorder="1" applyAlignment="1">
      <alignment horizontal="center" vertical="center" wrapText="1" readingOrder="1"/>
    </xf>
    <xf numFmtId="0" fontId="9" fillId="0" borderId="24" xfId="0" applyFont="1" applyBorder="1" applyAlignment="1">
      <alignment horizontal="left" vertical="center" wrapText="1"/>
    </xf>
    <xf numFmtId="0" fontId="0" fillId="3" borderId="25" xfId="0" applyFill="1" applyBorder="1" applyAlignment="1">
      <alignment horizontal="left" vertical="center" wrapText="1"/>
    </xf>
    <xf numFmtId="0" fontId="15" fillId="0" borderId="27" xfId="0" applyFont="1" applyBorder="1" applyAlignment="1">
      <alignment horizontal="center" vertical="center" wrapText="1" readingOrder="1"/>
    </xf>
    <xf numFmtId="0" fontId="1" fillId="3" borderId="25" xfId="1" applyFill="1" applyBorder="1" applyAlignment="1">
      <alignment horizontal="left" vertical="center" wrapText="1"/>
    </xf>
    <xf numFmtId="0" fontId="9" fillId="0" borderId="29" xfId="0" applyFont="1" applyBorder="1" applyAlignment="1">
      <alignment horizontal="left" vertical="center" wrapText="1"/>
    </xf>
    <xf numFmtId="0" fontId="15" fillId="0" borderId="8" xfId="0" applyFont="1" applyBorder="1" applyAlignment="1">
      <alignment horizontal="center" vertical="center" wrapText="1" readingOrder="1"/>
    </xf>
    <xf numFmtId="0" fontId="15" fillId="0" borderId="4" xfId="0" applyFont="1" applyBorder="1" applyAlignment="1">
      <alignment horizontal="center" vertical="center" wrapText="1" readingOrder="1"/>
    </xf>
    <xf numFmtId="0" fontId="19" fillId="0" borderId="5" xfId="0" applyFont="1" applyBorder="1" applyAlignment="1">
      <alignment horizontal="center" vertical="center" wrapText="1" readingOrder="1"/>
    </xf>
    <xf numFmtId="0" fontId="9" fillId="0" borderId="5" xfId="0" applyFont="1" applyBorder="1" applyAlignment="1">
      <alignment horizontal="left" vertical="center" wrapText="1"/>
    </xf>
    <xf numFmtId="0" fontId="0" fillId="3" borderId="10" xfId="0" applyFill="1" applyBorder="1" applyAlignment="1">
      <alignment horizontal="left" vertical="center" wrapText="1"/>
    </xf>
    <xf numFmtId="0" fontId="30" fillId="0" borderId="6" xfId="0" applyFont="1" applyBorder="1" applyAlignment="1">
      <alignment horizontal="center" vertical="center" wrapText="1"/>
    </xf>
    <xf numFmtId="0" fontId="0" fillId="0" borderId="9" xfId="0" applyBorder="1" applyAlignment="1">
      <alignment horizontal="left" vertical="center" wrapText="1"/>
    </xf>
    <xf numFmtId="0" fontId="18" fillId="0" borderId="0" xfId="0" applyFont="1" applyAlignment="1">
      <alignment vertical="center" wrapText="1" readingOrder="1"/>
    </xf>
    <xf numFmtId="0" fontId="18" fillId="4" borderId="11" xfId="0" applyFont="1" applyFill="1" applyBorder="1" applyAlignment="1">
      <alignment horizontal="center" vertical="center" wrapText="1" readingOrder="1"/>
    </xf>
    <xf numFmtId="0" fontId="18" fillId="0" borderId="16" xfId="0" applyFont="1" applyBorder="1" applyAlignment="1">
      <alignment horizontal="center" vertical="center" wrapText="1" readingOrder="1"/>
    </xf>
    <xf numFmtId="10" fontId="18" fillId="0" borderId="16" xfId="0" applyNumberFormat="1" applyFont="1" applyBorder="1" applyAlignment="1">
      <alignment horizontal="center" vertical="center" wrapText="1" readingOrder="1"/>
    </xf>
    <xf numFmtId="10" fontId="18" fillId="0" borderId="17" xfId="0" applyNumberFormat="1" applyFont="1" applyBorder="1" applyAlignment="1">
      <alignment horizontal="center" vertical="center" wrapText="1" readingOrder="1"/>
    </xf>
    <xf numFmtId="0" fontId="18" fillId="0" borderId="34" xfId="0" applyFont="1" applyBorder="1" applyAlignment="1">
      <alignment horizontal="center" vertical="center" readingOrder="1"/>
    </xf>
    <xf numFmtId="10" fontId="18" fillId="0" borderId="34" xfId="0" applyNumberFormat="1" applyFont="1" applyBorder="1" applyAlignment="1">
      <alignment horizontal="center" vertical="center" wrapText="1" readingOrder="1"/>
    </xf>
    <xf numFmtId="10" fontId="18" fillId="0" borderId="34" xfId="0" applyNumberFormat="1" applyFont="1" applyBorder="1" applyAlignment="1">
      <alignment horizontal="center" vertical="center" readingOrder="1"/>
    </xf>
    <xf numFmtId="10" fontId="18" fillId="0" borderId="35" xfId="0" applyNumberFormat="1" applyFont="1" applyBorder="1" applyAlignment="1">
      <alignment horizontal="center" vertical="center" wrapText="1" readingOrder="1"/>
    </xf>
    <xf numFmtId="0" fontId="18" fillId="0" borderId="16" xfId="0" applyFont="1" applyBorder="1" applyAlignment="1">
      <alignment horizontal="center" vertical="center" readingOrder="1"/>
    </xf>
    <xf numFmtId="10" fontId="18" fillId="0" borderId="16" xfId="0" applyNumberFormat="1" applyFont="1" applyBorder="1" applyAlignment="1">
      <alignment horizontal="center" vertical="center" readingOrder="1"/>
    </xf>
    <xf numFmtId="0" fontId="23" fillId="0" borderId="5" xfId="0" applyFont="1" applyBorder="1" applyAlignment="1">
      <alignment horizontal="left" vertical="center" wrapText="1"/>
    </xf>
    <xf numFmtId="0" fontId="25" fillId="0" borderId="5" xfId="1" applyFont="1" applyBorder="1" applyAlignment="1">
      <alignment horizontal="center" vertical="center"/>
    </xf>
    <xf numFmtId="0" fontId="8" fillId="0" borderId="5" xfId="0" applyFont="1" applyBorder="1" applyAlignment="1">
      <alignment horizontal="left" vertical="center"/>
    </xf>
    <xf numFmtId="0" fontId="0" fillId="0" borderId="36" xfId="0" applyBorder="1" applyAlignment="1">
      <alignment horizontal="center" vertical="center" wrapText="1"/>
    </xf>
    <xf numFmtId="0" fontId="18" fillId="0" borderId="34" xfId="0" applyFont="1" applyBorder="1" applyAlignment="1">
      <alignment horizontal="center" vertical="center" wrapText="1" readingOrder="1"/>
    </xf>
    <xf numFmtId="0" fontId="14" fillId="0" borderId="34" xfId="0" applyFont="1" applyBorder="1" applyAlignment="1">
      <alignment horizontal="center" vertical="center" wrapText="1"/>
    </xf>
    <xf numFmtId="0" fontId="14" fillId="0" borderId="34" xfId="0" applyFont="1" applyBorder="1" applyAlignment="1">
      <alignment horizontal="center" vertical="center"/>
    </xf>
    <xf numFmtId="10" fontId="14" fillId="0" borderId="34" xfId="0" applyNumberFormat="1" applyFont="1" applyBorder="1" applyAlignment="1">
      <alignment horizontal="center" vertical="center" wrapText="1"/>
    </xf>
    <xf numFmtId="0" fontId="14" fillId="0" borderId="16" xfId="0" applyFont="1" applyBorder="1" applyAlignment="1">
      <alignment horizontal="center" vertical="center"/>
    </xf>
    <xf numFmtId="10" fontId="14" fillId="0" borderId="16" xfId="0" applyNumberFormat="1" applyFont="1" applyBorder="1" applyAlignment="1">
      <alignment horizontal="center" vertical="center" wrapText="1"/>
    </xf>
    <xf numFmtId="0" fontId="0" fillId="0" borderId="1" xfId="0" applyBorder="1"/>
    <xf numFmtId="0" fontId="0" fillId="0" borderId="8" xfId="0" applyBorder="1"/>
    <xf numFmtId="0" fontId="11" fillId="0" borderId="1" xfId="0" applyFont="1" applyBorder="1" applyAlignment="1">
      <alignment horizontal="left" vertical="center" wrapText="1"/>
    </xf>
    <xf numFmtId="0" fontId="0" fillId="3" borderId="8" xfId="0" applyFill="1" applyBorder="1" applyAlignment="1">
      <alignment horizontal="left" vertical="center" wrapText="1"/>
    </xf>
    <xf numFmtId="0" fontId="11" fillId="0" borderId="8" xfId="0" applyFont="1" applyBorder="1" applyAlignment="1">
      <alignment horizontal="left" vertical="center" wrapText="1"/>
    </xf>
    <xf numFmtId="0" fontId="9" fillId="0" borderId="42" xfId="0" applyFont="1" applyBorder="1" applyAlignment="1">
      <alignment horizontal="left" vertical="center" wrapText="1"/>
    </xf>
    <xf numFmtId="0" fontId="15" fillId="0" borderId="43" xfId="0" applyFont="1" applyBorder="1" applyAlignment="1">
      <alignment horizontal="center" vertical="center" wrapText="1" readingOrder="1"/>
    </xf>
    <xf numFmtId="0" fontId="6" fillId="0" borderId="5" xfId="0" applyFont="1" applyBorder="1" applyAlignment="1">
      <alignment horizontal="center" vertical="center"/>
    </xf>
    <xf numFmtId="0" fontId="0" fillId="3" borderId="6" xfId="0" applyFill="1" applyBorder="1" applyAlignment="1">
      <alignment horizontal="left" vertical="center" wrapText="1"/>
    </xf>
    <xf numFmtId="0" fontId="9" fillId="0" borderId="6" xfId="0" applyFont="1" applyBorder="1" applyAlignment="1">
      <alignment horizontal="left" vertical="center" wrapText="1"/>
    </xf>
    <xf numFmtId="0" fontId="4" fillId="0" borderId="5" xfId="1" applyFont="1" applyBorder="1" applyAlignment="1">
      <alignment horizontal="center" vertical="center" readingOrder="1"/>
    </xf>
    <xf numFmtId="0" fontId="8" fillId="0" borderId="5"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2" fillId="4" borderId="11" xfId="0" applyFont="1" applyFill="1" applyBorder="1" applyAlignment="1">
      <alignment horizontal="center" vertical="center" readingOrder="1"/>
    </xf>
    <xf numFmtId="0" fontId="2" fillId="0" borderId="11" xfId="0" applyFont="1" applyBorder="1" applyAlignment="1">
      <alignment horizontal="center" vertical="center" readingOrder="1"/>
    </xf>
    <xf numFmtId="0" fontId="2" fillId="0" borderId="16" xfId="0" applyFont="1" applyBorder="1" applyAlignment="1">
      <alignment horizontal="center" vertical="center" readingOrder="1"/>
    </xf>
    <xf numFmtId="0" fontId="23" fillId="0" borderId="5" xfId="0" applyFont="1" applyBorder="1" applyAlignment="1">
      <alignment horizontal="center" vertical="center" readingOrder="1"/>
    </xf>
    <xf numFmtId="0" fontId="18" fillId="0" borderId="0" xfId="0" applyFont="1" applyAlignment="1">
      <alignment horizontal="left" vertical="center" readingOrder="1"/>
    </xf>
    <xf numFmtId="0" fontId="4" fillId="0" borderId="5" xfId="1" applyFont="1" applyBorder="1" applyAlignment="1">
      <alignment horizontal="center" vertical="center" wrapText="1" readingOrder="1"/>
    </xf>
    <xf numFmtId="0" fontId="0" fillId="0" borderId="1" xfId="0" applyBorder="1" applyAlignment="1">
      <alignment horizontal="left" vertical="center" wrapText="1"/>
    </xf>
    <xf numFmtId="0" fontId="0" fillId="0" borderId="1" xfId="0" applyBorder="1" applyAlignment="1">
      <alignment vertical="center" wrapText="1"/>
    </xf>
    <xf numFmtId="0" fontId="18" fillId="2" borderId="21" xfId="0" applyFont="1" applyFill="1" applyBorder="1" applyAlignment="1">
      <alignment horizontal="center" vertical="center" wrapText="1" readingOrder="1"/>
    </xf>
    <xf numFmtId="0" fontId="35" fillId="0" borderId="0" xfId="0" applyFont="1"/>
    <xf numFmtId="0" fontId="35" fillId="0" borderId="5" xfId="0" applyFont="1" applyBorder="1"/>
    <xf numFmtId="0" fontId="0" fillId="0" borderId="7" xfId="0" applyBorder="1" applyAlignment="1">
      <alignment horizontal="center" vertical="center" wrapText="1"/>
    </xf>
    <xf numFmtId="0" fontId="0" fillId="0" borderId="1" xfId="0" applyBorder="1" applyAlignment="1">
      <alignment horizontal="center" vertical="center"/>
    </xf>
    <xf numFmtId="0" fontId="6" fillId="0" borderId="1" xfId="0" applyFont="1" applyBorder="1" applyAlignment="1">
      <alignment horizontal="center" vertical="center" wrapText="1"/>
    </xf>
    <xf numFmtId="0" fontId="35" fillId="0" borderId="8" xfId="0" applyFont="1" applyBorder="1"/>
    <xf numFmtId="0" fontId="40" fillId="0" borderId="1" xfId="1" applyFont="1" applyBorder="1" applyAlignment="1">
      <alignment horizontal="center" vertical="center" wrapText="1"/>
    </xf>
    <xf numFmtId="0" fontId="41" fillId="0" borderId="1" xfId="1" applyFont="1" applyBorder="1" applyAlignment="1">
      <alignment horizontal="center" vertical="center" wrapText="1"/>
    </xf>
    <xf numFmtId="0" fontId="0" fillId="0" borderId="2" xfId="0" applyBorder="1" applyAlignment="1">
      <alignment horizontal="left" vertical="center" wrapText="1"/>
    </xf>
    <xf numFmtId="0" fontId="41" fillId="0" borderId="5" xfId="1" applyFont="1" applyBorder="1" applyAlignment="1">
      <alignment horizontal="center" vertical="center" wrapText="1"/>
    </xf>
    <xf numFmtId="0" fontId="6" fillId="0" borderId="5" xfId="0" applyFont="1" applyBorder="1" applyAlignment="1">
      <alignment horizontal="center" vertical="center" wrapText="1" readingOrder="1"/>
    </xf>
    <xf numFmtId="0" fontId="0" fillId="0" borderId="8" xfId="0" applyBorder="1" applyAlignment="1">
      <alignment horizontal="center" vertical="center"/>
    </xf>
    <xf numFmtId="0" fontId="42" fillId="2" borderId="21" xfId="0" applyFont="1" applyFill="1" applyBorder="1" applyAlignment="1">
      <alignment horizontal="center" vertical="center" wrapText="1" readingOrder="1"/>
    </xf>
    <xf numFmtId="0" fontId="18" fillId="2" borderId="18" xfId="0" applyFont="1" applyFill="1" applyBorder="1" applyAlignment="1">
      <alignment horizontal="center" vertical="center" wrapText="1" readingOrder="1"/>
    </xf>
    <xf numFmtId="0" fontId="18" fillId="2" borderId="11" xfId="0" applyFont="1" applyFill="1" applyBorder="1" applyAlignment="1">
      <alignment horizontal="center" vertical="center" wrapText="1" readingOrder="1"/>
    </xf>
    <xf numFmtId="0" fontId="18" fillId="2" borderId="11" xfId="0" applyFont="1" applyFill="1" applyBorder="1" applyAlignment="1">
      <alignment horizontal="center" vertical="center" readingOrder="1"/>
    </xf>
    <xf numFmtId="0" fontId="18" fillId="2" borderId="37" xfId="0" applyFont="1" applyFill="1" applyBorder="1" applyAlignment="1">
      <alignment horizontal="center" vertical="center" wrapText="1" readingOrder="1"/>
    </xf>
    <xf numFmtId="0" fontId="18" fillId="2" borderId="38" xfId="0" applyFont="1" applyFill="1" applyBorder="1" applyAlignment="1">
      <alignment horizontal="center" vertical="center" wrapText="1" readingOrder="1"/>
    </xf>
    <xf numFmtId="0" fontId="18" fillId="2" borderId="15" xfId="0" applyFont="1" applyFill="1" applyBorder="1" applyAlignment="1">
      <alignment horizontal="center" vertical="center" wrapText="1" readingOrder="1"/>
    </xf>
    <xf numFmtId="0" fontId="35" fillId="0" borderId="1" xfId="0" applyFont="1" applyBorder="1"/>
    <xf numFmtId="0" fontId="0" fillId="0" borderId="45" xfId="0" applyBorder="1"/>
    <xf numFmtId="0" fontId="0" fillId="0" borderId="48" xfId="0" applyBorder="1" applyAlignment="1">
      <alignment horizontal="center" vertical="center" wrapText="1"/>
    </xf>
    <xf numFmtId="0" fontId="38" fillId="2" borderId="21" xfId="0" applyFont="1" applyFill="1" applyBorder="1" applyAlignment="1">
      <alignment horizontal="center" vertical="center" wrapText="1" readingOrder="1"/>
    </xf>
    <xf numFmtId="0" fontId="0" fillId="0" borderId="46" xfId="0" applyBorder="1"/>
    <xf numFmtId="0" fontId="44" fillId="0" borderId="6" xfId="0" applyFont="1" applyBorder="1" applyAlignment="1">
      <alignment vertical="center" wrapText="1" readingOrder="1"/>
    </xf>
    <xf numFmtId="0" fontId="44" fillId="0" borderId="3" xfId="0" applyFont="1" applyBorder="1" applyAlignment="1">
      <alignment vertical="center" wrapText="1" readingOrder="1"/>
    </xf>
    <xf numFmtId="0" fontId="0" fillId="0" borderId="6" xfId="0" applyBorder="1"/>
    <xf numFmtId="0" fontId="0" fillId="0" borderId="3" xfId="0" applyBorder="1" applyAlignment="1">
      <alignment horizontal="center" vertical="center" wrapText="1"/>
    </xf>
    <xf numFmtId="0" fontId="14" fillId="0" borderId="13" xfId="0" applyFont="1" applyBorder="1" applyAlignment="1">
      <alignment vertical="center" wrapText="1"/>
    </xf>
    <xf numFmtId="0" fontId="0" fillId="0" borderId="7" xfId="0" applyBorder="1"/>
    <xf numFmtId="0" fontId="14" fillId="0" borderId="5" xfId="0" applyFont="1" applyBorder="1" applyAlignment="1">
      <alignment horizontal="center" vertical="center" wrapText="1"/>
    </xf>
    <xf numFmtId="0" fontId="0" fillId="0" borderId="47" xfId="0" applyBorder="1" applyAlignment="1">
      <alignment horizontal="center" vertical="center" wrapText="1"/>
    </xf>
    <xf numFmtId="0" fontId="44" fillId="0" borderId="10" xfId="0" applyFont="1" applyBorder="1" applyAlignment="1">
      <alignment vertical="center" wrapText="1" readingOrder="1"/>
    </xf>
    <xf numFmtId="0" fontId="6" fillId="0" borderId="8" xfId="0" applyFont="1" applyBorder="1" applyAlignment="1">
      <alignment horizontal="center" vertical="center" wrapText="1"/>
    </xf>
    <xf numFmtId="0" fontId="45" fillId="0" borderId="5" xfId="1" applyFont="1" applyBorder="1" applyAlignment="1">
      <alignment horizontal="center" vertical="center" wrapText="1"/>
    </xf>
    <xf numFmtId="0" fontId="6" fillId="0" borderId="5" xfId="0" applyFont="1" applyBorder="1" applyAlignment="1">
      <alignment horizontal="left" vertical="top" wrapText="1"/>
    </xf>
    <xf numFmtId="0" fontId="0" fillId="0" borderId="5" xfId="0" applyBorder="1" applyAlignment="1">
      <alignment horizontal="left" vertical="top" wrapText="1"/>
    </xf>
    <xf numFmtId="0" fontId="6" fillId="0" borderId="5" xfId="0" applyFont="1" applyBorder="1" applyAlignment="1">
      <alignment horizontal="center" vertical="top" wrapText="1"/>
    </xf>
    <xf numFmtId="14" fontId="6" fillId="0" borderId="5" xfId="0" applyNumberFormat="1" applyFont="1" applyBorder="1" applyAlignment="1">
      <alignment horizontal="center" vertical="top" wrapText="1"/>
    </xf>
    <xf numFmtId="14" fontId="0" fillId="0" borderId="5" xfId="0" applyNumberFormat="1" applyBorder="1" applyAlignment="1">
      <alignment horizontal="center" vertical="top"/>
    </xf>
    <xf numFmtId="0" fontId="46" fillId="0" borderId="5" xfId="0" applyFont="1" applyBorder="1" applyAlignment="1">
      <alignment horizontal="center" vertical="top"/>
    </xf>
    <xf numFmtId="0" fontId="6" fillId="0" borderId="7" xfId="0" applyFont="1" applyBorder="1" applyAlignment="1">
      <alignment vertical="center" wrapText="1"/>
    </xf>
    <xf numFmtId="0" fontId="6" fillId="0" borderId="6" xfId="0" applyFont="1" applyBorder="1" applyAlignment="1">
      <alignment horizontal="center" vertical="center" wrapText="1"/>
    </xf>
    <xf numFmtId="0" fontId="6" fillId="0" borderId="6" xfId="0" applyFont="1" applyBorder="1"/>
    <xf numFmtId="15" fontId="0" fillId="0" borderId="5" xfId="0" applyNumberFormat="1" applyBorder="1" applyAlignment="1">
      <alignment horizontal="center" vertical="center"/>
    </xf>
    <xf numFmtId="0" fontId="0" fillId="0" borderId="38" xfId="0" applyBorder="1" applyAlignment="1">
      <alignment horizontal="center" vertical="center" wrapText="1"/>
    </xf>
    <xf numFmtId="0" fontId="0" fillId="0" borderId="50" xfId="0" applyBorder="1" applyAlignment="1">
      <alignment horizontal="center" vertical="center" wrapText="1"/>
    </xf>
    <xf numFmtId="0" fontId="2" fillId="2" borderId="51" xfId="0" applyFont="1" applyFill="1" applyBorder="1" applyAlignment="1">
      <alignment horizontal="center" vertical="center" wrapText="1" readingOrder="1"/>
    </xf>
    <xf numFmtId="0" fontId="2" fillId="0" borderId="0" xfId="0" applyFont="1" applyAlignment="1">
      <alignment horizontal="center" vertical="center" wrapText="1" readingOrder="1"/>
    </xf>
    <xf numFmtId="49" fontId="0" fillId="0" borderId="5" xfId="0" applyNumberFormat="1" applyBorder="1" applyAlignment="1">
      <alignment horizontal="center" vertical="center" wrapText="1"/>
    </xf>
    <xf numFmtId="0" fontId="8" fillId="0" borderId="5" xfId="0" quotePrefix="1" applyFont="1" applyBorder="1" applyAlignment="1">
      <alignment horizontal="center" vertical="center" wrapText="1" readingOrder="1"/>
    </xf>
    <xf numFmtId="0" fontId="0" fillId="0" borderId="4" xfId="0" applyBorder="1" applyAlignment="1">
      <alignment horizontal="center" vertical="center" wrapText="1"/>
    </xf>
    <xf numFmtId="0" fontId="1" fillId="0" borderId="0" xfId="1"/>
    <xf numFmtId="0" fontId="6" fillId="0" borderId="1" xfId="0" applyFont="1" applyBorder="1" applyAlignment="1">
      <alignment vertical="center" wrapText="1"/>
    </xf>
    <xf numFmtId="0" fontId="18" fillId="0" borderId="4" xfId="0" applyFont="1" applyBorder="1" applyAlignment="1">
      <alignment horizontal="center" vertical="center" wrapText="1" readingOrder="1"/>
    </xf>
    <xf numFmtId="0" fontId="14"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2" fillId="0" borderId="4" xfId="0" applyFont="1" applyBorder="1" applyAlignment="1">
      <alignment horizontal="center" vertical="center" wrapText="1" readingOrder="1"/>
    </xf>
    <xf numFmtId="10" fontId="2" fillId="0" borderId="4" xfId="0" applyNumberFormat="1" applyFont="1" applyBorder="1" applyAlignment="1">
      <alignment horizontal="center" vertical="center" wrapText="1" readingOrder="1"/>
    </xf>
    <xf numFmtId="10" fontId="18" fillId="0" borderId="4" xfId="0" applyNumberFormat="1" applyFont="1" applyBorder="1" applyAlignment="1">
      <alignment horizontal="center" vertical="center" wrapText="1" readingOrder="1"/>
    </xf>
    <xf numFmtId="10" fontId="2" fillId="0" borderId="55" xfId="0" applyNumberFormat="1" applyFont="1" applyBorder="1" applyAlignment="1">
      <alignment horizontal="center" vertical="center" wrapText="1" readingOrder="1"/>
    </xf>
    <xf numFmtId="14" fontId="6" fillId="0" borderId="7" xfId="0" applyNumberFormat="1" applyFont="1" applyBorder="1" applyAlignment="1">
      <alignment horizontal="center" vertical="center" wrapText="1"/>
    </xf>
    <xf numFmtId="0" fontId="34" fillId="4" borderId="20" xfId="0" applyFont="1" applyFill="1" applyBorder="1" applyAlignment="1">
      <alignment horizontal="center" vertical="center" wrapText="1"/>
    </xf>
    <xf numFmtId="0" fontId="18" fillId="4" borderId="21" xfId="0" applyFont="1" applyFill="1" applyBorder="1" applyAlignment="1">
      <alignment horizontal="center" vertical="center" wrapText="1" readingOrder="1"/>
    </xf>
    <xf numFmtId="0" fontId="14" fillId="0" borderId="8" xfId="0" applyFont="1" applyBorder="1" applyAlignment="1">
      <alignment horizontal="center"/>
    </xf>
    <xf numFmtId="0" fontId="14" fillId="0" borderId="16" xfId="0" applyFont="1" applyBorder="1" applyAlignment="1">
      <alignment horizontal="center"/>
    </xf>
    <xf numFmtId="0" fontId="0" fillId="0" borderId="5" xfId="0" applyBorder="1" applyAlignment="1">
      <alignment vertical="center"/>
    </xf>
    <xf numFmtId="0" fontId="0" fillId="0" borderId="0" xfId="0" applyAlignment="1">
      <alignment vertical="center"/>
    </xf>
    <xf numFmtId="0" fontId="43" fillId="0" borderId="5" xfId="0" applyFont="1" applyBorder="1" applyAlignment="1">
      <alignment vertical="center" wrapText="1"/>
    </xf>
    <xf numFmtId="0" fontId="35" fillId="0" borderId="0" xfId="0" applyFont="1" applyAlignment="1">
      <alignment wrapText="1"/>
    </xf>
    <xf numFmtId="0" fontId="6" fillId="0" borderId="5" xfId="0" applyFont="1" applyBorder="1" applyAlignment="1">
      <alignment horizontal="right" vertical="center" wrapText="1"/>
    </xf>
    <xf numFmtId="0" fontId="35" fillId="0" borderId="0" xfId="0" applyFont="1" applyAlignment="1">
      <alignment horizontal="center" vertical="center" wrapText="1"/>
    </xf>
    <xf numFmtId="0" fontId="35" fillId="0" borderId="56" xfId="0" applyFont="1" applyBorder="1" applyAlignment="1">
      <alignment horizontal="center" vertical="center" wrapText="1"/>
    </xf>
    <xf numFmtId="0" fontId="35" fillId="0" borderId="38" xfId="0" applyFont="1" applyBorder="1" applyAlignment="1">
      <alignment horizontal="center" vertical="center" wrapText="1"/>
    </xf>
    <xf numFmtId="0" fontId="35" fillId="0" borderId="50" xfId="0" applyFont="1" applyBorder="1" applyAlignment="1">
      <alignment horizontal="center" vertical="center" wrapText="1"/>
    </xf>
    <xf numFmtId="0" fontId="1" fillId="0" borderId="1" xfId="1" applyBorder="1"/>
    <xf numFmtId="0" fontId="1" fillId="0" borderId="5" xfId="1" applyBorder="1"/>
    <xf numFmtId="0" fontId="0" fillId="0" borderId="1" xfId="0" applyBorder="1" applyAlignment="1">
      <alignment horizontal="left" vertical="center"/>
    </xf>
    <xf numFmtId="0" fontId="0" fillId="0" borderId="5" xfId="0" applyBorder="1" applyAlignment="1">
      <alignment vertical="top"/>
    </xf>
    <xf numFmtId="0" fontId="0" fillId="0" borderId="5" xfId="0" applyBorder="1" applyAlignment="1">
      <alignment wrapText="1"/>
    </xf>
    <xf numFmtId="0" fontId="2" fillId="2" borderId="18"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0" fontId="0" fillId="0" borderId="5" xfId="0" applyBorder="1" applyAlignment="1">
      <alignment horizontal="center"/>
    </xf>
    <xf numFmtId="0" fontId="0" fillId="0" borderId="1" xfId="0" applyBorder="1" applyAlignment="1">
      <alignment horizontal="center"/>
    </xf>
    <xf numFmtId="0" fontId="1" fillId="0" borderId="5" xfId="1" applyBorder="1" applyAlignment="1">
      <alignment horizontal="center" vertical="center"/>
    </xf>
    <xf numFmtId="0" fontId="0" fillId="0" borderId="5" xfId="0" applyBorder="1" applyAlignment="1">
      <alignment vertical="top" wrapText="1"/>
    </xf>
    <xf numFmtId="0" fontId="1" fillId="0" borderId="7" xfId="1" applyBorder="1"/>
    <xf numFmtId="0" fontId="49" fillId="0" borderId="5" xfId="0" applyFont="1" applyBorder="1" applyAlignment="1">
      <alignment horizontal="center" vertical="center" wrapText="1"/>
    </xf>
    <xf numFmtId="0" fontId="0" fillId="0" borderId="5" xfId="0" applyBorder="1" applyAlignment="1">
      <alignment horizontal="left" vertical="top"/>
    </xf>
    <xf numFmtId="0" fontId="1" fillId="0" borderId="5" xfId="1" applyBorder="1" applyAlignment="1">
      <alignment horizontal="center" vertical="center" wrapText="1" readingOrder="1"/>
    </xf>
    <xf numFmtId="0" fontId="18" fillId="2" borderId="4" xfId="0" applyFont="1" applyFill="1" applyBorder="1" applyAlignment="1">
      <alignment horizontal="center" vertical="center" wrapText="1" readingOrder="1"/>
    </xf>
    <xf numFmtId="0" fontId="0" fillId="0" borderId="8" xfId="0" applyBorder="1" applyAlignment="1">
      <alignment horizontal="center"/>
    </xf>
    <xf numFmtId="0" fontId="0" fillId="0" borderId="5" xfId="0" applyBorder="1" applyAlignment="1">
      <alignment horizontal="left"/>
    </xf>
    <xf numFmtId="0" fontId="38" fillId="2" borderId="11" xfId="0" applyFont="1" applyFill="1" applyBorder="1" applyAlignment="1">
      <alignment horizontal="center" vertical="center" wrapText="1" readingOrder="1"/>
    </xf>
    <xf numFmtId="0" fontId="0" fillId="0" borderId="5" xfId="0" applyBorder="1" applyAlignment="1">
      <alignment horizontal="left" vertical="center"/>
    </xf>
    <xf numFmtId="0" fontId="0" fillId="0" borderId="1" xfId="0" applyBorder="1" applyAlignment="1">
      <alignment wrapText="1"/>
    </xf>
    <xf numFmtId="0" fontId="0" fillId="0" borderId="5" xfId="0" applyBorder="1" applyAlignment="1">
      <alignment horizontal="right" vertical="center"/>
    </xf>
    <xf numFmtId="15" fontId="0" fillId="0" borderId="5" xfId="0" applyNumberFormat="1" applyBorder="1"/>
    <xf numFmtId="0" fontId="0" fillId="0" borderId="4" xfId="0" applyBorder="1" applyAlignment="1">
      <alignment horizontal="center"/>
    </xf>
    <xf numFmtId="0" fontId="1" fillId="0" borderId="2" xfId="1" applyBorder="1"/>
    <xf numFmtId="0" fontId="0" fillId="0" borderId="9" xfId="0" applyBorder="1"/>
    <xf numFmtId="0" fontId="0" fillId="0" borderId="2" xfId="0" applyBorder="1"/>
    <xf numFmtId="0" fontId="0" fillId="0" borderId="3" xfId="0" applyBorder="1"/>
    <xf numFmtId="0" fontId="0" fillId="0" borderId="4" xfId="0" applyBorder="1"/>
    <xf numFmtId="0" fontId="0" fillId="0" borderId="8" xfId="0" quotePrefix="1" applyBorder="1" applyAlignment="1">
      <alignment horizontal="left"/>
    </xf>
    <xf numFmtId="0" fontId="0" fillId="0" borderId="5" xfId="0" quotePrefix="1" applyBorder="1" applyAlignment="1">
      <alignment horizontal="left"/>
    </xf>
    <xf numFmtId="0" fontId="0" fillId="0" borderId="0" xfId="0" applyAlignment="1">
      <alignment horizontal="left"/>
    </xf>
    <xf numFmtId="0" fontId="0" fillId="0" borderId="23" xfId="0" applyBorder="1" applyAlignment="1">
      <alignment horizontal="center" vertical="center" wrapText="1"/>
    </xf>
    <xf numFmtId="10" fontId="18" fillId="0" borderId="55" xfId="0" applyNumberFormat="1" applyFont="1" applyBorder="1" applyAlignment="1">
      <alignment horizontal="center" vertical="center" wrapText="1" readingOrder="1"/>
    </xf>
    <xf numFmtId="0" fontId="2" fillId="0" borderId="1" xfId="0" applyFont="1" applyBorder="1" applyAlignment="1">
      <alignment horizontal="center" vertical="center" wrapText="1" readingOrder="1"/>
    </xf>
    <xf numFmtId="0" fontId="14" fillId="0" borderId="1" xfId="0" applyFont="1" applyBorder="1" applyAlignment="1">
      <alignment horizontal="center" vertical="center" wrapText="1"/>
    </xf>
    <xf numFmtId="10" fontId="2" fillId="0" borderId="1" xfId="0" applyNumberFormat="1" applyFont="1" applyBorder="1" applyAlignment="1">
      <alignment horizontal="center" vertical="center" wrapText="1" readingOrder="1"/>
    </xf>
    <xf numFmtId="10" fontId="2" fillId="0" borderId="61" xfId="0" applyNumberFormat="1" applyFont="1" applyBorder="1" applyAlignment="1">
      <alignment horizontal="center" vertical="center" wrapText="1" readingOrder="1"/>
    </xf>
    <xf numFmtId="0" fontId="2" fillId="0" borderId="34" xfId="0" applyFont="1" applyBorder="1" applyAlignment="1">
      <alignment horizontal="center" vertical="center" wrapText="1" readingOrder="1"/>
    </xf>
    <xf numFmtId="10" fontId="2" fillId="0" borderId="34" xfId="0" applyNumberFormat="1" applyFont="1" applyBorder="1" applyAlignment="1">
      <alignment horizontal="center" vertical="center" wrapText="1" readingOrder="1"/>
    </xf>
    <xf numFmtId="10" fontId="2" fillId="0" borderId="35" xfId="0" applyNumberFormat="1" applyFont="1" applyBorder="1" applyAlignment="1">
      <alignment horizontal="center" vertical="center" wrapText="1" readingOrder="1"/>
    </xf>
    <xf numFmtId="0" fontId="18" fillId="2" borderId="51" xfId="0" applyFont="1" applyFill="1" applyBorder="1" applyAlignment="1">
      <alignment horizontal="center" vertical="center" wrapText="1" readingOrder="1"/>
    </xf>
    <xf numFmtId="10" fontId="0" fillId="0" borderId="0" xfId="0" applyNumberFormat="1"/>
    <xf numFmtId="0" fontId="52" fillId="10" borderId="5" xfId="0" applyFont="1" applyFill="1" applyBorder="1" applyAlignment="1">
      <alignment horizontal="center" wrapText="1"/>
    </xf>
    <xf numFmtId="0" fontId="52" fillId="10" borderId="5" xfId="0" applyFont="1" applyFill="1" applyBorder="1" applyAlignment="1">
      <alignment horizontal="center" vertical="center" wrapText="1"/>
    </xf>
    <xf numFmtId="0" fontId="0" fillId="0" borderId="0" xfId="0" applyAlignment="1">
      <alignment wrapText="1"/>
    </xf>
    <xf numFmtId="0" fontId="50" fillId="0" borderId="1" xfId="0" applyFont="1" applyBorder="1" applyAlignment="1">
      <alignment horizontal="left" vertical="center" wrapText="1"/>
    </xf>
    <xf numFmtId="15" fontId="0" fillId="0" borderId="1" xfId="0" applyNumberFormat="1" applyBorder="1" applyAlignment="1">
      <alignment horizontal="left" vertical="top"/>
    </xf>
    <xf numFmtId="0" fontId="0" fillId="0" borderId="1" xfId="0" applyBorder="1" applyAlignment="1">
      <alignment horizontal="left" vertical="top" wrapText="1"/>
    </xf>
    <xf numFmtId="15" fontId="0" fillId="0" borderId="4" xfId="0" applyNumberFormat="1" applyBorder="1" applyAlignment="1">
      <alignment horizontal="left" vertical="top"/>
    </xf>
    <xf numFmtId="15" fontId="0" fillId="0" borderId="8" xfId="0" applyNumberFormat="1" applyBorder="1" applyAlignment="1">
      <alignment horizontal="left" vertical="top"/>
    </xf>
    <xf numFmtId="0" fontId="14" fillId="0" borderId="62" xfId="0" applyFont="1" applyBorder="1" applyAlignment="1">
      <alignment horizontal="center"/>
    </xf>
    <xf numFmtId="0" fontId="14" fillId="0" borderId="63" xfId="0" applyFont="1" applyBorder="1" applyAlignment="1">
      <alignment horizontal="center"/>
    </xf>
    <xf numFmtId="0" fontId="14" fillId="0" borderId="23" xfId="0" applyFont="1" applyBorder="1" applyAlignment="1">
      <alignment horizontal="center" vertical="center" wrapText="1"/>
    </xf>
    <xf numFmtId="0" fontId="18" fillId="0" borderId="0" xfId="0" applyFont="1" applyAlignment="1">
      <alignment horizontal="center" vertical="center" wrapText="1" readingOrder="1"/>
    </xf>
    <xf numFmtId="0" fontId="18" fillId="0" borderId="0" xfId="0" applyFont="1" applyAlignment="1">
      <alignment horizontal="left" vertical="center" wrapText="1" readingOrder="1"/>
    </xf>
    <xf numFmtId="10" fontId="18" fillId="0" borderId="54" xfId="0" applyNumberFormat="1" applyFont="1" applyBorder="1" applyAlignment="1">
      <alignment horizontal="center" vertical="center" wrapText="1" readingOrder="1"/>
    </xf>
    <xf numFmtId="10" fontId="18" fillId="0" borderId="66" xfId="0" applyNumberFormat="1" applyFont="1" applyBorder="1" applyAlignment="1">
      <alignment horizontal="center" vertical="center" wrapText="1" readingOrder="1"/>
    </xf>
    <xf numFmtId="0" fontId="14" fillId="0" borderId="52" xfId="0" applyFont="1" applyBorder="1" applyAlignment="1">
      <alignment horizontal="center"/>
    </xf>
    <xf numFmtId="0" fontId="14" fillId="0" borderId="54" xfId="0" applyFont="1" applyBorder="1" applyAlignment="1">
      <alignment horizontal="center"/>
    </xf>
    <xf numFmtId="0" fontId="14" fillId="0" borderId="64" xfId="0" applyFont="1" applyBorder="1" applyAlignment="1">
      <alignment horizontal="center"/>
    </xf>
    <xf numFmtId="0" fontId="14" fillId="0" borderId="56" xfId="0" applyFont="1" applyBorder="1" applyAlignment="1">
      <alignment horizontal="center"/>
    </xf>
    <xf numFmtId="0" fontId="18" fillId="0" borderId="56" xfId="0" applyFont="1" applyBorder="1" applyAlignment="1">
      <alignment horizontal="center" vertical="center" wrapText="1" readingOrder="1"/>
    </xf>
    <xf numFmtId="0" fontId="14" fillId="0" borderId="50" xfId="0" applyFont="1" applyBorder="1" applyAlignment="1">
      <alignment horizontal="center"/>
    </xf>
    <xf numFmtId="0" fontId="18" fillId="0" borderId="23" xfId="0" applyFont="1" applyBorder="1" applyAlignment="1">
      <alignment horizontal="center" vertical="center" wrapText="1" readingOrder="1"/>
    </xf>
    <xf numFmtId="0" fontId="18" fillId="0" borderId="50" xfId="0" applyFont="1" applyBorder="1" applyAlignment="1">
      <alignment horizontal="center" vertical="center" wrapText="1" readingOrder="1"/>
    </xf>
    <xf numFmtId="10" fontId="14" fillId="0" borderId="55" xfId="0" applyNumberFormat="1" applyFont="1" applyBorder="1" applyAlignment="1">
      <alignment horizontal="center" vertical="center" wrapText="1"/>
    </xf>
    <xf numFmtId="0" fontId="14" fillId="0" borderId="66" xfId="0" applyFont="1" applyBorder="1" applyAlignment="1">
      <alignment horizontal="center" vertical="center" wrapText="1"/>
    </xf>
    <xf numFmtId="0" fontId="14" fillId="0" borderId="54" xfId="0" applyFont="1" applyBorder="1" applyAlignment="1">
      <alignment horizontal="center" vertical="center" wrapText="1"/>
    </xf>
    <xf numFmtId="0" fontId="14" fillId="0" borderId="50" xfId="0" applyFont="1" applyBorder="1" applyAlignment="1">
      <alignment horizontal="center" vertical="center" wrapText="1"/>
    </xf>
    <xf numFmtId="0" fontId="14" fillId="0" borderId="10" xfId="0" applyFont="1" applyBorder="1" applyAlignment="1">
      <alignment horizontal="center"/>
    </xf>
    <xf numFmtId="0" fontId="18" fillId="4" borderId="40" xfId="0" applyFont="1" applyFill="1" applyBorder="1" applyAlignment="1">
      <alignment horizontal="center" vertical="center" wrapText="1" readingOrder="1"/>
    </xf>
    <xf numFmtId="0" fontId="34" fillId="4" borderId="68" xfId="0" applyFont="1" applyFill="1" applyBorder="1" applyAlignment="1">
      <alignment horizontal="center" vertical="center" wrapText="1"/>
    </xf>
    <xf numFmtId="0" fontId="18" fillId="4" borderId="14" xfId="0" applyFont="1" applyFill="1" applyBorder="1" applyAlignment="1">
      <alignment horizontal="center" vertical="center" wrapText="1" readingOrder="1"/>
    </xf>
    <xf numFmtId="0" fontId="35" fillId="0" borderId="66" xfId="0" applyFont="1" applyBorder="1" applyAlignment="1">
      <alignment horizontal="center" vertical="center" wrapText="1"/>
    </xf>
    <xf numFmtId="0" fontId="35" fillId="0" borderId="54" xfId="0" applyFont="1" applyBorder="1" applyAlignment="1">
      <alignment horizontal="center" vertical="center" wrapText="1"/>
    </xf>
    <xf numFmtId="0" fontId="35" fillId="0" borderId="65" xfId="0" applyFont="1" applyBorder="1" applyAlignment="1">
      <alignment horizontal="center" vertical="center" wrapText="1"/>
    </xf>
    <xf numFmtId="1" fontId="0" fillId="0" borderId="5" xfId="0" applyNumberFormat="1" applyBorder="1" applyAlignment="1">
      <alignment horizontal="center" vertical="center"/>
    </xf>
    <xf numFmtId="0" fontId="20" fillId="0" borderId="1" xfId="0" applyFont="1" applyBorder="1" applyAlignment="1">
      <alignment horizontal="center" vertical="center" wrapText="1" readingOrder="1"/>
    </xf>
    <xf numFmtId="1" fontId="0" fillId="0" borderId="5" xfId="0" quotePrefix="1" applyNumberFormat="1" applyBorder="1" applyAlignment="1">
      <alignment horizontal="center" vertical="center"/>
    </xf>
    <xf numFmtId="0" fontId="6" fillId="0" borderId="5" xfId="0" quotePrefix="1" applyFont="1" applyBorder="1" applyAlignment="1">
      <alignment horizontal="center" vertical="center" wrapText="1"/>
    </xf>
    <xf numFmtId="0" fontId="0" fillId="0" borderId="1" xfId="0" quotePrefix="1" applyBorder="1" applyAlignment="1">
      <alignment horizontal="center" vertical="center"/>
    </xf>
    <xf numFmtId="1" fontId="0" fillId="0" borderId="5" xfId="0" quotePrefix="1" applyNumberFormat="1" applyBorder="1" applyAlignment="1">
      <alignment horizontal="center" vertical="center" wrapText="1"/>
    </xf>
    <xf numFmtId="0" fontId="14" fillId="0" borderId="0" xfId="0" applyFont="1"/>
    <xf numFmtId="0" fontId="0" fillId="11" borderId="0" xfId="0" applyFill="1"/>
    <xf numFmtId="0" fontId="0" fillId="12" borderId="0" xfId="0" applyFill="1"/>
    <xf numFmtId="0" fontId="6" fillId="0" borderId="7" xfId="0" applyFont="1" applyBorder="1" applyAlignment="1">
      <alignment horizontal="center" vertical="center" wrapText="1"/>
    </xf>
    <xf numFmtId="0" fontId="6" fillId="0" borderId="7" xfId="0" applyFont="1" applyBorder="1" applyAlignment="1">
      <alignment horizontal="left" vertical="center" wrapText="1"/>
    </xf>
    <xf numFmtId="0" fontId="18" fillId="4" borderId="11" xfId="0" applyFont="1" applyFill="1" applyBorder="1" applyAlignment="1">
      <alignment horizontal="center" vertical="center" readingOrder="1"/>
    </xf>
    <xf numFmtId="0" fontId="18" fillId="0" borderId="11" xfId="0" applyFont="1" applyBorder="1" applyAlignment="1">
      <alignment horizontal="center" vertical="center" readingOrder="1"/>
    </xf>
    <xf numFmtId="0" fontId="18" fillId="0" borderId="11" xfId="0" applyFont="1" applyBorder="1" applyAlignment="1">
      <alignment horizontal="center" vertical="center" wrapText="1" readingOrder="1"/>
    </xf>
    <xf numFmtId="10" fontId="18" fillId="0" borderId="11" xfId="0" applyNumberFormat="1" applyFont="1" applyBorder="1" applyAlignment="1">
      <alignment horizontal="center" vertical="center" wrapText="1" readingOrder="1"/>
    </xf>
    <xf numFmtId="10" fontId="18" fillId="0" borderId="15" xfId="0" applyNumberFormat="1" applyFont="1" applyBorder="1" applyAlignment="1">
      <alignment horizontal="center" vertical="center" wrapText="1" readingOrder="1"/>
    </xf>
    <xf numFmtId="0" fontId="41" fillId="0" borderId="7" xfId="1" applyFont="1" applyBorder="1" applyAlignment="1">
      <alignment horizontal="center" vertical="center" wrapText="1"/>
    </xf>
    <xf numFmtId="0" fontId="41" fillId="0" borderId="6" xfId="1" applyFont="1" applyBorder="1" applyAlignment="1">
      <alignment horizontal="center" vertical="center" wrapText="1"/>
    </xf>
    <xf numFmtId="0" fontId="1" fillId="0" borderId="5" xfId="1" applyBorder="1" applyAlignment="1">
      <alignment horizontal="center" vertical="center" wrapText="1"/>
    </xf>
    <xf numFmtId="0" fontId="23" fillId="0" borderId="1" xfId="0" applyFont="1" applyBorder="1" applyAlignment="1">
      <alignment horizontal="left" vertical="center" wrapText="1" readingOrder="1"/>
    </xf>
    <xf numFmtId="0" fontId="8" fillId="0" borderId="1" xfId="0" applyFont="1" applyBorder="1" applyAlignment="1">
      <alignment vertical="center" wrapText="1" readingOrder="1"/>
    </xf>
    <xf numFmtId="0" fontId="18" fillId="2" borderId="0" xfId="0" applyFont="1" applyFill="1" applyAlignment="1">
      <alignment horizontal="center" vertical="center" wrapText="1" readingOrder="1"/>
    </xf>
    <xf numFmtId="0" fontId="18" fillId="2" borderId="5" xfId="0" applyFont="1" applyFill="1" applyBorder="1" applyAlignment="1">
      <alignment horizontal="center" vertical="center" wrapText="1" readingOrder="1"/>
    </xf>
    <xf numFmtId="0" fontId="38" fillId="2" borderId="37" xfId="0" applyFont="1" applyFill="1" applyBorder="1" applyAlignment="1">
      <alignment horizontal="center" vertical="center" wrapText="1" readingOrder="1"/>
    </xf>
    <xf numFmtId="0" fontId="53" fillId="0" borderId="0" xfId="0" applyFont="1" applyAlignment="1">
      <alignment horizontal="center" vertical="center"/>
    </xf>
    <xf numFmtId="0" fontId="6" fillId="0" borderId="5" xfId="0" applyFont="1" applyBorder="1" applyAlignment="1">
      <alignment vertical="center" wrapText="1" readingOrder="1"/>
    </xf>
    <xf numFmtId="0" fontId="1" fillId="0" borderId="5" xfId="1" applyBorder="1" applyAlignment="1">
      <alignment vertical="center" wrapText="1" readingOrder="1"/>
    </xf>
    <xf numFmtId="0" fontId="14" fillId="0" borderId="19" xfId="0" applyFont="1" applyBorder="1" applyAlignment="1">
      <alignment horizontal="center" vertical="center" wrapText="1"/>
    </xf>
    <xf numFmtId="0" fontId="54" fillId="0" borderId="5" xfId="0" applyFont="1" applyBorder="1" applyAlignment="1">
      <alignment horizontal="center" vertical="center" wrapText="1"/>
    </xf>
    <xf numFmtId="0" fontId="6" fillId="13" borderId="5" xfId="0" applyFont="1" applyFill="1" applyBorder="1" applyAlignment="1">
      <alignment horizontal="center" vertical="center" wrapText="1"/>
    </xf>
    <xf numFmtId="0" fontId="0" fillId="13" borderId="5" xfId="0" applyFill="1" applyBorder="1"/>
    <xf numFmtId="0" fontId="0" fillId="13" borderId="5" xfId="0" applyFill="1" applyBorder="1" applyAlignment="1">
      <alignment horizontal="center" vertical="center"/>
    </xf>
    <xf numFmtId="0" fontId="1" fillId="13" borderId="5" xfId="1" applyFill="1" applyBorder="1" applyAlignment="1">
      <alignment horizontal="center" vertical="center" wrapText="1"/>
    </xf>
    <xf numFmtId="0" fontId="0" fillId="13" borderId="5" xfId="0" applyFill="1" applyBorder="1" applyAlignment="1">
      <alignment horizontal="center" vertical="center" wrapText="1"/>
    </xf>
    <xf numFmtId="0" fontId="0" fillId="13" borderId="5" xfId="0" applyFill="1" applyBorder="1" applyAlignment="1">
      <alignment horizontal="left" vertical="center" wrapText="1"/>
    </xf>
    <xf numFmtId="0" fontId="0" fillId="13" borderId="5" xfId="0" applyFill="1" applyBorder="1" applyAlignment="1">
      <alignment wrapText="1"/>
    </xf>
    <xf numFmtId="0" fontId="6" fillId="13" borderId="1" xfId="0" applyFont="1" applyFill="1" applyBorder="1" applyAlignment="1">
      <alignment horizontal="center" vertical="center" wrapText="1"/>
    </xf>
    <xf numFmtId="0" fontId="0" fillId="0" borderId="5" xfId="0" applyBorder="1" applyAlignment="1">
      <alignment horizontal="right"/>
    </xf>
    <xf numFmtId="0" fontId="1" fillId="0" borderId="0" xfId="1" applyBorder="1" applyAlignment="1">
      <alignment horizontal="center" vertical="center"/>
    </xf>
    <xf numFmtId="0" fontId="1" fillId="0" borderId="0" xfId="1" applyBorder="1" applyAlignment="1">
      <alignment vertical="center" wrapText="1"/>
    </xf>
    <xf numFmtId="1" fontId="0" fillId="0" borderId="5" xfId="0" quotePrefix="1" applyNumberFormat="1" applyBorder="1" applyAlignment="1">
      <alignment horizontal="right" vertical="center"/>
    </xf>
    <xf numFmtId="1" fontId="6" fillId="0" borderId="5" xfId="0" applyNumberFormat="1" applyFont="1" applyBorder="1" applyAlignment="1">
      <alignment horizontal="right" vertical="center" wrapText="1"/>
    </xf>
    <xf numFmtId="1" fontId="0" fillId="0" borderId="5" xfId="0" applyNumberFormat="1" applyBorder="1" applyAlignment="1">
      <alignment horizontal="right" vertical="center"/>
    </xf>
    <xf numFmtId="0" fontId="0" fillId="0" borderId="4" xfId="0" applyBorder="1" applyAlignment="1">
      <alignment horizontal="left" vertical="center"/>
    </xf>
    <xf numFmtId="0" fontId="6" fillId="0" borderId="8" xfId="0" quotePrefix="1" applyFont="1" applyBorder="1" applyAlignment="1">
      <alignment horizontal="center" vertical="center" wrapText="1"/>
    </xf>
    <xf numFmtId="0" fontId="1" fillId="0" borderId="5" xfId="1" applyBorder="1" applyAlignment="1">
      <alignment wrapText="1"/>
    </xf>
    <xf numFmtId="0" fontId="0" fillId="0" borderId="1" xfId="0" quotePrefix="1" applyBorder="1" applyAlignment="1">
      <alignment horizontal="left"/>
    </xf>
    <xf numFmtId="14" fontId="0" fillId="0" borderId="1" xfId="0" applyNumberFormat="1" applyBorder="1" applyAlignment="1">
      <alignment vertical="center" wrapText="1"/>
    </xf>
    <xf numFmtId="0" fontId="0" fillId="0" borderId="5" xfId="0" quotePrefix="1" applyBorder="1"/>
    <xf numFmtId="0" fontId="0" fillId="0" borderId="48" xfId="0" applyBorder="1"/>
    <xf numFmtId="0" fontId="0" fillId="0" borderId="10" xfId="0" applyBorder="1" applyAlignment="1">
      <alignment horizontal="center" vertical="center" wrapText="1"/>
    </xf>
    <xf numFmtId="0" fontId="56" fillId="0" borderId="7" xfId="1" applyFont="1" applyBorder="1" applyAlignment="1">
      <alignment wrapText="1"/>
    </xf>
    <xf numFmtId="0" fontId="1" fillId="0" borderId="7" xfId="1" applyBorder="1" applyAlignment="1">
      <alignment wrapText="1"/>
    </xf>
    <xf numFmtId="0" fontId="6" fillId="0" borderId="5" xfId="0" applyFont="1" applyBorder="1" applyAlignment="1">
      <alignment wrapText="1"/>
    </xf>
    <xf numFmtId="0" fontId="6" fillId="0" borderId="8" xfId="0" applyFont="1" applyBorder="1" applyAlignment="1">
      <alignment vertical="center" wrapText="1"/>
    </xf>
    <xf numFmtId="0" fontId="2" fillId="2" borderId="5" xfId="0" applyFont="1" applyFill="1" applyBorder="1" applyAlignment="1">
      <alignment horizontal="center" vertical="center" wrapText="1" readingOrder="1"/>
    </xf>
    <xf numFmtId="14" fontId="0" fillId="0" borderId="8" xfId="0" applyNumberFormat="1" applyBorder="1" applyAlignment="1">
      <alignment horizontal="center" vertical="center" wrapText="1"/>
    </xf>
    <xf numFmtId="0" fontId="0" fillId="0" borderId="71" xfId="0" applyBorder="1"/>
    <xf numFmtId="9" fontId="0" fillId="0" borderId="0" xfId="0" applyNumberFormat="1"/>
    <xf numFmtId="164" fontId="0" fillId="0" borderId="0" xfId="0" applyNumberFormat="1"/>
    <xf numFmtId="0" fontId="0" fillId="0" borderId="10" xfId="0" applyBorder="1"/>
    <xf numFmtId="0" fontId="6" fillId="0" borderId="7" xfId="0" applyFont="1" applyBorder="1" applyAlignment="1">
      <alignment horizontal="left" vertical="center"/>
    </xf>
    <xf numFmtId="0" fontId="35" fillId="0" borderId="5" xfId="0" applyFont="1" applyBorder="1" applyAlignment="1">
      <alignment wrapText="1"/>
    </xf>
    <xf numFmtId="0" fontId="35" fillId="0" borderId="8" xfId="0" applyFont="1" applyBorder="1" applyAlignment="1">
      <alignment wrapText="1"/>
    </xf>
    <xf numFmtId="0" fontId="0" fillId="0" borderId="6" xfId="0" applyBorder="1" applyAlignment="1">
      <alignment vertical="center"/>
    </xf>
    <xf numFmtId="0" fontId="0" fillId="0" borderId="6" xfId="0" applyBorder="1" applyAlignment="1">
      <alignment vertical="center" wrapText="1"/>
    </xf>
    <xf numFmtId="0" fontId="0" fillId="0" borderId="6" xfId="0" applyBorder="1" applyAlignment="1">
      <alignment horizontal="left" vertical="center"/>
    </xf>
    <xf numFmtId="0" fontId="18" fillId="2" borderId="41" xfId="0" applyFont="1" applyFill="1" applyBorder="1" applyAlignment="1">
      <alignment horizontal="center" vertical="center" wrapText="1" readingOrder="1"/>
    </xf>
    <xf numFmtId="0" fontId="18" fillId="2" borderId="34" xfId="0" applyFont="1" applyFill="1" applyBorder="1" applyAlignment="1">
      <alignment horizontal="center" vertical="center" wrapText="1" readingOrder="1"/>
    </xf>
    <xf numFmtId="0" fontId="0" fillId="0" borderId="73" xfId="0" applyBorder="1" applyAlignment="1">
      <alignment vertical="center"/>
    </xf>
    <xf numFmtId="0" fontId="0" fillId="0" borderId="73" xfId="0" applyBorder="1"/>
    <xf numFmtId="0" fontId="0" fillId="0" borderId="5" xfId="0" applyBorder="1" applyAlignment="1">
      <alignment horizontal="center" vertical="center" wrapText="1"/>
    </xf>
    <xf numFmtId="0" fontId="0" fillId="3" borderId="5" xfId="0" applyFill="1" applyBorder="1" applyAlignment="1">
      <alignment horizontal="center" vertical="center" wrapText="1"/>
    </xf>
    <xf numFmtId="0" fontId="0" fillId="3" borderId="5" xfId="0" applyFill="1" applyBorder="1" applyAlignment="1">
      <alignment vertical="center" wrapText="1"/>
    </xf>
    <xf numFmtId="0" fontId="13" fillId="3" borderId="5" xfId="0" applyFont="1" applyFill="1" applyBorder="1" applyAlignment="1">
      <alignment horizontal="left" vertical="center" wrapText="1"/>
    </xf>
    <xf numFmtId="0" fontId="6" fillId="0" borderId="5" xfId="0" applyFont="1" applyBorder="1" applyAlignment="1">
      <alignment horizontal="left" vertical="center" wrapText="1"/>
    </xf>
    <xf numFmtId="0" fontId="0" fillId="0" borderId="44" xfId="0" applyBorder="1" applyAlignment="1">
      <alignment horizontal="center"/>
    </xf>
    <xf numFmtId="0" fontId="0" fillId="0" borderId="0" xfId="0" applyAlignment="1">
      <alignment horizontal="center"/>
    </xf>
    <xf numFmtId="0" fontId="0" fillId="0" borderId="44" xfId="0" applyBorder="1" applyAlignment="1">
      <alignment horizontal="center" vertical="center"/>
    </xf>
    <xf numFmtId="0" fontId="0" fillId="0" borderId="0" xfId="0" applyAlignment="1">
      <alignment horizontal="center" vertical="center"/>
    </xf>
    <xf numFmtId="0" fontId="6" fillId="3"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2" fillId="0" borderId="5" xfId="0" applyFont="1" applyBorder="1" applyAlignment="1">
      <alignment horizontal="center" vertical="center" wrapText="1" readingOrder="1"/>
    </xf>
    <xf numFmtId="0" fontId="13" fillId="0" borderId="5" xfId="0" applyFont="1" applyBorder="1" applyAlignment="1">
      <alignment horizontal="left" vertical="center" wrapText="1"/>
    </xf>
    <xf numFmtId="0" fontId="0" fillId="3" borderId="5" xfId="0" applyFill="1" applyBorder="1" applyAlignment="1">
      <alignment horizontal="left" vertical="center" wrapText="1"/>
    </xf>
    <xf numFmtId="0" fontId="3" fillId="3" borderId="5" xfId="0" applyFont="1" applyFill="1" applyBorder="1" applyAlignment="1">
      <alignment horizontal="center" vertical="center" wrapText="1" readingOrder="1"/>
    </xf>
    <xf numFmtId="0" fontId="3" fillId="3" borderId="5" xfId="0" applyFont="1" applyFill="1" applyBorder="1" applyAlignment="1">
      <alignment horizontal="left" vertical="center" wrapText="1" readingOrder="1"/>
    </xf>
    <xf numFmtId="0" fontId="0" fillId="0" borderId="5" xfId="0" applyBorder="1" applyAlignment="1">
      <alignment horizontal="left" vertical="center" wrapText="1"/>
    </xf>
    <xf numFmtId="0" fontId="10" fillId="3" borderId="5" xfId="0" applyFont="1" applyFill="1" applyBorder="1" applyAlignment="1">
      <alignment horizontal="left" vertical="center" wrapText="1"/>
    </xf>
    <xf numFmtId="0" fontId="9"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3" borderId="5" xfId="0" applyFont="1" applyFill="1" applyBorder="1" applyAlignment="1">
      <alignment horizontal="left" vertical="center" wrapText="1"/>
    </xf>
    <xf numFmtId="0" fontId="0" fillId="3" borderId="5" xfId="1" applyFont="1" applyFill="1" applyBorder="1" applyAlignment="1">
      <alignment horizontal="left" vertical="center" wrapText="1"/>
    </xf>
    <xf numFmtId="0" fontId="0" fillId="0" borderId="8" xfId="0" applyBorder="1" applyAlignment="1">
      <alignment horizontal="center" vertical="center" wrapText="1"/>
    </xf>
    <xf numFmtId="0" fontId="3" fillId="3" borderId="8" xfId="0" applyFont="1" applyFill="1" applyBorder="1" applyAlignment="1">
      <alignment horizontal="center" vertical="center" wrapText="1" readingOrder="1"/>
    </xf>
    <xf numFmtId="0" fontId="0" fillId="0" borderId="8" xfId="0" applyBorder="1" applyAlignment="1">
      <alignment horizontal="left" vertical="center" wrapText="1"/>
    </xf>
    <xf numFmtId="0" fontId="4" fillId="3" borderId="8" xfId="0" applyFont="1" applyFill="1" applyBorder="1" applyAlignment="1">
      <alignment horizontal="left" vertical="center" wrapText="1" readingOrder="1"/>
    </xf>
    <xf numFmtId="0" fontId="4" fillId="3" borderId="5" xfId="0" applyFont="1" applyFill="1" applyBorder="1" applyAlignment="1">
      <alignment horizontal="left" vertical="center" wrapText="1" readingOrder="1"/>
    </xf>
    <xf numFmtId="0" fontId="14" fillId="9" borderId="52" xfId="0" applyFont="1" applyFill="1" applyBorder="1" applyAlignment="1">
      <alignment horizontal="center" wrapText="1"/>
    </xf>
    <xf numFmtId="0" fontId="14" fillId="9" borderId="70" xfId="0" applyFont="1" applyFill="1" applyBorder="1" applyAlignment="1">
      <alignment horizontal="center"/>
    </xf>
    <xf numFmtId="0" fontId="1" fillId="0" borderId="49" xfId="1" applyBorder="1" applyAlignment="1">
      <alignment horizontal="center" vertical="center" wrapText="1"/>
    </xf>
    <xf numFmtId="0" fontId="2" fillId="4" borderId="12" xfId="0" applyFont="1" applyFill="1" applyBorder="1" applyAlignment="1">
      <alignment horizontal="center" vertical="center" wrapText="1" readingOrder="1"/>
    </xf>
    <xf numFmtId="0" fontId="2" fillId="4" borderId="13" xfId="0" applyFont="1" applyFill="1" applyBorder="1" applyAlignment="1">
      <alignment horizontal="center" vertical="center" wrapText="1" readingOrder="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8" fillId="0" borderId="12" xfId="0" applyFont="1" applyBorder="1" applyAlignment="1">
      <alignment horizontal="center" vertical="center" wrapText="1" readingOrder="1"/>
    </xf>
    <xf numFmtId="0" fontId="18" fillId="0" borderId="14" xfId="0" applyFont="1" applyBorder="1" applyAlignment="1">
      <alignment horizontal="center" vertical="center" wrapText="1" readingOrder="1"/>
    </xf>
    <xf numFmtId="0" fontId="14" fillId="8" borderId="58" xfId="0" applyFont="1" applyFill="1" applyBorder="1" applyAlignment="1">
      <alignment horizontal="center"/>
    </xf>
    <xf numFmtId="0" fontId="14" fillId="8" borderId="14" xfId="0" applyFont="1" applyFill="1" applyBorder="1" applyAlignment="1">
      <alignment horizontal="center"/>
    </xf>
    <xf numFmtId="0" fontId="14" fillId="9" borderId="53" xfId="0" applyFont="1" applyFill="1" applyBorder="1" applyAlignment="1">
      <alignment horizontal="center"/>
    </xf>
    <xf numFmtId="0" fontId="29" fillId="6" borderId="53" xfId="0" applyFont="1" applyFill="1" applyBorder="1" applyAlignment="1">
      <alignment horizontal="center" wrapText="1"/>
    </xf>
    <xf numFmtId="0" fontId="0" fillId="6" borderId="54" xfId="0" applyFill="1" applyBorder="1" applyAlignment="1">
      <alignment horizontal="center"/>
    </xf>
    <xf numFmtId="0" fontId="14" fillId="8" borderId="57" xfId="0" applyFont="1" applyFill="1" applyBorder="1" applyAlignment="1">
      <alignment horizontal="center"/>
    </xf>
    <xf numFmtId="0" fontId="14" fillId="9" borderId="59" xfId="0" applyFont="1" applyFill="1" applyBorder="1" applyAlignment="1">
      <alignment horizontal="center" wrapText="1"/>
    </xf>
    <xf numFmtId="0" fontId="14" fillId="9" borderId="60" xfId="0" applyFont="1" applyFill="1" applyBorder="1" applyAlignment="1">
      <alignment horizontal="center" wrapText="1"/>
    </xf>
    <xf numFmtId="0" fontId="35" fillId="0" borderId="5" xfId="0" applyFont="1" applyBorder="1" applyAlignment="1">
      <alignment horizontal="center"/>
    </xf>
    <xf numFmtId="0" fontId="39" fillId="0" borderId="1" xfId="0" applyFont="1" applyBorder="1" applyAlignment="1">
      <alignment horizontal="left" vertical="center" wrapText="1"/>
    </xf>
    <xf numFmtId="0" fontId="39" fillId="0" borderId="8" xfId="0" applyFont="1" applyBorder="1" applyAlignment="1">
      <alignment horizontal="left" vertical="center" wrapText="1"/>
    </xf>
    <xf numFmtId="0" fontId="35" fillId="0" borderId="1" xfId="0" applyFont="1" applyBorder="1" applyAlignment="1">
      <alignment horizontal="left" vertical="center" wrapText="1"/>
    </xf>
    <xf numFmtId="0" fontId="35" fillId="0" borderId="8" xfId="0" applyFont="1" applyBorder="1" applyAlignment="1">
      <alignment horizontal="left" vertical="center" wrapText="1"/>
    </xf>
    <xf numFmtId="0" fontId="35" fillId="0" borderId="5" xfId="0" applyFont="1" applyBorder="1" applyAlignment="1">
      <alignment vertical="top" wrapText="1"/>
    </xf>
    <xf numFmtId="0" fontId="33" fillId="0" borderId="1" xfId="0" applyFont="1" applyBorder="1" applyAlignment="1">
      <alignment horizontal="left" vertical="center"/>
    </xf>
    <xf numFmtId="0" fontId="33" fillId="0" borderId="8" xfId="0" applyFont="1" applyBorder="1" applyAlignment="1">
      <alignment horizontal="left" vertical="center"/>
    </xf>
    <xf numFmtId="0" fontId="0" fillId="0" borderId="5"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35" fillId="0" borderId="5" xfId="0" applyFont="1" applyBorder="1" applyAlignment="1">
      <alignment horizontal="left" wrapText="1"/>
    </xf>
    <xf numFmtId="0" fontId="0" fillId="0" borderId="5" xfId="0" applyBorder="1" applyAlignment="1">
      <alignment horizontal="center" vertical="center"/>
    </xf>
    <xf numFmtId="0" fontId="35" fillId="0" borderId="5" xfId="0" applyFont="1" applyBorder="1" applyAlignment="1">
      <alignment horizontal="center" vertical="center" wrapText="1"/>
    </xf>
    <xf numFmtId="0" fontId="0" fillId="0" borderId="8" xfId="0" applyBorder="1" applyAlignment="1">
      <alignment horizontal="center" vertical="center"/>
    </xf>
    <xf numFmtId="0" fontId="36" fillId="0" borderId="5" xfId="0" applyFont="1" applyBorder="1" applyAlignment="1">
      <alignment horizontal="left" vertical="center" wrapText="1" readingOrder="1"/>
    </xf>
    <xf numFmtId="0" fontId="36" fillId="0" borderId="5" xfId="0" applyFont="1" applyBorder="1" applyAlignment="1">
      <alignment horizontal="left" vertical="center" wrapText="1"/>
    </xf>
    <xf numFmtId="0" fontId="0" fillId="0" borderId="8" xfId="0" applyBorder="1" applyAlignment="1">
      <alignment horizontal="center"/>
    </xf>
    <xf numFmtId="0" fontId="35" fillId="0" borderId="1" xfId="0" applyFont="1" applyBorder="1" applyAlignment="1">
      <alignment horizontal="left" vertical="top"/>
    </xf>
    <xf numFmtId="0" fontId="48" fillId="0" borderId="1" xfId="0" applyFont="1" applyBorder="1" applyAlignment="1">
      <alignment horizontal="left" vertical="center" wrapText="1" readingOrder="1"/>
    </xf>
    <xf numFmtId="0" fontId="44" fillId="0" borderId="1" xfId="0" applyFont="1" applyBorder="1" applyAlignment="1">
      <alignment horizontal="left" vertical="center" wrapText="1" readingOrder="1"/>
    </xf>
    <xf numFmtId="0" fontId="47" fillId="0" borderId="1" xfId="0" applyFont="1" applyBorder="1" applyAlignment="1">
      <alignment horizontal="left" vertical="center" wrapText="1"/>
    </xf>
    <xf numFmtId="0" fontId="0" fillId="0" borderId="1" xfId="0" applyBorder="1" applyAlignment="1">
      <alignment horizontal="center" vertical="center"/>
    </xf>
    <xf numFmtId="0" fontId="0" fillId="0" borderId="11" xfId="0" applyBorder="1" applyAlignment="1">
      <alignment horizontal="center" vertical="center" wrapText="1"/>
    </xf>
    <xf numFmtId="0" fontId="36" fillId="5" borderId="3" xfId="0" applyFont="1" applyFill="1" applyBorder="1" applyAlignment="1">
      <alignment horizontal="left" vertical="center" wrapText="1" readingOrder="1"/>
    </xf>
    <xf numFmtId="0" fontId="11" fillId="0" borderId="5" xfId="0" applyFont="1" applyBorder="1" applyAlignment="1">
      <alignment horizontal="left" vertical="center" wrapText="1" readingOrder="1"/>
    </xf>
    <xf numFmtId="0" fontId="33" fillId="5" borderId="10" xfId="0" applyFont="1" applyFill="1" applyBorder="1" applyAlignment="1">
      <alignment horizontal="left" vertical="center" wrapText="1"/>
    </xf>
    <xf numFmtId="0" fontId="14" fillId="7" borderId="52" xfId="0" applyFont="1" applyFill="1" applyBorder="1" applyAlignment="1">
      <alignment horizontal="center" vertical="center" wrapText="1"/>
    </xf>
    <xf numFmtId="0" fontId="14" fillId="6" borderId="53" xfId="0" applyFont="1" applyFill="1" applyBorder="1" applyAlignment="1">
      <alignment horizontal="center" vertical="center" wrapText="1"/>
    </xf>
    <xf numFmtId="0" fontId="36" fillId="0" borderId="3" xfId="0" applyFont="1" applyBorder="1" applyAlignment="1">
      <alignment horizontal="left" vertical="center" wrapText="1"/>
    </xf>
    <xf numFmtId="0" fontId="35" fillId="0" borderId="10" xfId="0" applyFont="1" applyBorder="1" applyAlignment="1">
      <alignment horizontal="left" vertical="center" wrapText="1"/>
    </xf>
    <xf numFmtId="0" fontId="35" fillId="0" borderId="3" xfId="0" applyFont="1" applyBorder="1" applyAlignment="1">
      <alignment horizontal="left" vertical="center" wrapText="1"/>
    </xf>
    <xf numFmtId="0" fontId="35" fillId="0" borderId="5" xfId="0" applyFont="1" applyBorder="1" applyAlignment="1">
      <alignment horizontal="left" vertical="center" wrapText="1"/>
    </xf>
    <xf numFmtId="0" fontId="11" fillId="0" borderId="7" xfId="0" applyFont="1" applyBorder="1" applyAlignment="1">
      <alignment horizontal="left" vertical="center" wrapText="1" readingOrder="1"/>
    </xf>
    <xf numFmtId="0" fontId="36" fillId="0" borderId="3" xfId="0" applyFont="1" applyBorder="1" applyAlignment="1">
      <alignment horizontal="left" vertical="center" wrapText="1" readingOrder="1"/>
    </xf>
    <xf numFmtId="0" fontId="32" fillId="0" borderId="3" xfId="0" applyFont="1" applyBorder="1" applyAlignment="1">
      <alignment horizontal="left" vertical="center" wrapText="1" readingOrder="1"/>
    </xf>
    <xf numFmtId="0" fontId="35" fillId="0" borderId="3" xfId="0" applyFont="1" applyBorder="1" applyAlignment="1">
      <alignment vertical="center" wrapText="1"/>
    </xf>
    <xf numFmtId="0" fontId="32" fillId="0" borderId="3" xfId="0" applyFont="1" applyBorder="1" applyAlignment="1">
      <alignment vertical="center" wrapText="1" readingOrder="1"/>
    </xf>
    <xf numFmtId="0" fontId="32" fillId="0" borderId="5" xfId="0" applyFont="1" applyBorder="1" applyAlignment="1">
      <alignment horizontal="left" vertical="center" wrapText="1" readingOrder="1"/>
    </xf>
    <xf numFmtId="0" fontId="33" fillId="5" borderId="6" xfId="0" applyFont="1" applyFill="1" applyBorder="1" applyAlignment="1">
      <alignment horizontal="left" vertical="center" wrapText="1"/>
    </xf>
    <xf numFmtId="0" fontId="36" fillId="0" borderId="3" xfId="0" applyFont="1" applyBorder="1" applyAlignment="1">
      <alignment horizontal="left" vertical="top" wrapText="1" readingOrder="1"/>
    </xf>
    <xf numFmtId="0" fontId="18" fillId="0" borderId="58" xfId="0" applyFont="1" applyBorder="1" applyAlignment="1">
      <alignment horizontal="center" vertical="center" wrapText="1" readingOrder="1"/>
    </xf>
    <xf numFmtId="0" fontId="35" fillId="0" borderId="4" xfId="0" applyFont="1" applyBorder="1" applyAlignment="1">
      <alignment horizontal="center" vertical="center"/>
    </xf>
    <xf numFmtId="0" fontId="35" fillId="0" borderId="8" xfId="0" applyFont="1"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0" fontId="35" fillId="0" borderId="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 xfId="0" applyFont="1" applyBorder="1" applyAlignment="1">
      <alignment horizontal="center" vertical="center"/>
    </xf>
    <xf numFmtId="0" fontId="36" fillId="0" borderId="23" xfId="0" applyFont="1" applyBorder="1" applyAlignment="1">
      <alignment horizontal="left" vertical="center" wrapText="1" readingOrder="1"/>
    </xf>
    <xf numFmtId="0" fontId="35" fillId="0" borderId="1" xfId="0" applyFont="1" applyBorder="1" applyAlignment="1">
      <alignment horizontal="left" vertical="center"/>
    </xf>
    <xf numFmtId="0" fontId="35" fillId="0" borderId="8" xfId="0" applyFont="1" applyBorder="1" applyAlignment="1">
      <alignment horizontal="left" vertical="center"/>
    </xf>
    <xf numFmtId="0" fontId="35" fillId="0" borderId="4" xfId="0" applyFont="1" applyBorder="1" applyAlignment="1">
      <alignment horizontal="left" vertical="center" wrapText="1"/>
    </xf>
    <xf numFmtId="0" fontId="0" fillId="0" borderId="1" xfId="0" applyBorder="1" applyAlignment="1">
      <alignment horizontal="left" vertical="center"/>
    </xf>
    <xf numFmtId="0" fontId="0" fillId="0" borderId="8" xfId="0" applyBorder="1" applyAlignment="1">
      <alignment horizontal="left" vertical="center"/>
    </xf>
    <xf numFmtId="0" fontId="0" fillId="0" borderId="2" xfId="0" applyBorder="1" applyAlignment="1">
      <alignment horizontal="center"/>
    </xf>
    <xf numFmtId="0" fontId="0" fillId="0" borderId="2" xfId="0" applyBorder="1" applyAlignment="1">
      <alignment horizontal="center" vertical="center" wrapText="1"/>
    </xf>
    <xf numFmtId="0" fontId="47" fillId="0" borderId="5" xfId="0" applyFont="1" applyBorder="1" applyAlignment="1">
      <alignment horizontal="left" vertical="center" wrapText="1"/>
    </xf>
    <xf numFmtId="0" fontId="47" fillId="0" borderId="4" xfId="0" applyFont="1" applyBorder="1" applyAlignment="1">
      <alignment horizontal="left" vertical="center" wrapText="1"/>
    </xf>
    <xf numFmtId="0" fontId="35" fillId="0" borderId="6" xfId="0" applyFont="1" applyBorder="1" applyAlignment="1">
      <alignment vertical="top" wrapText="1"/>
    </xf>
    <xf numFmtId="0" fontId="35" fillId="0" borderId="3" xfId="0" applyFont="1" applyBorder="1" applyAlignment="1">
      <alignment vertical="top" wrapText="1"/>
    </xf>
    <xf numFmtId="0" fontId="43" fillId="0" borderId="1" xfId="0" applyFont="1" applyBorder="1" applyAlignment="1">
      <alignment horizontal="left" vertical="center" wrapText="1"/>
    </xf>
    <xf numFmtId="0" fontId="43" fillId="0" borderId="8" xfId="0" applyFont="1" applyBorder="1" applyAlignment="1">
      <alignment horizontal="left" vertical="center" wrapText="1"/>
    </xf>
    <xf numFmtId="0" fontId="44" fillId="0" borderId="8" xfId="0" applyFont="1" applyBorder="1" applyAlignment="1">
      <alignment horizontal="left" vertical="center" wrapText="1" readingOrder="1"/>
    </xf>
    <xf numFmtId="0" fontId="33" fillId="0" borderId="1" xfId="0" applyFont="1" applyBorder="1" applyAlignment="1">
      <alignment horizontal="left" vertical="center" wrapText="1"/>
    </xf>
    <xf numFmtId="0" fontId="33" fillId="0" borderId="8" xfId="0" applyFont="1" applyBorder="1" applyAlignment="1">
      <alignment horizontal="left" vertical="center" wrapText="1"/>
    </xf>
    <xf numFmtId="0" fontId="6" fillId="14" borderId="1" xfId="0" applyFont="1" applyFill="1" applyBorder="1" applyAlignment="1">
      <alignment horizontal="left" vertical="center" wrapText="1"/>
    </xf>
    <xf numFmtId="0" fontId="6" fillId="14" borderId="8"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8" xfId="0" applyFont="1" applyFill="1" applyBorder="1" applyAlignment="1">
      <alignment horizontal="left" vertical="center" wrapText="1"/>
    </xf>
    <xf numFmtId="0" fontId="35" fillId="0" borderId="3" xfId="0" applyFont="1" applyBorder="1" applyAlignment="1">
      <alignment horizontal="left" vertical="top" wrapText="1"/>
    </xf>
    <xf numFmtId="0" fontId="35" fillId="0" borderId="23" xfId="0" applyFont="1" applyBorder="1" applyAlignment="1">
      <alignment horizontal="left" vertical="top" wrapText="1"/>
    </xf>
    <xf numFmtId="0" fontId="35" fillId="0" borderId="10" xfId="0" applyFont="1" applyBorder="1" applyAlignment="1">
      <alignment horizontal="left" vertical="top" wrapText="1"/>
    </xf>
    <xf numFmtId="0" fontId="35" fillId="0" borderId="23" xfId="0" applyFont="1" applyBorder="1" applyAlignment="1">
      <alignment vertical="top" wrapText="1"/>
    </xf>
    <xf numFmtId="0" fontId="35" fillId="0" borderId="10" xfId="0" applyFont="1" applyBorder="1" applyAlignment="1">
      <alignment vertical="top" wrapText="1"/>
    </xf>
    <xf numFmtId="0" fontId="35" fillId="0" borderId="1" xfId="0" applyFont="1" applyBorder="1" applyAlignment="1">
      <alignment vertical="top" wrapText="1"/>
    </xf>
    <xf numFmtId="0" fontId="35" fillId="0" borderId="8" xfId="0" applyFont="1" applyBorder="1" applyAlignment="1">
      <alignment vertical="top" wrapText="1"/>
    </xf>
    <xf numFmtId="0" fontId="35" fillId="0" borderId="1" xfId="0" applyFont="1" applyBorder="1" applyAlignment="1">
      <alignment horizontal="center"/>
    </xf>
    <xf numFmtId="0" fontId="35" fillId="0" borderId="8" xfId="0" applyFont="1" applyBorder="1" applyAlignment="1">
      <alignment horizontal="center"/>
    </xf>
    <xf numFmtId="0" fontId="55" fillId="0" borderId="5" xfId="0" applyFont="1" applyBorder="1" applyAlignment="1">
      <alignment horizontal="center"/>
    </xf>
    <xf numFmtId="0" fontId="0" fillId="0" borderId="46" xfId="0" applyBorder="1" applyAlignment="1">
      <alignment horizontal="left" vertical="center"/>
    </xf>
    <xf numFmtId="0" fontId="0" fillId="0" borderId="71" xfId="0" applyBorder="1" applyAlignment="1">
      <alignment horizontal="left" vertical="center"/>
    </xf>
    <xf numFmtId="0" fontId="0" fillId="0" borderId="72" xfId="0" applyBorder="1" applyAlignment="1">
      <alignment horizontal="left" vertical="center"/>
    </xf>
    <xf numFmtId="0" fontId="35" fillId="0" borderId="4" xfId="0" applyFont="1" applyBorder="1" applyAlignment="1">
      <alignment horizontal="left" vertical="center"/>
    </xf>
    <xf numFmtId="0" fontId="1" fillId="0" borderId="1" xfId="1" applyBorder="1" applyAlignment="1">
      <alignment horizontal="center" wrapText="1"/>
    </xf>
    <xf numFmtId="0" fontId="1" fillId="0" borderId="8" xfId="1" applyBorder="1" applyAlignment="1">
      <alignment horizontal="center" wrapText="1"/>
    </xf>
    <xf numFmtId="0" fontId="1" fillId="0" borderId="1" xfId="1" applyBorder="1" applyAlignment="1">
      <alignment horizontal="center" vertical="top" wrapText="1"/>
    </xf>
    <xf numFmtId="0" fontId="1" fillId="0" borderId="4" xfId="1" applyBorder="1" applyAlignment="1">
      <alignment horizontal="center" vertical="top" wrapText="1"/>
    </xf>
    <xf numFmtId="0" fontId="1" fillId="0" borderId="8" xfId="1" applyBorder="1" applyAlignment="1">
      <alignment horizontal="center" vertical="top" wrapText="1"/>
    </xf>
    <xf numFmtId="0" fontId="1" fillId="0" borderId="1" xfId="1" applyBorder="1" applyAlignment="1">
      <alignment horizontal="center" vertical="center" wrapText="1"/>
    </xf>
    <xf numFmtId="0" fontId="1" fillId="0" borderId="8" xfId="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3" xfId="0" applyBorder="1" applyAlignment="1">
      <alignment vertical="center"/>
    </xf>
    <xf numFmtId="0" fontId="0" fillId="0" borderId="10" xfId="0"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1" fillId="0" borderId="6" xfId="1" applyBorder="1" applyAlignment="1">
      <alignment horizontal="center" vertical="center" wrapText="1"/>
    </xf>
    <xf numFmtId="0" fontId="6" fillId="0" borderId="1" xfId="0" applyFont="1" applyBorder="1" applyAlignment="1">
      <alignment horizontal="center" vertical="center" wrapText="1" readingOrder="1"/>
    </xf>
    <xf numFmtId="0" fontId="6" fillId="0" borderId="8" xfId="0" applyFont="1" applyBorder="1" applyAlignment="1">
      <alignment horizontal="center" vertical="center" wrapText="1" readingOrder="1"/>
    </xf>
    <xf numFmtId="0" fontId="21" fillId="0" borderId="1" xfId="1" applyFont="1" applyBorder="1" applyAlignment="1">
      <alignment horizontal="center" vertical="center" wrapText="1" readingOrder="1"/>
    </xf>
    <xf numFmtId="0" fontId="21" fillId="0" borderId="8" xfId="1" applyFont="1" applyBorder="1" applyAlignment="1">
      <alignment horizontal="center" vertical="center" wrapText="1" readingOrder="1"/>
    </xf>
    <xf numFmtId="49" fontId="4" fillId="0" borderId="1" xfId="1" applyNumberFormat="1" applyFont="1" applyBorder="1" applyAlignment="1">
      <alignment horizontal="center" vertical="center" wrapText="1" readingOrder="1"/>
    </xf>
    <xf numFmtId="49" fontId="4" fillId="0" borderId="8" xfId="1" applyNumberFormat="1" applyFont="1" applyBorder="1" applyAlignment="1">
      <alignment horizontal="center" vertical="center" wrapText="1" readingOrder="1"/>
    </xf>
    <xf numFmtId="0" fontId="4" fillId="0" borderId="1" xfId="1" applyFont="1" applyBorder="1" applyAlignment="1">
      <alignment horizontal="center" vertical="center" readingOrder="1"/>
    </xf>
    <xf numFmtId="0" fontId="4" fillId="0" borderId="8" xfId="1" applyFont="1" applyBorder="1" applyAlignment="1">
      <alignment horizontal="center" vertical="center" readingOrder="1"/>
    </xf>
    <xf numFmtId="0" fontId="8" fillId="0" borderId="1" xfId="0" applyFont="1" applyBorder="1" applyAlignment="1">
      <alignment horizontal="center" vertical="center" wrapText="1" readingOrder="1"/>
    </xf>
    <xf numFmtId="0" fontId="8" fillId="0" borderId="8" xfId="0" applyFont="1" applyBorder="1" applyAlignment="1">
      <alignment horizontal="center" vertical="center" wrapText="1" readingOrder="1"/>
    </xf>
    <xf numFmtId="0" fontId="23" fillId="0" borderId="1" xfId="0" applyFont="1" applyBorder="1" applyAlignment="1">
      <alignment horizontal="center" vertical="center" wrapText="1" readingOrder="1"/>
    </xf>
    <xf numFmtId="0" fontId="23" fillId="0" borderId="8" xfId="0" applyFont="1" applyBorder="1" applyAlignment="1">
      <alignment horizontal="center" vertical="center" wrapText="1" readingOrder="1"/>
    </xf>
    <xf numFmtId="0" fontId="41" fillId="0" borderId="1" xfId="1" applyFont="1" applyBorder="1" applyAlignment="1">
      <alignment horizontal="center" vertical="center" wrapText="1"/>
    </xf>
    <xf numFmtId="0" fontId="41" fillId="0" borderId="8" xfId="1" applyFont="1" applyBorder="1" applyAlignment="1">
      <alignment horizontal="center" vertical="center" wrapText="1"/>
    </xf>
    <xf numFmtId="0" fontId="6" fillId="0" borderId="5" xfId="0" applyFont="1" applyBorder="1" applyAlignment="1">
      <alignment horizontal="center" vertical="center" wrapText="1" readingOrder="1"/>
    </xf>
    <xf numFmtId="0" fontId="21" fillId="0" borderId="5" xfId="1" applyFont="1" applyBorder="1" applyAlignment="1">
      <alignment horizontal="center" vertical="center" wrapText="1" readingOrder="1"/>
    </xf>
    <xf numFmtId="0" fontId="24" fillId="0" borderId="5" xfId="1" applyFont="1" applyBorder="1" applyAlignment="1">
      <alignment horizontal="center" vertical="center" wrapText="1" readingOrder="1"/>
    </xf>
    <xf numFmtId="49" fontId="4" fillId="0" borderId="5" xfId="1" applyNumberFormat="1" applyFont="1" applyBorder="1" applyAlignment="1">
      <alignment horizontal="center" vertical="center" wrapText="1" readingOrder="1"/>
    </xf>
    <xf numFmtId="0" fontId="4" fillId="0" borderId="5" xfId="1" applyFont="1" applyBorder="1" applyAlignment="1">
      <alignment horizontal="center" vertical="center" readingOrder="1"/>
    </xf>
    <xf numFmtId="0" fontId="8" fillId="0" borderId="5" xfId="0" applyFont="1" applyBorder="1" applyAlignment="1">
      <alignment vertical="center" wrapText="1" readingOrder="1"/>
    </xf>
    <xf numFmtId="0" fontId="8" fillId="0" borderId="5" xfId="0" applyFont="1" applyBorder="1" applyAlignment="1">
      <alignment horizontal="left" vertical="center" wrapText="1" readingOrder="1"/>
    </xf>
    <xf numFmtId="0" fontId="18" fillId="4" borderId="12" xfId="0" applyFont="1" applyFill="1" applyBorder="1" applyAlignment="1">
      <alignment horizontal="center" vertical="center" wrapText="1" readingOrder="1"/>
    </xf>
    <xf numFmtId="0" fontId="18" fillId="4" borderId="13" xfId="0" applyFont="1" applyFill="1" applyBorder="1" applyAlignment="1">
      <alignment horizontal="center" vertical="center" wrapText="1" readingOrder="1"/>
    </xf>
    <xf numFmtId="0" fontId="8" fillId="0" borderId="5" xfId="0" applyFont="1" applyBorder="1" applyAlignment="1">
      <alignment horizontal="center" vertical="center" wrapText="1" readingOrder="1"/>
    </xf>
    <xf numFmtId="0" fontId="23" fillId="0" borderId="5" xfId="0" applyFont="1" applyBorder="1" applyAlignment="1">
      <alignment horizontal="left" vertical="center" wrapText="1" readingOrder="1"/>
    </xf>
    <xf numFmtId="0" fontId="0" fillId="0" borderId="1" xfId="0" applyBorder="1" applyAlignment="1">
      <alignment horizontal="left" vertical="top" wrapText="1"/>
    </xf>
    <xf numFmtId="0" fontId="0" fillId="0" borderId="8" xfId="0" applyBorder="1" applyAlignment="1">
      <alignment horizontal="left" vertical="top" wrapText="1"/>
    </xf>
    <xf numFmtId="0" fontId="23" fillId="0" borderId="5" xfId="0" applyFont="1" applyBorder="1" applyAlignment="1">
      <alignment horizontal="center" vertical="center" readingOrder="1"/>
    </xf>
    <xf numFmtId="0" fontId="24" fillId="0" borderId="5" xfId="1" applyFont="1" applyBorder="1" applyAlignment="1">
      <alignment horizontal="left" vertical="center" wrapText="1" readingOrder="1"/>
    </xf>
    <xf numFmtId="0" fontId="6" fillId="0" borderId="1" xfId="0" applyFont="1" applyBorder="1" applyAlignment="1">
      <alignment horizontal="left" vertical="top" wrapText="1"/>
    </xf>
    <xf numFmtId="0" fontId="6" fillId="0" borderId="8" xfId="0" applyFont="1" applyBorder="1" applyAlignment="1">
      <alignment horizontal="center" vertical="center" wrapText="1"/>
    </xf>
    <xf numFmtId="0" fontId="1" fillId="0" borderId="5" xfId="1" applyBorder="1" applyAlignment="1">
      <alignment horizontal="left" vertical="center" wrapText="1"/>
    </xf>
    <xf numFmtId="0" fontId="6" fillId="0" borderId="8" xfId="0" applyFont="1" applyBorder="1" applyAlignment="1">
      <alignment horizontal="left" vertical="center" wrapText="1"/>
    </xf>
    <xf numFmtId="0" fontId="6" fillId="0" borderId="1" xfId="0" applyFont="1" applyBorder="1" applyAlignment="1">
      <alignment horizontal="left" vertical="center" wrapText="1"/>
    </xf>
    <xf numFmtId="0" fontId="41" fillId="0" borderId="5" xfId="1" applyFont="1" applyBorder="1" applyAlignment="1">
      <alignment horizontal="center" vertical="center" wrapText="1"/>
    </xf>
    <xf numFmtId="0" fontId="1" fillId="0" borderId="5" xfId="1" applyBorder="1" applyAlignment="1">
      <alignment horizontal="center" vertical="center" wrapText="1"/>
    </xf>
    <xf numFmtId="0" fontId="27" fillId="0" borderId="5" xfId="0" applyFont="1" applyBorder="1" applyAlignment="1">
      <alignment horizontal="left" vertical="center" wrapText="1"/>
    </xf>
    <xf numFmtId="0" fontId="21" fillId="0" borderId="5" xfId="1" applyFont="1" applyBorder="1" applyAlignment="1">
      <alignment horizontal="center" vertical="center"/>
    </xf>
    <xf numFmtId="0" fontId="24" fillId="0" borderId="5" xfId="1" applyFont="1" applyBorder="1" applyAlignment="1">
      <alignment horizontal="center" vertical="center"/>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8" fillId="0" borderId="5" xfId="0" applyFont="1" applyBorder="1" applyAlignment="1">
      <alignment horizontal="left" vertical="center" wrapText="1"/>
    </xf>
    <xf numFmtId="0" fontId="1" fillId="0" borderId="1" xfId="1" applyBorder="1" applyAlignment="1">
      <alignment horizontal="left" vertical="center" wrapText="1"/>
    </xf>
    <xf numFmtId="0" fontId="1" fillId="0" borderId="8" xfId="1" applyBorder="1" applyAlignment="1">
      <alignment horizontal="left" vertical="center" wrapText="1"/>
    </xf>
    <xf numFmtId="0" fontId="41" fillId="0" borderId="7" xfId="1" applyFont="1" applyBorder="1" applyAlignment="1">
      <alignment horizontal="center" vertical="center" wrapText="1"/>
    </xf>
    <xf numFmtId="0" fontId="1" fillId="0" borderId="7" xfId="1" applyBorder="1" applyAlignment="1">
      <alignment horizontal="center" vertical="center" wrapText="1"/>
    </xf>
    <xf numFmtId="0" fontId="0" fillId="0" borderId="6" xfId="0" applyBorder="1" applyAlignment="1">
      <alignment horizontal="center" vertical="center" wrapText="1"/>
    </xf>
    <xf numFmtId="0" fontId="41" fillId="0" borderId="5" xfId="1" applyFont="1" applyFill="1" applyBorder="1" applyAlignment="1">
      <alignment horizontal="center" vertical="center" wrapText="1"/>
    </xf>
    <xf numFmtId="0" fontId="1" fillId="0" borderId="5" xfId="1" applyFill="1"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8" fillId="0" borderId="1" xfId="0" applyFont="1" applyBorder="1" applyAlignment="1">
      <alignment horizontal="left" vertical="top" wrapText="1" readingOrder="1"/>
    </xf>
    <xf numFmtId="0" fontId="8" fillId="0" borderId="8" xfId="0" applyFont="1" applyBorder="1" applyAlignment="1">
      <alignment horizontal="left" vertical="top" wrapText="1" readingOrder="1"/>
    </xf>
    <xf numFmtId="0" fontId="23" fillId="0" borderId="1" xfId="0" applyFont="1" applyBorder="1" applyAlignment="1">
      <alignment horizontal="left" vertical="top" wrapText="1" readingOrder="1"/>
    </xf>
    <xf numFmtId="0" fontId="23" fillId="0" borderId="8" xfId="0" applyFont="1" applyBorder="1" applyAlignment="1">
      <alignment horizontal="left" vertical="top" wrapText="1" readingOrder="1"/>
    </xf>
    <xf numFmtId="0" fontId="1" fillId="0" borderId="1" xfId="1" applyBorder="1" applyAlignment="1">
      <alignment horizontal="center" vertical="center" wrapText="1" readingOrder="1"/>
    </xf>
    <xf numFmtId="0" fontId="1" fillId="0" borderId="8" xfId="1" applyBorder="1" applyAlignment="1">
      <alignment horizontal="center" vertical="center" wrapText="1" readingOrder="1"/>
    </xf>
    <xf numFmtId="0" fontId="2" fillId="0" borderId="12" xfId="0" applyFont="1" applyBorder="1" applyAlignment="1">
      <alignment horizontal="center" vertical="center" wrapText="1" readingOrder="1"/>
    </xf>
    <xf numFmtId="0" fontId="2" fillId="0" borderId="14" xfId="0" applyFont="1" applyBorder="1" applyAlignment="1">
      <alignment horizontal="center" vertical="center" wrapText="1" readingOrder="1"/>
    </xf>
    <xf numFmtId="0" fontId="9" fillId="0" borderId="30" xfId="0" applyFont="1" applyBorder="1" applyAlignment="1">
      <alignment horizontal="left" vertical="center" wrapText="1"/>
    </xf>
    <xf numFmtId="0" fontId="9" fillId="0" borderId="31" xfId="0" applyFont="1" applyBorder="1" applyAlignment="1">
      <alignment horizontal="left" vertical="center" wrapText="1"/>
    </xf>
    <xf numFmtId="0" fontId="0" fillId="3" borderId="32" xfId="0" applyFill="1" applyBorder="1" applyAlignment="1">
      <alignment horizontal="left" vertical="center" wrapText="1"/>
    </xf>
    <xf numFmtId="0" fontId="0" fillId="3" borderId="33" xfId="0" applyFill="1" applyBorder="1" applyAlignment="1">
      <alignment horizontal="left" vertical="center" wrapText="1"/>
    </xf>
    <xf numFmtId="0" fontId="15" fillId="0" borderId="5" xfId="0" applyFont="1" applyBorder="1" applyAlignment="1">
      <alignment horizontal="center" vertical="center" wrapText="1" readingOrder="1"/>
    </xf>
    <xf numFmtId="0" fontId="18" fillId="0" borderId="1" xfId="0" applyFont="1" applyBorder="1" applyAlignment="1">
      <alignment horizontal="center" vertical="center" wrapText="1" readingOrder="1"/>
    </xf>
    <xf numFmtId="0" fontId="18" fillId="0" borderId="8"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4" xfId="0" applyFont="1" applyBorder="1" applyAlignment="1">
      <alignment horizontal="center" vertical="center" wrapText="1" readingOrder="1"/>
    </xf>
    <xf numFmtId="0" fontId="0" fillId="0" borderId="3" xfId="0" applyBorder="1" applyAlignment="1">
      <alignment horizontal="left" vertical="center" wrapText="1"/>
    </xf>
    <xf numFmtId="0" fontId="0" fillId="0" borderId="10" xfId="0" applyBorder="1" applyAlignment="1">
      <alignment horizontal="left" vertical="center" wrapText="1"/>
    </xf>
    <xf numFmtId="0" fontId="15" fillId="0" borderId="27" xfId="0" applyFont="1" applyBorder="1" applyAlignment="1">
      <alignment horizontal="center" vertical="center" wrapText="1" readingOrder="1"/>
    </xf>
    <xf numFmtId="0" fontId="15" fillId="0" borderId="28" xfId="0" applyFont="1" applyBorder="1" applyAlignment="1">
      <alignment horizontal="center" vertical="center" wrapText="1" readingOrder="1"/>
    </xf>
    <xf numFmtId="0" fontId="9" fillId="0" borderId="25" xfId="0" applyFont="1" applyBorder="1" applyAlignment="1">
      <alignment horizontal="left" vertical="center" wrapText="1"/>
    </xf>
    <xf numFmtId="0" fontId="9" fillId="0" borderId="26" xfId="0" applyFont="1" applyBorder="1" applyAlignment="1">
      <alignment horizontal="left" vertical="center" wrapText="1"/>
    </xf>
    <xf numFmtId="0" fontId="31" fillId="3" borderId="5" xfId="0" applyFont="1" applyFill="1" applyBorder="1" applyAlignment="1">
      <alignment horizontal="left" vertical="center" wrapText="1"/>
    </xf>
    <xf numFmtId="0" fontId="15" fillId="0" borderId="23" xfId="0" applyFont="1" applyBorder="1" applyAlignment="1">
      <alignment horizontal="left" vertical="center" wrapText="1" readingOrder="1"/>
    </xf>
    <xf numFmtId="0" fontId="15" fillId="0" borderId="10" xfId="0" applyFont="1" applyBorder="1" applyAlignment="1">
      <alignment horizontal="left" vertical="center" wrapText="1" readingOrder="1"/>
    </xf>
    <xf numFmtId="0" fontId="15" fillId="0" borderId="8" xfId="0" applyFont="1" applyBorder="1" applyAlignment="1">
      <alignment horizontal="center" vertical="center" wrapText="1" readingOrder="1"/>
    </xf>
    <xf numFmtId="0" fontId="18" fillId="4" borderId="37" xfId="0" applyFont="1" applyFill="1" applyBorder="1" applyAlignment="1">
      <alignment horizontal="center" vertical="center" wrapText="1" readingOrder="1"/>
    </xf>
    <xf numFmtId="0" fontId="18" fillId="4" borderId="38" xfId="0" applyFont="1" applyFill="1" applyBorder="1" applyAlignment="1">
      <alignment horizontal="center" vertical="center" wrapText="1" readingOrder="1"/>
    </xf>
    <xf numFmtId="0" fontId="14" fillId="0" borderId="37" xfId="0" applyFont="1" applyBorder="1" applyAlignment="1">
      <alignment horizontal="center" vertical="center" wrapText="1"/>
    </xf>
    <xf numFmtId="0" fontId="14" fillId="0" borderId="38" xfId="0" applyFont="1" applyBorder="1" applyAlignment="1">
      <alignment horizontal="center" vertical="center" wrapText="1"/>
    </xf>
    <xf numFmtId="0" fontId="14" fillId="0" borderId="40" xfId="0" applyFont="1" applyBorder="1" applyAlignment="1">
      <alignment horizontal="center" vertical="center" wrapText="1"/>
    </xf>
    <xf numFmtId="0" fontId="18" fillId="0" borderId="41" xfId="0" applyFont="1" applyBorder="1" applyAlignment="1">
      <alignment horizontal="center" vertical="center" wrapText="1" readingOrder="1"/>
    </xf>
    <xf numFmtId="0" fontId="18" fillId="0" borderId="39" xfId="0" applyFont="1" applyBorder="1" applyAlignment="1">
      <alignment horizontal="center" vertical="center" wrapText="1" readingOrder="1"/>
    </xf>
    <xf numFmtId="0" fontId="0" fillId="0" borderId="1"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wrapText="1"/>
    </xf>
    <xf numFmtId="0" fontId="0" fillId="0" borderId="8" xfId="0" applyBorder="1" applyAlignment="1">
      <alignment horizontal="center" wrapText="1"/>
    </xf>
    <xf numFmtId="0" fontId="0" fillId="0" borderId="1"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center"/>
    </xf>
    <xf numFmtId="0" fontId="0" fillId="0" borderId="62" xfId="0" applyBorder="1" applyAlignment="1">
      <alignment horizontal="center" vertical="center"/>
    </xf>
    <xf numFmtId="0" fontId="0" fillId="0" borderId="9" xfId="0" applyBorder="1" applyAlignment="1">
      <alignment horizontal="center" vertical="center"/>
    </xf>
    <xf numFmtId="0" fontId="14" fillId="0" borderId="67" xfId="0" applyFont="1" applyBorder="1" applyAlignment="1">
      <alignment horizontal="center" wrapText="1"/>
    </xf>
    <xf numFmtId="0" fontId="14" fillId="0" borderId="59" xfId="0" applyFont="1" applyBorder="1" applyAlignment="1">
      <alignment horizontal="center" wrapText="1"/>
    </xf>
    <xf numFmtId="0" fontId="14" fillId="0" borderId="41" xfId="0" applyFont="1" applyBorder="1" applyAlignment="1">
      <alignment horizontal="center" vertical="center" wrapText="1"/>
    </xf>
    <xf numFmtId="0" fontId="14" fillId="0" borderId="69" xfId="0" applyFont="1" applyBorder="1" applyAlignment="1">
      <alignment horizontal="center" vertical="center" wrapText="1"/>
    </xf>
    <xf numFmtId="0" fontId="14" fillId="0" borderId="58" xfId="0" applyFont="1" applyBorder="1" applyAlignment="1">
      <alignment horizontal="center" vertical="center" wrapText="1"/>
    </xf>
    <xf numFmtId="0" fontId="14" fillId="0" borderId="22" xfId="0" applyFont="1" applyBorder="1" applyAlignment="1">
      <alignment horizontal="center" vertical="center" wrapText="1"/>
    </xf>
    <xf numFmtId="0" fontId="18" fillId="4" borderId="57" xfId="0" applyFont="1" applyFill="1" applyBorder="1" applyAlignment="1">
      <alignment horizontal="center" vertical="center" wrapText="1" readingOrder="1"/>
    </xf>
    <xf numFmtId="0" fontId="18" fillId="4" borderId="22" xfId="0" applyFont="1" applyFill="1" applyBorder="1" applyAlignment="1">
      <alignment horizontal="center" vertical="center" wrapText="1" readingOrder="1"/>
    </xf>
  </cellXfs>
  <cellStyles count="2">
    <cellStyle name="Hyperlink" xfId="1" builtinId="8"/>
    <cellStyle name="Normal" xfId="0" builtinId="0"/>
  </cellStyles>
  <dxfs count="29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7030A0"/>
      </font>
      <fill>
        <patternFill patternType="solid">
          <bgColor rgb="FFB561FF"/>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7030A0"/>
      </font>
      <fill>
        <patternFill patternType="solid">
          <bgColor rgb="FFB561FF"/>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7030A0"/>
      </font>
      <fill>
        <patternFill patternType="solid">
          <bgColor rgb="FFB561FF"/>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ill>
        <patternFill patternType="solid">
          <f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3" tint="0.499984740745262"/>
      </font>
      <fill>
        <patternFill patternType="solid">
          <bgColor theme="4" tint="0.79998168889431442"/>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
      <font>
        <b/>
        <i val="0"/>
        <color theme="9"/>
      </font>
    </dxf>
    <dxf>
      <font>
        <b/>
        <i val="0"/>
        <color theme="3" tint="0.499984740745262"/>
      </font>
      <fill>
        <patternFill patternType="solid">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27</xdr:row>
      <xdr:rowOff>247650</xdr:rowOff>
    </xdr:from>
    <xdr:to>
      <xdr:col>3</xdr:col>
      <xdr:colOff>2171700</xdr:colOff>
      <xdr:row>28</xdr:row>
      <xdr:rowOff>136038</xdr:rowOff>
    </xdr:to>
    <xdr:pic>
      <xdr:nvPicPr>
        <xdr:cNvPr id="2" name="Picture 1">
          <a:extLst>
            <a:ext uri="{FF2B5EF4-FFF2-40B4-BE49-F238E27FC236}">
              <a16:creationId xmlns:a16="http://schemas.microsoft.com/office/drawing/2014/main" id="{D8D78AEE-E02C-4899-BD97-52858C735A9D}"/>
            </a:ext>
            <a:ext uri="{147F2762-F138-4A5C-976F-8EAC2B608ADB}">
              <a16:predDERef xmlns:a16="http://schemas.microsoft.com/office/drawing/2014/main" pred="{43161B1F-382C-9B74-2335-BF96F3E54277}"/>
            </a:ext>
          </a:extLst>
        </xdr:cNvPr>
        <xdr:cNvPicPr>
          <a:picLocks noChangeAspect="1"/>
        </xdr:cNvPicPr>
      </xdr:nvPicPr>
      <xdr:blipFill>
        <a:blip xmlns:r="http://schemas.openxmlformats.org/officeDocument/2006/relationships" r:embed="rId1"/>
        <a:stretch>
          <a:fillRect/>
        </a:stretch>
      </xdr:blipFill>
      <xdr:spPr>
        <a:xfrm>
          <a:off x="4591050" y="13858875"/>
          <a:ext cx="2066925" cy="1104900"/>
        </a:xfrm>
        <a:prstGeom prst="rect">
          <a:avLst/>
        </a:prstGeom>
      </xdr:spPr>
    </xdr:pic>
    <xdr:clientData/>
  </xdr:twoCellAnchor>
  <xdr:twoCellAnchor editAs="oneCell">
    <xdr:from>
      <xdr:col>3</xdr:col>
      <xdr:colOff>66675</xdr:colOff>
      <xdr:row>25</xdr:row>
      <xdr:rowOff>238125</xdr:rowOff>
    </xdr:from>
    <xdr:to>
      <xdr:col>3</xdr:col>
      <xdr:colOff>2324100</xdr:colOff>
      <xdr:row>26</xdr:row>
      <xdr:rowOff>104212</xdr:rowOff>
    </xdr:to>
    <xdr:pic>
      <xdr:nvPicPr>
        <xdr:cNvPr id="5" name="Picture 2">
          <a:extLst>
            <a:ext uri="{FF2B5EF4-FFF2-40B4-BE49-F238E27FC236}">
              <a16:creationId xmlns:a16="http://schemas.microsoft.com/office/drawing/2014/main" id="{A795C7DA-335A-4B62-8D28-6AC0957D844E}"/>
            </a:ext>
            <a:ext uri="{147F2762-F138-4A5C-976F-8EAC2B608ADB}">
              <a16:predDERef xmlns:a16="http://schemas.microsoft.com/office/drawing/2014/main" pred="{D8D78AEE-E02C-4899-BD97-52858C735A9D}"/>
            </a:ext>
          </a:extLst>
        </xdr:cNvPr>
        <xdr:cNvPicPr>
          <a:picLocks noChangeAspect="1"/>
        </xdr:cNvPicPr>
      </xdr:nvPicPr>
      <xdr:blipFill>
        <a:blip xmlns:r="http://schemas.openxmlformats.org/officeDocument/2006/relationships" r:embed="rId2"/>
        <a:stretch>
          <a:fillRect/>
        </a:stretch>
      </xdr:blipFill>
      <xdr:spPr>
        <a:xfrm>
          <a:off x="4552950" y="14020800"/>
          <a:ext cx="2257425" cy="809625"/>
        </a:xfrm>
        <a:prstGeom prst="rect">
          <a:avLst/>
        </a:prstGeom>
      </xdr:spPr>
    </xdr:pic>
    <xdr:clientData/>
  </xdr:twoCellAnchor>
  <xdr:twoCellAnchor editAs="oneCell">
    <xdr:from>
      <xdr:col>3</xdr:col>
      <xdr:colOff>104775</xdr:colOff>
      <xdr:row>38</xdr:row>
      <xdr:rowOff>161925</xdr:rowOff>
    </xdr:from>
    <xdr:to>
      <xdr:col>3</xdr:col>
      <xdr:colOff>1152525</xdr:colOff>
      <xdr:row>38</xdr:row>
      <xdr:rowOff>1663961</xdr:rowOff>
    </xdr:to>
    <xdr:pic>
      <xdr:nvPicPr>
        <xdr:cNvPr id="11" name="Picture 4">
          <a:extLst>
            <a:ext uri="{FF2B5EF4-FFF2-40B4-BE49-F238E27FC236}">
              <a16:creationId xmlns:a16="http://schemas.microsoft.com/office/drawing/2014/main" id="{C77CF0B8-6E60-4872-8080-BD10546C2710}"/>
            </a:ext>
            <a:ext uri="{147F2762-F138-4A5C-976F-8EAC2B608ADB}">
              <a16:predDERef xmlns:a16="http://schemas.microsoft.com/office/drawing/2014/main" pred="{A795C7DA-335A-4B62-8D28-6AC0957D844E}"/>
            </a:ext>
          </a:extLst>
        </xdr:cNvPr>
        <xdr:cNvPicPr>
          <a:picLocks noChangeAspect="1"/>
        </xdr:cNvPicPr>
      </xdr:nvPicPr>
      <xdr:blipFill>
        <a:blip xmlns:r="http://schemas.openxmlformats.org/officeDocument/2006/relationships" r:embed="rId3"/>
        <a:stretch>
          <a:fillRect/>
        </a:stretch>
      </xdr:blipFill>
      <xdr:spPr>
        <a:xfrm>
          <a:off x="4591050" y="24450675"/>
          <a:ext cx="1047750" cy="1524000"/>
        </a:xfrm>
        <a:prstGeom prst="rect">
          <a:avLst/>
        </a:prstGeom>
      </xdr:spPr>
    </xdr:pic>
    <xdr:clientData/>
  </xdr:twoCellAnchor>
  <xdr:twoCellAnchor editAs="oneCell">
    <xdr:from>
      <xdr:col>3</xdr:col>
      <xdr:colOff>1438275</xdr:colOff>
      <xdr:row>38</xdr:row>
      <xdr:rowOff>180975</xdr:rowOff>
    </xdr:from>
    <xdr:to>
      <xdr:col>3</xdr:col>
      <xdr:colOff>2486025</xdr:colOff>
      <xdr:row>38</xdr:row>
      <xdr:rowOff>2861197</xdr:rowOff>
    </xdr:to>
    <xdr:pic>
      <xdr:nvPicPr>
        <xdr:cNvPr id="15" name="Picture 5">
          <a:extLst>
            <a:ext uri="{FF2B5EF4-FFF2-40B4-BE49-F238E27FC236}">
              <a16:creationId xmlns:a16="http://schemas.microsoft.com/office/drawing/2014/main" id="{92746DE6-A308-4280-9DAD-30A00AFC2FC5}"/>
            </a:ext>
            <a:ext uri="{147F2762-F138-4A5C-976F-8EAC2B608ADB}">
              <a16:predDERef xmlns:a16="http://schemas.microsoft.com/office/drawing/2014/main" pred="{C77CF0B8-6E60-4872-8080-BD10546C2710}"/>
            </a:ext>
          </a:extLst>
        </xdr:cNvPr>
        <xdr:cNvPicPr>
          <a:picLocks noChangeAspect="1"/>
        </xdr:cNvPicPr>
      </xdr:nvPicPr>
      <xdr:blipFill>
        <a:blip xmlns:r="http://schemas.openxmlformats.org/officeDocument/2006/relationships" r:embed="rId4"/>
        <a:stretch>
          <a:fillRect/>
        </a:stretch>
      </xdr:blipFill>
      <xdr:spPr>
        <a:xfrm>
          <a:off x="5924550" y="24469725"/>
          <a:ext cx="1047750" cy="2724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104775</xdr:colOff>
      <xdr:row>27</xdr:row>
      <xdr:rowOff>247650</xdr:rowOff>
    </xdr:from>
    <xdr:to>
      <xdr:col>3</xdr:col>
      <xdr:colOff>2171700</xdr:colOff>
      <xdr:row>28</xdr:row>
      <xdr:rowOff>151952</xdr:rowOff>
    </xdr:to>
    <xdr:pic>
      <xdr:nvPicPr>
        <xdr:cNvPr id="2" name="Picture 1">
          <a:extLst>
            <a:ext uri="{FF2B5EF4-FFF2-40B4-BE49-F238E27FC236}">
              <a16:creationId xmlns:a16="http://schemas.microsoft.com/office/drawing/2014/main" id="{B4EB763B-B84F-4A2C-9AF6-F5BB9FA514AE}"/>
            </a:ext>
            <a:ext uri="{147F2762-F138-4A5C-976F-8EAC2B608ADB}">
              <a16:predDERef xmlns:a16="http://schemas.microsoft.com/office/drawing/2014/main" pred="{43161B1F-382C-9B74-2335-BF96F3E54277}"/>
            </a:ext>
          </a:extLst>
        </xdr:cNvPr>
        <xdr:cNvPicPr>
          <a:picLocks noChangeAspect="1"/>
        </xdr:cNvPicPr>
      </xdr:nvPicPr>
      <xdr:blipFill>
        <a:blip xmlns:r="http://schemas.openxmlformats.org/officeDocument/2006/relationships" r:embed="rId1"/>
        <a:stretch>
          <a:fillRect/>
        </a:stretch>
      </xdr:blipFill>
      <xdr:spPr>
        <a:xfrm>
          <a:off x="4857750" y="15897225"/>
          <a:ext cx="2066925" cy="1104900"/>
        </a:xfrm>
        <a:prstGeom prst="rect">
          <a:avLst/>
        </a:prstGeom>
      </xdr:spPr>
    </xdr:pic>
    <xdr:clientData/>
  </xdr:twoCellAnchor>
  <xdr:twoCellAnchor editAs="oneCell">
    <xdr:from>
      <xdr:col>3</xdr:col>
      <xdr:colOff>66675</xdr:colOff>
      <xdr:row>25</xdr:row>
      <xdr:rowOff>238125</xdr:rowOff>
    </xdr:from>
    <xdr:to>
      <xdr:col>3</xdr:col>
      <xdr:colOff>2324100</xdr:colOff>
      <xdr:row>26</xdr:row>
      <xdr:rowOff>116988</xdr:rowOff>
    </xdr:to>
    <xdr:pic>
      <xdr:nvPicPr>
        <xdr:cNvPr id="3" name="Picture 2">
          <a:extLst>
            <a:ext uri="{FF2B5EF4-FFF2-40B4-BE49-F238E27FC236}">
              <a16:creationId xmlns:a16="http://schemas.microsoft.com/office/drawing/2014/main" id="{208C08E5-D255-44D3-91D2-92F332650C82}"/>
            </a:ext>
            <a:ext uri="{147F2762-F138-4A5C-976F-8EAC2B608ADB}">
              <a16:predDERef xmlns:a16="http://schemas.microsoft.com/office/drawing/2014/main" pred="{B4EB763B-B84F-4A2C-9AF6-F5BB9FA514AE}"/>
            </a:ext>
          </a:extLst>
        </xdr:cNvPr>
        <xdr:cNvPicPr>
          <a:picLocks noChangeAspect="1"/>
        </xdr:cNvPicPr>
      </xdr:nvPicPr>
      <xdr:blipFill>
        <a:blip xmlns:r="http://schemas.openxmlformats.org/officeDocument/2006/relationships" r:embed="rId2"/>
        <a:stretch>
          <a:fillRect/>
        </a:stretch>
      </xdr:blipFill>
      <xdr:spPr>
        <a:xfrm>
          <a:off x="4819650" y="13430250"/>
          <a:ext cx="2257425" cy="809625"/>
        </a:xfrm>
        <a:prstGeom prst="rect">
          <a:avLst/>
        </a:prstGeom>
      </xdr:spPr>
    </xdr:pic>
    <xdr:clientData/>
  </xdr:twoCellAnchor>
  <xdr:twoCellAnchor editAs="oneCell">
    <xdr:from>
      <xdr:col>3</xdr:col>
      <xdr:colOff>104775</xdr:colOff>
      <xdr:row>38</xdr:row>
      <xdr:rowOff>161925</xdr:rowOff>
    </xdr:from>
    <xdr:to>
      <xdr:col>3</xdr:col>
      <xdr:colOff>1152525</xdr:colOff>
      <xdr:row>38</xdr:row>
      <xdr:rowOff>1684131</xdr:rowOff>
    </xdr:to>
    <xdr:pic>
      <xdr:nvPicPr>
        <xdr:cNvPr id="4" name="Picture 4">
          <a:extLst>
            <a:ext uri="{FF2B5EF4-FFF2-40B4-BE49-F238E27FC236}">
              <a16:creationId xmlns:a16="http://schemas.microsoft.com/office/drawing/2014/main" id="{C698A716-6F71-468A-A18C-1C3E0B931B45}"/>
            </a:ext>
            <a:ext uri="{147F2762-F138-4A5C-976F-8EAC2B608ADB}">
              <a16:predDERef xmlns:a16="http://schemas.microsoft.com/office/drawing/2014/main" pred="{208C08E5-D255-44D3-91D2-92F332650C82}"/>
            </a:ext>
          </a:extLst>
        </xdr:cNvPr>
        <xdr:cNvPicPr>
          <a:picLocks noChangeAspect="1"/>
        </xdr:cNvPicPr>
      </xdr:nvPicPr>
      <xdr:blipFill>
        <a:blip xmlns:r="http://schemas.openxmlformats.org/officeDocument/2006/relationships" r:embed="rId3"/>
        <a:stretch>
          <a:fillRect/>
        </a:stretch>
      </xdr:blipFill>
      <xdr:spPr>
        <a:xfrm>
          <a:off x="4857750" y="25898475"/>
          <a:ext cx="1047750" cy="1524000"/>
        </a:xfrm>
        <a:prstGeom prst="rect">
          <a:avLst/>
        </a:prstGeom>
      </xdr:spPr>
    </xdr:pic>
    <xdr:clientData/>
  </xdr:twoCellAnchor>
  <xdr:twoCellAnchor editAs="oneCell">
    <xdr:from>
      <xdr:col>3</xdr:col>
      <xdr:colOff>1438275</xdr:colOff>
      <xdr:row>38</xdr:row>
      <xdr:rowOff>180975</xdr:rowOff>
    </xdr:from>
    <xdr:to>
      <xdr:col>3</xdr:col>
      <xdr:colOff>2486025</xdr:colOff>
      <xdr:row>38</xdr:row>
      <xdr:rowOff>2901091</xdr:rowOff>
    </xdr:to>
    <xdr:pic>
      <xdr:nvPicPr>
        <xdr:cNvPr id="5" name="Picture 5">
          <a:extLst>
            <a:ext uri="{FF2B5EF4-FFF2-40B4-BE49-F238E27FC236}">
              <a16:creationId xmlns:a16="http://schemas.microsoft.com/office/drawing/2014/main" id="{BEB2F74D-F634-4A74-92E9-5CCDDDFB005B}"/>
            </a:ext>
            <a:ext uri="{147F2762-F138-4A5C-976F-8EAC2B608ADB}">
              <a16:predDERef xmlns:a16="http://schemas.microsoft.com/office/drawing/2014/main" pred="{C698A716-6F71-468A-A18C-1C3E0B931B45}"/>
            </a:ext>
          </a:extLst>
        </xdr:cNvPr>
        <xdr:cNvPicPr>
          <a:picLocks noChangeAspect="1"/>
        </xdr:cNvPicPr>
      </xdr:nvPicPr>
      <xdr:blipFill>
        <a:blip xmlns:r="http://schemas.openxmlformats.org/officeDocument/2006/relationships" r:embed="rId4"/>
        <a:stretch>
          <a:fillRect/>
        </a:stretch>
      </xdr:blipFill>
      <xdr:spPr>
        <a:xfrm>
          <a:off x="6191250" y="25917525"/>
          <a:ext cx="1047750" cy="2724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10</xdr:col>
      <xdr:colOff>295275</xdr:colOff>
      <xdr:row>21</xdr:row>
      <xdr:rowOff>57150</xdr:rowOff>
    </xdr:to>
    <xdr:pic>
      <xdr:nvPicPr>
        <xdr:cNvPr id="10" name="Picture 1">
          <a:extLst>
            <a:ext uri="{FF2B5EF4-FFF2-40B4-BE49-F238E27FC236}">
              <a16:creationId xmlns:a16="http://schemas.microsoft.com/office/drawing/2014/main" id="{62A825A1-F36D-49F8-D665-03357AEDB552}"/>
            </a:ext>
          </a:extLst>
        </xdr:cNvPr>
        <xdr:cNvPicPr>
          <a:picLocks noChangeAspect="1"/>
        </xdr:cNvPicPr>
      </xdr:nvPicPr>
      <xdr:blipFill>
        <a:blip xmlns:r="http://schemas.openxmlformats.org/officeDocument/2006/relationships" r:embed="rId1"/>
        <a:stretch>
          <a:fillRect/>
        </a:stretch>
      </xdr:blipFill>
      <xdr:spPr>
        <a:xfrm>
          <a:off x="657225" y="95250"/>
          <a:ext cx="5734050" cy="3962400"/>
        </a:xfrm>
        <a:prstGeom prst="rect">
          <a:avLst/>
        </a:prstGeom>
      </xdr:spPr>
    </xdr:pic>
    <xdr:clientData/>
  </xdr:twoCellAnchor>
  <xdr:twoCellAnchor editAs="oneCell">
    <xdr:from>
      <xdr:col>10</xdr:col>
      <xdr:colOff>352425</xdr:colOff>
      <xdr:row>0</xdr:row>
      <xdr:rowOff>28575</xdr:rowOff>
    </xdr:from>
    <xdr:to>
      <xdr:col>23</xdr:col>
      <xdr:colOff>495300</xdr:colOff>
      <xdr:row>18</xdr:row>
      <xdr:rowOff>85725</xdr:rowOff>
    </xdr:to>
    <xdr:pic>
      <xdr:nvPicPr>
        <xdr:cNvPr id="11" name="Picture 2">
          <a:extLst>
            <a:ext uri="{FF2B5EF4-FFF2-40B4-BE49-F238E27FC236}">
              <a16:creationId xmlns:a16="http://schemas.microsoft.com/office/drawing/2014/main" id="{5CA2EC85-2141-96CB-D003-05DD20FFD1AB}"/>
            </a:ext>
            <a:ext uri="{147F2762-F138-4A5C-976F-8EAC2B608ADB}">
              <a16:predDERef xmlns:a16="http://schemas.microsoft.com/office/drawing/2014/main" pred="{62A825A1-F36D-49F8-D665-03357AEDB552}"/>
            </a:ext>
          </a:extLst>
        </xdr:cNvPr>
        <xdr:cNvPicPr>
          <a:picLocks noChangeAspect="1"/>
        </xdr:cNvPicPr>
      </xdr:nvPicPr>
      <xdr:blipFill>
        <a:blip xmlns:r="http://schemas.openxmlformats.org/officeDocument/2006/relationships" r:embed="rId2"/>
        <a:stretch>
          <a:fillRect/>
        </a:stretch>
      </xdr:blipFill>
      <xdr:spPr>
        <a:xfrm>
          <a:off x="6448425" y="28575"/>
          <a:ext cx="8067675" cy="348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stqa.atlassian.net/browse/PS-1043" TargetMode="External"/><Relationship Id="rId2" Type="http://schemas.openxmlformats.org/officeDocument/2006/relationships/hyperlink" Target="https://istqa.atlassian.net/browse/PS-1043" TargetMode="External"/><Relationship Id="rId1" Type="http://schemas.openxmlformats.org/officeDocument/2006/relationships/hyperlink" Target="https://bsicenter-my.sharepoint.com/:f:/g/personal/amni_alfira_bankbsi_co_id/EjmLjvEoFRFPgq2lubkWGNoByyZRSJIuaq5qk-LEPrMtew?e=PWmmTb"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https://bsicenter-my.sharepoint.com/:f:/g/personal/amni_alfira_bankbsi_co_id/EjmLjvEoFRFPgq2lubkWGNoByyZRSJIuaq5qk-LEPrMtew?e=PWmmTb"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stqa.atlassian.net/browse/PS-1021" TargetMode="External"/><Relationship Id="rId13" Type="http://schemas.openxmlformats.org/officeDocument/2006/relationships/hyperlink" Target="https://bsicenter-my.sharepoint.com/:f:/g/personal/amni_alfira_bankbsi_co_id/EqFgqo1wYkJLolZlQsqXqYABPOgBz1r_UJAjx2J5ul-a1w?e=5YJgIR" TargetMode="External"/><Relationship Id="rId3" Type="http://schemas.openxmlformats.org/officeDocument/2006/relationships/hyperlink" Target="https://istqa.atlassian.net/browse/PS-1015" TargetMode="External"/><Relationship Id="rId7" Type="http://schemas.openxmlformats.org/officeDocument/2006/relationships/hyperlink" Target="https://istqa.atlassian.net/browse/PS-1020" TargetMode="External"/><Relationship Id="rId12" Type="http://schemas.openxmlformats.org/officeDocument/2006/relationships/hyperlink" Target="https://istqa.atlassian.net/browse/PS-1030" TargetMode="External"/><Relationship Id="rId2" Type="http://schemas.openxmlformats.org/officeDocument/2006/relationships/hyperlink" Target="https://istqa.atlassian.net/browse/PS-1015" TargetMode="External"/><Relationship Id="rId1" Type="http://schemas.openxmlformats.org/officeDocument/2006/relationships/hyperlink" Target="https://istqa.atlassian.net/browse/PS-1015" TargetMode="External"/><Relationship Id="rId6" Type="http://schemas.openxmlformats.org/officeDocument/2006/relationships/hyperlink" Target="https://istqa.atlassian.net/browse/PS-1018" TargetMode="External"/><Relationship Id="rId11" Type="http://schemas.openxmlformats.org/officeDocument/2006/relationships/hyperlink" Target="https://istqa.atlassian.net/browse/PS-913" TargetMode="External"/><Relationship Id="rId5" Type="http://schemas.openxmlformats.org/officeDocument/2006/relationships/hyperlink" Target="https://istqa.atlassian.net/browse/PS-1017" TargetMode="External"/><Relationship Id="rId10" Type="http://schemas.openxmlformats.org/officeDocument/2006/relationships/hyperlink" Target="https://istqa.atlassian.net/browse/PS-913" TargetMode="External"/><Relationship Id="rId4" Type="http://schemas.openxmlformats.org/officeDocument/2006/relationships/hyperlink" Target="https://istqa.atlassian.net/browse/PS-1015" TargetMode="External"/><Relationship Id="rId9" Type="http://schemas.openxmlformats.org/officeDocument/2006/relationships/hyperlink" Target="https://istqa.atlassian.net/browse/PS-1021" TargetMode="Externa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istqa.atlassian.net/browse/PS-1045" TargetMode="External"/><Relationship Id="rId13" Type="http://schemas.openxmlformats.org/officeDocument/2006/relationships/hyperlink" Target="https://istqa.atlassian.net/browse/PS-1047" TargetMode="External"/><Relationship Id="rId3" Type="http://schemas.openxmlformats.org/officeDocument/2006/relationships/hyperlink" Target="https://istqa.atlassian.net/browse/PS-913" TargetMode="External"/><Relationship Id="rId7" Type="http://schemas.openxmlformats.org/officeDocument/2006/relationships/hyperlink" Target="https://istqa.atlassian.net/browse/PS-1045" TargetMode="External"/><Relationship Id="rId12" Type="http://schemas.openxmlformats.org/officeDocument/2006/relationships/hyperlink" Target="https://istqa.atlassian.net/browse/PS-753" TargetMode="External"/><Relationship Id="rId2" Type="http://schemas.openxmlformats.org/officeDocument/2006/relationships/hyperlink" Target="https://istqa.atlassian.net/browse/PS-1020" TargetMode="External"/><Relationship Id="rId1" Type="http://schemas.openxmlformats.org/officeDocument/2006/relationships/hyperlink" Target="https://istqa.atlassian.net/browse/PS-1018" TargetMode="External"/><Relationship Id="rId6" Type="http://schemas.openxmlformats.org/officeDocument/2006/relationships/hyperlink" Target="https://istqa.atlassian.net/browse/PS-1045" TargetMode="External"/><Relationship Id="rId11" Type="http://schemas.openxmlformats.org/officeDocument/2006/relationships/hyperlink" Target="https://istqa.atlassian.net/browse/PLUT-1265" TargetMode="External"/><Relationship Id="rId5" Type="http://schemas.openxmlformats.org/officeDocument/2006/relationships/hyperlink" Target="https://bsicenter-my.sharepoint.com/:f:/g/personal/amni_alfira_bankbsi_co_id/EqFgqo1wYkJLolZlQsqXqYABPOgBz1r_UJAjx2J5ul-a1w?e=5YJgIR" TargetMode="External"/><Relationship Id="rId15" Type="http://schemas.openxmlformats.org/officeDocument/2006/relationships/drawing" Target="../drawings/drawing2.xml"/><Relationship Id="rId10" Type="http://schemas.openxmlformats.org/officeDocument/2006/relationships/hyperlink" Target="https://istqa.atlassian.net/browse/PS-383" TargetMode="External"/><Relationship Id="rId4" Type="http://schemas.openxmlformats.org/officeDocument/2006/relationships/hyperlink" Target="https://istqa.atlassian.net/browse/PS-1030" TargetMode="External"/><Relationship Id="rId9" Type="http://schemas.openxmlformats.org/officeDocument/2006/relationships/hyperlink" Target="https://istqa.atlassian.net/browse/PS-1045" TargetMode="External"/><Relationship Id="rId14" Type="http://schemas.openxmlformats.org/officeDocument/2006/relationships/hyperlink" Target="https://istqa.atlassian.net/browse/PS-1047"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istqa.atlassian.net/browse/PS-953" TargetMode="External"/><Relationship Id="rId21" Type="http://schemas.openxmlformats.org/officeDocument/2006/relationships/hyperlink" Target="https://istqa.atlassian.net/browse/PS-946" TargetMode="External"/><Relationship Id="rId34" Type="http://schemas.openxmlformats.org/officeDocument/2006/relationships/hyperlink" Target="https://istqa.atlassian.net/browse/PS-826" TargetMode="External"/><Relationship Id="rId42" Type="http://schemas.openxmlformats.org/officeDocument/2006/relationships/hyperlink" Target="https://istqa.atlassian.net/browse/RS1-2650" TargetMode="External"/><Relationship Id="rId47" Type="http://schemas.openxmlformats.org/officeDocument/2006/relationships/hyperlink" Target="https://istqa.atlassian.net/browse/PB-689" TargetMode="External"/><Relationship Id="rId50" Type="http://schemas.openxmlformats.org/officeDocument/2006/relationships/hyperlink" Target="https://istqa.atlassian.net/browse/PS-495" TargetMode="External"/><Relationship Id="rId55" Type="http://schemas.openxmlformats.org/officeDocument/2006/relationships/hyperlink" Target="https://istqa.atlassian.net/issues/PS-873?filter=10275&amp;jql=project%20IN%20%28PS%2C%20PSLB%29%20AND%20%28textfields%20~%20%22PS-873%22%20OR%20issuekey%20%3D%20%22PS-873%22%29%0AORDER%20BY%20priority%2C%20created%20DESC" TargetMode="External"/><Relationship Id="rId63" Type="http://schemas.openxmlformats.org/officeDocument/2006/relationships/hyperlink" Target="https://istqa.atlassian.net/browse/PS-651" TargetMode="External"/><Relationship Id="rId68" Type="http://schemas.openxmlformats.org/officeDocument/2006/relationships/hyperlink" Target="https://istqa.atlassian.net/browse/PS-1053" TargetMode="External"/><Relationship Id="rId7" Type="http://schemas.openxmlformats.org/officeDocument/2006/relationships/hyperlink" Target="https://istqa.atlassian.net/jira/software/projects/RS1/issues/PS-917?jql=created%20%3E%3D%20%222024-11-05%22%20AND%20created%20%3C%3D%20%222024-11-08%22%20AND%20project%20%3D%20PS%20AND%20status%20%3D%20%22Ready%20UAT%22%0AORDER%20BY%20created%20DESC" TargetMode="External"/><Relationship Id="rId2" Type="http://schemas.openxmlformats.org/officeDocument/2006/relationships/hyperlink" Target="https://istqa.atlassian.net/browse/PS-943" TargetMode="External"/><Relationship Id="rId16" Type="http://schemas.openxmlformats.org/officeDocument/2006/relationships/hyperlink" Target="https://istqa.atlassian.net/browse/PS-883" TargetMode="External"/><Relationship Id="rId29" Type="http://schemas.openxmlformats.org/officeDocument/2006/relationships/hyperlink" Target="https://istqa.atlassian.net/browse/PS-925" TargetMode="External"/><Relationship Id="rId11" Type="http://schemas.openxmlformats.org/officeDocument/2006/relationships/hyperlink" Target="https://istqa.atlassian.net/browse/PS-924" TargetMode="External"/><Relationship Id="rId24" Type="http://schemas.openxmlformats.org/officeDocument/2006/relationships/hyperlink" Target="https://istqa.atlassian.net/browse/PS-939" TargetMode="External"/><Relationship Id="rId32" Type="http://schemas.openxmlformats.org/officeDocument/2006/relationships/hyperlink" Target="https://istqa.atlassian.net/browse/PS-833" TargetMode="External"/><Relationship Id="rId37" Type="http://schemas.openxmlformats.org/officeDocument/2006/relationships/hyperlink" Target="https://istqa.atlassian.net/browse/PB-669" TargetMode="External"/><Relationship Id="rId40" Type="http://schemas.openxmlformats.org/officeDocument/2006/relationships/hyperlink" Target="https://istqa.atlassian.net/browse/PS-832" TargetMode="External"/><Relationship Id="rId45" Type="http://schemas.openxmlformats.org/officeDocument/2006/relationships/hyperlink" Target="https://istqa.atlassian.net/browse/PB-661" TargetMode="External"/><Relationship Id="rId53" Type="http://schemas.openxmlformats.org/officeDocument/2006/relationships/hyperlink" Target="https://istqa.atlassian.net/issues/PS-865?filter=10275&amp;jql=project%20IN%20%28PS%2C%20PSLB%29%20AND%20%28textfields%20~%20%22PS-865%22%20OR%20issuekey%20%3D%20%22PS-865%22%29%0AORDER%20BY%20priority%2C%20created%20DESC" TargetMode="External"/><Relationship Id="rId58" Type="http://schemas.openxmlformats.org/officeDocument/2006/relationships/hyperlink" Target="https://istqa.atlassian.net/browse/PS-970" TargetMode="External"/><Relationship Id="rId66" Type="http://schemas.openxmlformats.org/officeDocument/2006/relationships/hyperlink" Target="https://istqa.atlassian.net/browse/RS1-2891" TargetMode="External"/><Relationship Id="rId5" Type="http://schemas.openxmlformats.org/officeDocument/2006/relationships/hyperlink" Target="https://istqa.atlassian.net/jira/software/projects/RS1/issues/PS-921?jql=created%20%3E%3D%20%222024-11-05%22%20AND%20created%20%3C%3D%20%222024-11-08%22%20AND%20project%20%3D%20PS%20AND%20status%20%3D%20%22Ready%20UAT%22%0AORDER%20BY%20created%20DESC" TargetMode="External"/><Relationship Id="rId61" Type="http://schemas.openxmlformats.org/officeDocument/2006/relationships/hyperlink" Target="https://istqa.atlassian.net/browse/PS-915" TargetMode="External"/><Relationship Id="rId19" Type="http://schemas.openxmlformats.org/officeDocument/2006/relationships/hyperlink" Target="https://istqa.atlassian.net/browse/PS-877" TargetMode="External"/><Relationship Id="rId14" Type="http://schemas.openxmlformats.org/officeDocument/2006/relationships/hyperlink" Target="https://istqa.atlassian.net/browse/PS-914" TargetMode="External"/><Relationship Id="rId22" Type="http://schemas.openxmlformats.org/officeDocument/2006/relationships/hyperlink" Target="https://istqa.atlassian.net/browse/PS-942" TargetMode="External"/><Relationship Id="rId27" Type="http://schemas.openxmlformats.org/officeDocument/2006/relationships/hyperlink" Target="https://docs.google.com/spreadsheets/d/1wvUr3DRusaVTeJTFD_zLG5THgW20sXH9/edit?gid=1843243639" TargetMode="External"/><Relationship Id="rId30" Type="http://schemas.openxmlformats.org/officeDocument/2006/relationships/hyperlink" Target="https://istqa.atlassian.net/browse/PS-922" TargetMode="External"/><Relationship Id="rId35" Type="http://schemas.openxmlformats.org/officeDocument/2006/relationships/hyperlink" Target="https://istqa.atlassian.net/browse/PS-836" TargetMode="External"/><Relationship Id="rId43" Type="http://schemas.openxmlformats.org/officeDocument/2006/relationships/hyperlink" Target="https://istqa.atlassian.net/browse/PS-844" TargetMode="External"/><Relationship Id="rId48" Type="http://schemas.openxmlformats.org/officeDocument/2006/relationships/hyperlink" Target="https://istqa.atlassian.net/browse/PB-707" TargetMode="External"/><Relationship Id="rId56" Type="http://schemas.openxmlformats.org/officeDocument/2006/relationships/hyperlink" Target="https://istqa.atlassian.net/browse/PS-954" TargetMode="External"/><Relationship Id="rId64" Type="http://schemas.openxmlformats.org/officeDocument/2006/relationships/hyperlink" Target="https://istqa.atlassian.net/browse/PS-1024" TargetMode="External"/><Relationship Id="rId8" Type="http://schemas.openxmlformats.org/officeDocument/2006/relationships/hyperlink" Target="https://istqa.atlassian.net/jira/software/projects/RS1/issues/PS-916?jql=created%20%3E%3D%20%222024-11-05%22%20AND%20created%20%3C%3D%20%222024-11-08%22%20AND%20project%20%3D%20PS%20AND%20status%20%3D%20%22Ready%20UAT%22%0AORDER%20BY%20created%20DESC" TargetMode="External"/><Relationship Id="rId51" Type="http://schemas.openxmlformats.org/officeDocument/2006/relationships/hyperlink" Target="https://istqa.atlassian.net/issues/PS-935?filter=10275&amp;jql=project%20IN%20%28PS%2C%20PSLB%29%0AAND%20created%20%3E%3D%20%222024-11-05%22%0AAND%20created%20%3C%3D%20%222024-11-15%22%0AAND%20%28textfields%20~%20%22PS-935%22%20OR%20issuekey%20%3D%20%22PS-935%22%29%0AORDER%20BY%20priority%2C%20created%20DESC" TargetMode="External"/><Relationship Id="rId3" Type="http://schemas.openxmlformats.org/officeDocument/2006/relationships/hyperlink" Target="https://istqa.atlassian.net/browse/PS-938" TargetMode="External"/><Relationship Id="rId12" Type="http://schemas.openxmlformats.org/officeDocument/2006/relationships/hyperlink" Target="https://istqa.atlassian.net/browse/PS-915" TargetMode="External"/><Relationship Id="rId17" Type="http://schemas.openxmlformats.org/officeDocument/2006/relationships/hyperlink" Target="https://istqa.atlassian.net/browse/PS-881" TargetMode="External"/><Relationship Id="rId25" Type="http://schemas.openxmlformats.org/officeDocument/2006/relationships/hyperlink" Target="https://istqa.atlassian.net/browse/PS-891" TargetMode="External"/><Relationship Id="rId33" Type="http://schemas.openxmlformats.org/officeDocument/2006/relationships/hyperlink" Target="https://istqa.atlassian.net/browse/PS-817" TargetMode="External"/><Relationship Id="rId38" Type="http://schemas.openxmlformats.org/officeDocument/2006/relationships/hyperlink" Target="https://istqa.atlassian.net/browse/PB-670" TargetMode="External"/><Relationship Id="rId46" Type="http://schemas.openxmlformats.org/officeDocument/2006/relationships/hyperlink" Target="https://istqa.atlassian.net/browse/PB-682" TargetMode="External"/><Relationship Id="rId59" Type="http://schemas.openxmlformats.org/officeDocument/2006/relationships/hyperlink" Target="https://bsicenter-my.sharepoint.com/:f:/g/personal/amni_alfira_bankbsi_co_id/Ej0Fb3LI9dpDhhq-90LIXDABrMpOfXgUP5LZzZyy0cxuOw?e=BVu7Eg" TargetMode="External"/><Relationship Id="rId67" Type="http://schemas.openxmlformats.org/officeDocument/2006/relationships/hyperlink" Target="https://istqa.atlassian.net/browse/PS-1044" TargetMode="External"/><Relationship Id="rId20" Type="http://schemas.openxmlformats.org/officeDocument/2006/relationships/hyperlink" Target="https://istqa.atlassian.net/jira/software/projects/RS1/issues/PS-944?jql=created%20%3E%3D%20%222024-11-05%22%0AAND%20created%20%3C%3D%20%222024-11-08%22%0AAND%20project%20%3D%20PS%0AAND%20status%20IN%20%28%22Ready%20UAT%22%2C%20%22Ready%20PTR%22%29%0AORDER%20BY%20created%20DESC" TargetMode="External"/><Relationship Id="rId41" Type="http://schemas.openxmlformats.org/officeDocument/2006/relationships/hyperlink" Target="https://istqa.atlassian.net/browse/PS-839" TargetMode="External"/><Relationship Id="rId54" Type="http://schemas.openxmlformats.org/officeDocument/2006/relationships/hyperlink" Target="https://istqa.atlassian.net/browse/PS-913" TargetMode="External"/><Relationship Id="rId62" Type="http://schemas.openxmlformats.org/officeDocument/2006/relationships/hyperlink" Target="https://istqa.atlassian.net/browse/PS-955" TargetMode="External"/><Relationship Id="rId1" Type="http://schemas.openxmlformats.org/officeDocument/2006/relationships/hyperlink" Target="https://istqa.atlassian.net/browse/PS-947" TargetMode="External"/><Relationship Id="rId6" Type="http://schemas.openxmlformats.org/officeDocument/2006/relationships/hyperlink" Target="https://istqa.atlassian.net/jira/software/projects/RS1/issues/PS-919?jql=created%20%3E%3D%20%222024-11-05%22%20AND%20created%20%3C%3D%20%222024-11-08%22%20AND%20project%20%3D%20PS%20AND%20status%20%3D%20%22Ready%20UAT%22%0AORDER%20BY%20created%20DESC" TargetMode="External"/><Relationship Id="rId15" Type="http://schemas.openxmlformats.org/officeDocument/2006/relationships/hyperlink" Target="https://istqa.atlassian.net/browse/PS-906" TargetMode="External"/><Relationship Id="rId23" Type="http://schemas.openxmlformats.org/officeDocument/2006/relationships/hyperlink" Target="https://istqa.atlassian.net/browse/PS-940" TargetMode="External"/><Relationship Id="rId28" Type="http://schemas.openxmlformats.org/officeDocument/2006/relationships/hyperlink" Target="https://istqa.atlassian.net/browse/PS-929" TargetMode="External"/><Relationship Id="rId36" Type="http://schemas.openxmlformats.org/officeDocument/2006/relationships/hyperlink" Target="https://istqa.atlassian.net/browse/PS-837" TargetMode="External"/><Relationship Id="rId49" Type="http://schemas.openxmlformats.org/officeDocument/2006/relationships/hyperlink" Target="https://istqa.atlassian.net/browse/PB-708" TargetMode="External"/><Relationship Id="rId57" Type="http://schemas.openxmlformats.org/officeDocument/2006/relationships/hyperlink" Target="https://istqa.atlassian.net/issues/PS-951?filter=10275&amp;jql=project%20IN%20%28PS%2C%20PSLB%29%20AND%20%28textfields%20~%20%22PS-951%22%20OR%20issuekey%20%3D%20%22PS-951%22%29%0AORDER%20BY%20priority%2C%20created%20DESC" TargetMode="External"/><Relationship Id="rId10" Type="http://schemas.openxmlformats.org/officeDocument/2006/relationships/hyperlink" Target="https://istqa.atlassian.net/jira/software/projects/RS1/issues/PS-876?jql=created%20%3E%3D%20%222024-11-05%22%20AND%20created%20%3C%3D%20%222024-11-08%22%20AND%20project%20%3D%20PS%20AND%20status%20%3D%20%22Ready%20UAT%22%0AORDER%20BY%20created%20DESC" TargetMode="External"/><Relationship Id="rId31" Type="http://schemas.openxmlformats.org/officeDocument/2006/relationships/hyperlink" Target="https://istqa.atlassian.net/browse/PS-878" TargetMode="External"/><Relationship Id="rId44" Type="http://schemas.openxmlformats.org/officeDocument/2006/relationships/hyperlink" Target="https://istqa.atlassian.net/browse/PB-666" TargetMode="External"/><Relationship Id="rId52" Type="http://schemas.openxmlformats.org/officeDocument/2006/relationships/hyperlink" Target="https://istqa.atlassian.net/browse/PS-952" TargetMode="External"/><Relationship Id="rId60" Type="http://schemas.openxmlformats.org/officeDocument/2006/relationships/hyperlink" Target="https://istqa.atlassian.net/browse/PS-913" TargetMode="External"/><Relationship Id="rId65" Type="http://schemas.openxmlformats.org/officeDocument/2006/relationships/hyperlink" Target="https://istqa.atlassian.net/browse/RS1-2840" TargetMode="External"/><Relationship Id="rId4" Type="http://schemas.openxmlformats.org/officeDocument/2006/relationships/hyperlink" Target="https://istqa.atlassian.net/browse/PS-927" TargetMode="External"/><Relationship Id="rId9" Type="http://schemas.openxmlformats.org/officeDocument/2006/relationships/hyperlink" Target="https://istqa.atlassian.net/jira/software/projects/RS1/issues/PS-886?jql=created%20%3E%3D%20%222024-11-05%22%20AND%20created%20%3C%3D%20%222024-11-08%22%20AND%20project%20%3D%20PS%20AND%20status%20%3D%20%22Ready%20UAT%22%0AORDER%20BY%20created%20DESC" TargetMode="External"/><Relationship Id="rId13" Type="http://schemas.openxmlformats.org/officeDocument/2006/relationships/hyperlink" Target="https://istqa.atlassian.net/browse/PS-945" TargetMode="External"/><Relationship Id="rId18" Type="http://schemas.openxmlformats.org/officeDocument/2006/relationships/hyperlink" Target="https://istqa.atlassian.net/browse/PS-879" TargetMode="External"/><Relationship Id="rId39" Type="http://schemas.openxmlformats.org/officeDocument/2006/relationships/hyperlink" Target="https://istqa.atlassian.net/browse/PS-83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istqa.atlassian.net/browse/BS1R-156?atlOrigin=eyJpIjoiNjA4MjRjMDhkOTE1NGUxNmEyM2MyNzc3YzUzZmE2MjMiLCJwIjoiaiJ9" TargetMode="External"/><Relationship Id="rId3" Type="http://schemas.openxmlformats.org/officeDocument/2006/relationships/hyperlink" Target="https://istqa.atlassian.net/browse/BR-154?atlOrigin=eyJpIjoiNjhjYTE4MzdjNTM5NGQ1MmEzNTBmNzdmYWRiNDhiNzQiLCJwIjoiaiJ9" TargetMode="External"/><Relationship Id="rId7" Type="http://schemas.openxmlformats.org/officeDocument/2006/relationships/hyperlink" Target="https://istqa.atlassian.net/browse/BP-309?atlOrigin=eyJpIjoiZmQ4ZWM4YTJiYzEyNDQ2Njk2ZGNlNGI2ZGJjMjNkYTciLCJwIjoiaiJ9" TargetMode="External"/><Relationship Id="rId2" Type="http://schemas.openxmlformats.org/officeDocument/2006/relationships/hyperlink" Target="https://istqa.atlassian.net/browse/BP-200?atlOrigin=eyJpIjoiNjUxMDIyYTlkY2M3NDZhMDgyZWNiMDkzYmNhYzQwNWIiLCJwIjoiaiJ9" TargetMode="External"/><Relationship Id="rId1" Type="http://schemas.openxmlformats.org/officeDocument/2006/relationships/hyperlink" Target="https://bsicenter-my.sharepoint.com/:f:/g/personal/amni_alfira_bankbsi_co_id/Ej0Fb3LI9dpDhhq-90LIXDABrMpOfXgUP5LZzZyy0cxuOw?e=BVu7Eg" TargetMode="External"/><Relationship Id="rId6" Type="http://schemas.openxmlformats.org/officeDocument/2006/relationships/hyperlink" Target="https://istqa.atlassian.net/browse/BP-311?atlOrigin=eyJpIjoiYWZhOTFjZjM0MzM1NDIwYThhNGNjYThmODFhZDhjOTciLCJwIjoiaiJ9" TargetMode="External"/><Relationship Id="rId11" Type="http://schemas.openxmlformats.org/officeDocument/2006/relationships/hyperlink" Target="https://istqa.atlassian.net/browse/BP-313?atlOrigin=eyJpIjoiMjc0NTY5YjNlZGU1NGIzOTgzN2YyZDFjMmQwZDFjOWIiLCJwIjoiaiJ9" TargetMode="External"/><Relationship Id="rId5" Type="http://schemas.openxmlformats.org/officeDocument/2006/relationships/hyperlink" Target="https://istqa.atlassian.net/browse/BP-307?atlOrigin=eyJpIjoiZjM1YTRkMDZmYjE2NDM2OGIxYmVjNDU5MmVjN2Q1YWMiLCJwIjoiaiJ9" TargetMode="External"/><Relationship Id="rId10" Type="http://schemas.openxmlformats.org/officeDocument/2006/relationships/hyperlink" Target="https://istqa.atlassian.net/browse/BP-312?atlOrigin=eyJpIjoiOTFjYzk2MTM0OTUwNGIzZTkyM2YzM2UyZjljYTY3NWUiLCJwIjoiaiJ9" TargetMode="External"/><Relationship Id="rId4" Type="http://schemas.openxmlformats.org/officeDocument/2006/relationships/hyperlink" Target="https://istqa.atlassian.net/browse/PB-658?atlOrigin=eyJpIjoiMTMyOTdkOWE3NDdhNDE0ZjgwN2FjMGY3YThmZmRlNGIiLCJwIjoiaiJ9" TargetMode="External"/><Relationship Id="rId9" Type="http://schemas.openxmlformats.org/officeDocument/2006/relationships/hyperlink" Target="https://istqa.atlassian.net/browse/BS1R-158?atlOrigin=eyJpIjoiOTgyOTViMGU3OTI4NDhlNWJmMjE1ZjJhNjM3Y2MyNjQiLCJwIjoiai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A9036-DEB7-4EF9-A9FD-FE1C39E3192E}">
  <sheetPr filterMode="1"/>
  <dimension ref="A1:W138"/>
  <sheetViews>
    <sheetView topLeftCell="C1" workbookViewId="0">
      <pane ySplit="5" topLeftCell="A6" activePane="bottomLeft" state="frozen"/>
      <selection pane="bottomLeft" activeCell="G3" sqref="G3"/>
      <selection activeCell="C1" sqref="C1"/>
    </sheetView>
  </sheetViews>
  <sheetFormatPr defaultRowHeight="15"/>
  <cols>
    <col min="1" max="1" width="8.7109375" bestFit="1" customWidth="1"/>
    <col min="2" max="2" width="21.7109375" customWidth="1"/>
    <col min="3" max="3" width="33" customWidth="1"/>
    <col min="4" max="4" width="31.7109375" customWidth="1"/>
    <col min="5" max="5" width="10.28515625" customWidth="1"/>
    <col min="6" max="6" width="15.28515625" customWidth="1"/>
    <col min="7" max="7" width="26" customWidth="1"/>
    <col min="8" max="8" width="18.42578125" customWidth="1"/>
    <col min="9" max="9" width="21.28515625" customWidth="1"/>
    <col min="10" max="10" width="21.7109375" customWidth="1"/>
    <col min="11" max="11" width="13.140625" customWidth="1"/>
    <col min="12" max="12" width="12.7109375" customWidth="1"/>
    <col min="13" max="13" width="21" customWidth="1"/>
    <col min="14" max="15" width="24.7109375" customWidth="1"/>
    <col min="16" max="16" width="24.5703125" customWidth="1"/>
    <col min="17" max="17" width="17.5703125" customWidth="1"/>
    <col min="18" max="18" width="23.7109375" customWidth="1"/>
    <col min="19" max="19" width="19.85546875" customWidth="1"/>
    <col min="20" max="22" width="23.7109375" customWidth="1"/>
    <col min="23" max="23" width="17.7109375" customWidth="1"/>
    <col min="24" max="24" width="17.42578125" customWidth="1"/>
    <col min="25" max="25" width="23.42578125" customWidth="1"/>
  </cols>
  <sheetData>
    <row r="1" spans="1:23" ht="50.25" customHeight="1">
      <c r="B1" s="16" t="s">
        <v>0</v>
      </c>
      <c r="C1" s="16" t="s">
        <v>1</v>
      </c>
      <c r="D1" s="81" t="s">
        <v>2</v>
      </c>
      <c r="E1" s="12"/>
      <c r="F1" s="17" t="s">
        <v>3</v>
      </c>
      <c r="G1" s="378" t="s">
        <v>4</v>
      </c>
      <c r="H1" s="378"/>
    </row>
    <row r="2" spans="1:23" ht="24.75">
      <c r="C2" s="28" t="s">
        <v>5</v>
      </c>
      <c r="D2" s="18" t="s">
        <v>6</v>
      </c>
      <c r="E2" s="18" t="s">
        <v>7</v>
      </c>
      <c r="F2" s="379" t="s">
        <v>8</v>
      </c>
      <c r="G2" s="380"/>
      <c r="H2" s="381" t="s">
        <v>9</v>
      </c>
      <c r="I2" s="382"/>
      <c r="J2" s="381" t="s">
        <v>10</v>
      </c>
      <c r="K2" s="382"/>
      <c r="L2" s="381" t="s">
        <v>11</v>
      </c>
      <c r="M2" s="382"/>
      <c r="N2" s="383" t="s">
        <v>12</v>
      </c>
      <c r="O2" s="384"/>
    </row>
    <row r="3" spans="1:23">
      <c r="A3" t="s">
        <v>13</v>
      </c>
      <c r="B3" s="376" t="s">
        <v>14</v>
      </c>
      <c r="C3" s="171" t="s">
        <v>15</v>
      </c>
      <c r="D3" s="19">
        <f>COUNTA(B6:B160)</f>
        <v>19</v>
      </c>
      <c r="E3" s="20">
        <f>COUNTA(C6:C160)</f>
        <v>64</v>
      </c>
      <c r="F3" s="20">
        <f>(COUNTIFS(N6:N157,"Passed",E6:E157,"Android"))+(COUNTIFS(N6:N157,"Failed",E6:E157,"Android"))+(COUNTIFS(N6:N157,"N/A",E6:E157,"Android"))+(COUNTIFS(N6:N157,"In Progress",E6:E157,"Android"))</f>
        <v>64</v>
      </c>
      <c r="G3" s="21">
        <f>F3/E3</f>
        <v>1</v>
      </c>
      <c r="H3" s="19">
        <f>COUNTIFS(N6:N160,"Passed",E6:E160,"Android")</f>
        <v>64</v>
      </c>
      <c r="I3" s="22">
        <f>H3/E3</f>
        <v>1</v>
      </c>
      <c r="J3" s="19">
        <f>COUNTIFS(N6:N160,"Failed",E6:E160,"Android")</f>
        <v>0</v>
      </c>
      <c r="K3" s="22">
        <f>J3/E3</f>
        <v>0</v>
      </c>
      <c r="L3" s="19">
        <f>COUNTIFS(N6:N160,"N/A",E6:E160,"Android")</f>
        <v>0</v>
      </c>
      <c r="M3" s="22">
        <f>L3/E3</f>
        <v>0</v>
      </c>
      <c r="N3" s="19">
        <f>COUNTIFS(N6:N160,"In Progress",E6:E160,"Android")</f>
        <v>0</v>
      </c>
      <c r="O3" s="23">
        <f>N3/E3</f>
        <v>0</v>
      </c>
    </row>
    <row r="4" spans="1:23">
      <c r="B4" s="377"/>
      <c r="C4" s="153" t="s">
        <v>16</v>
      </c>
      <c r="D4" s="235">
        <f>COUNTA(B6:B160)</f>
        <v>19</v>
      </c>
      <c r="E4" s="236">
        <f>COUNTA(C6:C160)</f>
        <v>64</v>
      </c>
      <c r="F4" s="236">
        <f>(COUNTIFS(N6:N157,"Passed",E6:E157,"iOS"))+(COUNTIFS(N6:N157,"Failed",E6:E157,"iOS"))+(COUNTIFS(N6:N157,"N/A",E6:E157,"iOS"))+(COUNTIFS(N6:N157,"In Progress",E6:E157,"iOS"))</f>
        <v>63</v>
      </c>
      <c r="G4" s="237">
        <f>F4/E4</f>
        <v>0.984375</v>
      </c>
      <c r="H4" s="235">
        <f>COUNTIFS(N6:N160,"Passed",E6:E160,"iOS")</f>
        <v>63</v>
      </c>
      <c r="I4" s="237">
        <f>H4/E4</f>
        <v>0.984375</v>
      </c>
      <c r="J4" s="235">
        <f>COUNTIFS(N6:N160,"Failed",E6:E160,"iOS")</f>
        <v>0</v>
      </c>
      <c r="K4" s="237">
        <f>J4/E4</f>
        <v>0</v>
      </c>
      <c r="L4" s="235">
        <f>COUNTIFS(N6:N160,"N/A",E6:E160,"iOS")</f>
        <v>0</v>
      </c>
      <c r="M4" s="237">
        <f>L4/E4</f>
        <v>0</v>
      </c>
      <c r="N4" s="235">
        <f>COUNTIFS(N6:N160,"In Progress",E6:E160,"iOS")</f>
        <v>0</v>
      </c>
      <c r="O4" s="238">
        <f>N4/E4</f>
        <v>0</v>
      </c>
    </row>
    <row r="5" spans="1:23" ht="54" customHeight="1">
      <c r="A5" s="333" t="s">
        <v>17</v>
      </c>
      <c r="B5" s="333" t="s">
        <v>18</v>
      </c>
      <c r="C5" s="333" t="s">
        <v>19</v>
      </c>
      <c r="D5" s="333" t="s">
        <v>20</v>
      </c>
      <c r="E5" s="333" t="s">
        <v>5</v>
      </c>
      <c r="F5" s="333" t="s">
        <v>21</v>
      </c>
      <c r="G5" s="333" t="s">
        <v>22</v>
      </c>
      <c r="H5" s="333" t="s">
        <v>23</v>
      </c>
      <c r="I5" s="333" t="s">
        <v>24</v>
      </c>
      <c r="J5" s="333" t="s">
        <v>25</v>
      </c>
      <c r="K5" s="333" t="s">
        <v>26</v>
      </c>
      <c r="L5" s="333" t="s">
        <v>27</v>
      </c>
      <c r="M5" s="333" t="s">
        <v>28</v>
      </c>
      <c r="N5" s="333" t="s">
        <v>29</v>
      </c>
      <c r="O5" s="333" t="s">
        <v>30</v>
      </c>
      <c r="P5" s="333" t="s">
        <v>31</v>
      </c>
      <c r="Q5" s="333" t="s">
        <v>32</v>
      </c>
      <c r="R5" s="333" t="s">
        <v>33</v>
      </c>
      <c r="S5" s="300" t="s">
        <v>32</v>
      </c>
      <c r="T5" s="333" t="s">
        <v>33</v>
      </c>
      <c r="U5" s="333" t="s">
        <v>32</v>
      </c>
      <c r="V5" s="333" t="s">
        <v>33</v>
      </c>
      <c r="W5" s="333" t="s">
        <v>34</v>
      </c>
    </row>
    <row r="6" spans="1:23" ht="36.75" customHeight="1">
      <c r="A6" s="371">
        <v>1</v>
      </c>
      <c r="B6" s="372" t="s">
        <v>35</v>
      </c>
      <c r="C6" s="373" t="s">
        <v>36</v>
      </c>
      <c r="D6" s="374" t="s">
        <v>37</v>
      </c>
      <c r="E6" s="7" t="s">
        <v>15</v>
      </c>
      <c r="F6" s="7">
        <v>14</v>
      </c>
      <c r="G6" s="7" t="s">
        <v>38</v>
      </c>
      <c r="H6" s="34"/>
      <c r="I6" s="7"/>
      <c r="J6" s="7"/>
      <c r="K6" s="7" t="s">
        <v>39</v>
      </c>
      <c r="L6" s="34"/>
      <c r="M6" s="34"/>
      <c r="N6" s="7" t="s">
        <v>9</v>
      </c>
      <c r="O6" s="34"/>
      <c r="P6" s="34"/>
      <c r="Q6" s="334">
        <v>45611</v>
      </c>
      <c r="R6" s="334">
        <v>45611</v>
      </c>
      <c r="S6" s="34"/>
      <c r="T6" s="34"/>
      <c r="U6" s="334">
        <v>45611</v>
      </c>
      <c r="V6" s="334">
        <v>45611</v>
      </c>
      <c r="W6" s="34"/>
    </row>
    <row r="7" spans="1:23" ht="36" customHeight="1">
      <c r="A7" s="349"/>
      <c r="B7" s="363"/>
      <c r="C7" s="365"/>
      <c r="D7" s="375"/>
      <c r="E7" s="1" t="s">
        <v>16</v>
      </c>
      <c r="F7" s="15" t="s">
        <v>40</v>
      </c>
      <c r="G7" s="1" t="s">
        <v>41</v>
      </c>
      <c r="H7" s="3"/>
      <c r="I7" s="1"/>
      <c r="J7" s="1"/>
      <c r="K7" s="1" t="s">
        <v>42</v>
      </c>
      <c r="L7" s="3"/>
      <c r="M7" s="3"/>
      <c r="N7" s="1" t="s">
        <v>43</v>
      </c>
      <c r="O7" s="3"/>
      <c r="P7" s="3"/>
      <c r="Q7" s="39">
        <v>45611</v>
      </c>
      <c r="R7" s="39">
        <v>45611</v>
      </c>
      <c r="S7" s="39"/>
      <c r="T7" s="39"/>
      <c r="U7" s="39">
        <v>45611</v>
      </c>
      <c r="V7" s="39">
        <v>45611</v>
      </c>
      <c r="W7" s="3"/>
    </row>
    <row r="8" spans="1:23">
      <c r="A8" s="349">
        <v>2</v>
      </c>
      <c r="B8" s="349" t="s">
        <v>44</v>
      </c>
      <c r="C8" s="365" t="s">
        <v>45</v>
      </c>
      <c r="D8" s="375" t="s">
        <v>46</v>
      </c>
      <c r="E8" s="1" t="s">
        <v>15</v>
      </c>
      <c r="F8" s="7">
        <v>15</v>
      </c>
      <c r="G8" s="7" t="s">
        <v>47</v>
      </c>
      <c r="H8" s="3"/>
      <c r="I8" s="1"/>
      <c r="J8" s="1"/>
      <c r="K8" s="7" t="s">
        <v>39</v>
      </c>
      <c r="L8" s="3"/>
      <c r="M8" s="3"/>
      <c r="N8" s="1" t="s">
        <v>9</v>
      </c>
      <c r="O8" s="3"/>
      <c r="P8" s="3"/>
      <c r="Q8" s="39">
        <v>45611</v>
      </c>
      <c r="R8" s="39">
        <v>45611</v>
      </c>
      <c r="S8" s="39"/>
      <c r="T8" s="39"/>
      <c r="U8" s="39">
        <v>45611</v>
      </c>
      <c r="V8" s="39">
        <v>45611</v>
      </c>
      <c r="W8" s="3"/>
    </row>
    <row r="9" spans="1:23">
      <c r="A9" s="349"/>
      <c r="B9" s="349"/>
      <c r="C9" s="365"/>
      <c r="D9" s="375"/>
      <c r="E9" s="1" t="s">
        <v>16</v>
      </c>
      <c r="F9" s="15" t="s">
        <v>40</v>
      </c>
      <c r="G9" s="1" t="s">
        <v>48</v>
      </c>
      <c r="H9" s="3"/>
      <c r="I9" s="1"/>
      <c r="J9" s="1"/>
      <c r="K9" s="1" t="s">
        <v>42</v>
      </c>
      <c r="L9" s="3"/>
      <c r="M9" s="3"/>
      <c r="N9" s="1" t="s">
        <v>9</v>
      </c>
      <c r="O9" s="3"/>
      <c r="P9" s="3"/>
      <c r="Q9" s="39">
        <v>45611</v>
      </c>
      <c r="R9" s="39">
        <v>45611</v>
      </c>
      <c r="S9" s="39"/>
      <c r="T9" s="39"/>
      <c r="U9" s="39">
        <v>45611</v>
      </c>
      <c r="V9" s="39">
        <v>45611</v>
      </c>
      <c r="W9" s="3"/>
    </row>
    <row r="10" spans="1:23">
      <c r="A10" s="349">
        <v>3</v>
      </c>
      <c r="B10" s="349"/>
      <c r="C10" s="365" t="s">
        <v>49</v>
      </c>
      <c r="D10" s="353" t="s">
        <v>50</v>
      </c>
      <c r="E10" s="1" t="s">
        <v>15</v>
      </c>
      <c r="F10" s="7">
        <v>15</v>
      </c>
      <c r="G10" s="7" t="s">
        <v>47</v>
      </c>
      <c r="H10" s="3"/>
      <c r="I10" s="1"/>
      <c r="J10" s="1"/>
      <c r="K10" s="7" t="s">
        <v>39</v>
      </c>
      <c r="L10" s="3"/>
      <c r="M10" s="3"/>
      <c r="N10" s="1" t="s">
        <v>9</v>
      </c>
      <c r="O10" s="3"/>
      <c r="P10" s="3"/>
      <c r="Q10" s="3"/>
      <c r="R10" s="3"/>
      <c r="S10" s="3"/>
      <c r="T10" s="3"/>
      <c r="U10" s="39">
        <v>45611</v>
      </c>
      <c r="V10" s="39">
        <v>45611</v>
      </c>
      <c r="W10" s="3"/>
    </row>
    <row r="11" spans="1:23">
      <c r="A11" s="349"/>
      <c r="B11" s="349"/>
      <c r="C11" s="365"/>
      <c r="D11" s="353"/>
      <c r="E11" s="1" t="s">
        <v>16</v>
      </c>
      <c r="F11" s="15" t="s">
        <v>40</v>
      </c>
      <c r="G11" s="1" t="s">
        <v>48</v>
      </c>
      <c r="H11" s="3"/>
      <c r="I11" s="1"/>
      <c r="J11" s="1"/>
      <c r="K11" s="1" t="s">
        <v>42</v>
      </c>
      <c r="L11" s="3"/>
      <c r="M11" s="3"/>
      <c r="N11" s="1" t="s">
        <v>9</v>
      </c>
      <c r="O11" s="3"/>
      <c r="P11" s="3"/>
      <c r="Q11" s="39">
        <v>45611</v>
      </c>
      <c r="R11" s="39">
        <v>45611</v>
      </c>
      <c r="S11" s="39"/>
      <c r="T11" s="39"/>
      <c r="U11" s="39">
        <v>45611</v>
      </c>
      <c r="V11" s="39">
        <v>45611</v>
      </c>
      <c r="W11" s="3"/>
    </row>
    <row r="12" spans="1:23">
      <c r="A12" s="349">
        <v>4</v>
      </c>
      <c r="B12" s="349"/>
      <c r="C12" s="365" t="s">
        <v>51</v>
      </c>
      <c r="D12" s="353" t="s">
        <v>52</v>
      </c>
      <c r="E12" s="1" t="s">
        <v>15</v>
      </c>
      <c r="F12" s="7">
        <v>15</v>
      </c>
      <c r="G12" s="7" t="s">
        <v>47</v>
      </c>
      <c r="H12" s="3"/>
      <c r="I12" s="1"/>
      <c r="J12" s="1"/>
      <c r="K12" s="7" t="s">
        <v>39</v>
      </c>
      <c r="L12" s="3"/>
      <c r="M12" s="3"/>
      <c r="N12" s="1" t="s">
        <v>9</v>
      </c>
      <c r="O12" s="3"/>
      <c r="P12" s="3"/>
      <c r="Q12" s="3"/>
      <c r="R12" s="3"/>
      <c r="S12" s="3"/>
      <c r="T12" s="3"/>
      <c r="U12" s="39">
        <v>45611</v>
      </c>
      <c r="V12" s="39">
        <v>45611</v>
      </c>
      <c r="W12" s="3"/>
    </row>
    <row r="13" spans="1:23">
      <c r="A13" s="349"/>
      <c r="B13" s="349"/>
      <c r="C13" s="365"/>
      <c r="D13" s="353"/>
      <c r="E13" s="1" t="s">
        <v>16</v>
      </c>
      <c r="F13" s="15" t="s">
        <v>40</v>
      </c>
      <c r="G13" s="1" t="s">
        <v>48</v>
      </c>
      <c r="H13" s="3"/>
      <c r="I13" s="1"/>
      <c r="J13" s="1"/>
      <c r="K13" s="1" t="s">
        <v>42</v>
      </c>
      <c r="L13" s="3"/>
      <c r="M13" s="3"/>
      <c r="N13" s="1" t="s">
        <v>9</v>
      </c>
      <c r="O13" s="3"/>
      <c r="P13" s="3"/>
      <c r="Q13" s="39">
        <v>45611</v>
      </c>
      <c r="R13" s="39">
        <v>45611</v>
      </c>
      <c r="S13" s="39"/>
      <c r="T13" s="39"/>
      <c r="U13" s="39">
        <v>45611</v>
      </c>
      <c r="V13" s="39">
        <v>45611</v>
      </c>
      <c r="W13" s="3"/>
    </row>
    <row r="14" spans="1:23">
      <c r="A14" s="349">
        <v>5</v>
      </c>
      <c r="B14" s="349"/>
      <c r="C14" s="365" t="s">
        <v>53</v>
      </c>
      <c r="D14" s="353" t="s">
        <v>54</v>
      </c>
      <c r="E14" s="1" t="s">
        <v>15</v>
      </c>
      <c r="F14" s="7">
        <v>15</v>
      </c>
      <c r="G14" s="7" t="s">
        <v>47</v>
      </c>
      <c r="H14" s="3"/>
      <c r="I14" s="1"/>
      <c r="J14" s="1"/>
      <c r="K14" s="7" t="s">
        <v>39</v>
      </c>
      <c r="L14" s="3"/>
      <c r="M14" s="3"/>
      <c r="N14" s="1" t="s">
        <v>9</v>
      </c>
      <c r="O14" s="3"/>
      <c r="P14" s="3"/>
      <c r="Q14" s="3"/>
      <c r="R14" s="3"/>
      <c r="S14" s="3"/>
      <c r="T14" s="3"/>
      <c r="U14" s="39">
        <v>45611</v>
      </c>
      <c r="V14" s="39">
        <v>45611</v>
      </c>
      <c r="W14" s="3"/>
    </row>
    <row r="15" spans="1:23">
      <c r="A15" s="349"/>
      <c r="B15" s="349"/>
      <c r="C15" s="365"/>
      <c r="D15" s="353"/>
      <c r="E15" s="1" t="s">
        <v>16</v>
      </c>
      <c r="F15" s="15" t="s">
        <v>40</v>
      </c>
      <c r="G15" s="1" t="s">
        <v>48</v>
      </c>
      <c r="H15" s="3"/>
      <c r="I15" s="1"/>
      <c r="J15" s="1"/>
      <c r="K15" s="1" t="s">
        <v>42</v>
      </c>
      <c r="L15" s="3"/>
      <c r="M15" s="3"/>
      <c r="N15" s="1" t="s">
        <v>9</v>
      </c>
      <c r="O15" s="3"/>
      <c r="P15" s="3"/>
      <c r="Q15" s="39">
        <v>45611</v>
      </c>
      <c r="R15" s="39">
        <v>45611</v>
      </c>
      <c r="S15" s="39"/>
      <c r="T15" s="39"/>
      <c r="U15" s="39"/>
      <c r="V15" s="39"/>
      <c r="W15" s="3"/>
    </row>
    <row r="16" spans="1:23" ht="32.25" customHeight="1">
      <c r="A16" s="349">
        <v>6</v>
      </c>
      <c r="B16" s="349" t="s">
        <v>55</v>
      </c>
      <c r="C16" s="365" t="s">
        <v>56</v>
      </c>
      <c r="D16" s="353" t="s">
        <v>57</v>
      </c>
      <c r="E16" s="1" t="s">
        <v>15</v>
      </c>
      <c r="F16" s="7">
        <v>15</v>
      </c>
      <c r="G16" s="7" t="s">
        <v>47</v>
      </c>
      <c r="H16" s="3"/>
      <c r="I16" s="1"/>
      <c r="J16" s="1"/>
      <c r="K16" s="7" t="s">
        <v>39</v>
      </c>
      <c r="L16" s="3"/>
      <c r="M16" s="3"/>
      <c r="N16" s="1" t="s">
        <v>9</v>
      </c>
      <c r="O16" s="3"/>
      <c r="P16" s="3"/>
      <c r="Q16" s="3"/>
      <c r="R16" s="3"/>
      <c r="S16" s="3"/>
      <c r="T16" s="3"/>
      <c r="U16" s="39"/>
      <c r="V16" s="39"/>
      <c r="W16" s="3"/>
    </row>
    <row r="17" spans="1:23" ht="33.75" customHeight="1">
      <c r="A17" s="349"/>
      <c r="B17" s="349"/>
      <c r="C17" s="365"/>
      <c r="D17" s="353"/>
      <c r="E17" s="1" t="s">
        <v>16</v>
      </c>
      <c r="F17" s="15" t="s">
        <v>40</v>
      </c>
      <c r="G17" s="1" t="s">
        <v>41</v>
      </c>
      <c r="H17" s="3"/>
      <c r="I17" s="1"/>
      <c r="J17" s="1"/>
      <c r="K17" s="1" t="s">
        <v>42</v>
      </c>
      <c r="L17" s="3"/>
      <c r="M17" s="3"/>
      <c r="N17" s="1" t="s">
        <v>9</v>
      </c>
      <c r="O17" s="3"/>
      <c r="P17" s="3"/>
      <c r="Q17" s="39">
        <v>45611</v>
      </c>
      <c r="R17" s="39">
        <v>45611</v>
      </c>
      <c r="S17" s="39"/>
      <c r="T17" s="39"/>
      <c r="U17" s="39">
        <v>45611</v>
      </c>
      <c r="V17" s="39">
        <v>45611</v>
      </c>
      <c r="W17" s="3"/>
    </row>
    <row r="18" spans="1:23">
      <c r="A18" s="349">
        <v>7</v>
      </c>
      <c r="B18" s="349"/>
      <c r="C18" s="365" t="s">
        <v>58</v>
      </c>
      <c r="D18" s="353" t="s">
        <v>59</v>
      </c>
      <c r="E18" s="1" t="s">
        <v>15</v>
      </c>
      <c r="F18" s="7">
        <v>15</v>
      </c>
      <c r="G18" s="7" t="s">
        <v>47</v>
      </c>
      <c r="H18" s="3"/>
      <c r="I18" s="1"/>
      <c r="J18" s="1"/>
      <c r="K18" s="7" t="s">
        <v>39</v>
      </c>
      <c r="L18" s="3"/>
      <c r="M18" s="3"/>
      <c r="N18" s="1" t="s">
        <v>9</v>
      </c>
      <c r="O18" s="3"/>
      <c r="P18" s="3"/>
      <c r="Q18" s="3"/>
      <c r="R18" s="3"/>
      <c r="S18" s="3"/>
      <c r="T18" s="3"/>
      <c r="U18" s="39"/>
      <c r="V18" s="39"/>
      <c r="W18" s="3"/>
    </row>
    <row r="19" spans="1:23">
      <c r="A19" s="349"/>
      <c r="B19" s="349"/>
      <c r="C19" s="365"/>
      <c r="D19" s="353"/>
      <c r="E19" s="1" t="s">
        <v>16</v>
      </c>
      <c r="F19" s="15" t="s">
        <v>40</v>
      </c>
      <c r="G19" s="1" t="s">
        <v>41</v>
      </c>
      <c r="H19" s="3"/>
      <c r="I19" s="1"/>
      <c r="J19" s="1"/>
      <c r="K19" s="1" t="s">
        <v>42</v>
      </c>
      <c r="L19" s="3"/>
      <c r="M19" s="3"/>
      <c r="N19" s="1" t="s">
        <v>9</v>
      </c>
      <c r="O19" s="3"/>
      <c r="P19" s="3"/>
      <c r="Q19" s="39">
        <v>45611</v>
      </c>
      <c r="R19" s="39">
        <v>45611</v>
      </c>
      <c r="S19" s="39"/>
      <c r="T19" s="39"/>
      <c r="U19" s="39">
        <v>45611</v>
      </c>
      <c r="V19" s="39">
        <v>45611</v>
      </c>
      <c r="W19" s="3"/>
    </row>
    <row r="20" spans="1:23">
      <c r="A20" s="349">
        <v>8</v>
      </c>
      <c r="B20" s="349"/>
      <c r="C20" s="365" t="s">
        <v>60</v>
      </c>
      <c r="D20" s="353" t="s">
        <v>61</v>
      </c>
      <c r="E20" s="1" t="s">
        <v>15</v>
      </c>
      <c r="F20" s="7">
        <v>15</v>
      </c>
      <c r="G20" s="7" t="s">
        <v>47</v>
      </c>
      <c r="H20" s="3"/>
      <c r="I20" s="1"/>
      <c r="J20" s="1"/>
      <c r="K20" s="7" t="s">
        <v>39</v>
      </c>
      <c r="L20" s="3"/>
      <c r="M20" s="3"/>
      <c r="N20" s="1" t="s">
        <v>9</v>
      </c>
      <c r="O20" s="3"/>
      <c r="P20" s="3"/>
      <c r="Q20" s="3"/>
      <c r="R20" s="3"/>
      <c r="S20" s="3"/>
      <c r="T20" s="3"/>
      <c r="U20" s="39"/>
      <c r="V20" s="39"/>
      <c r="W20" s="3"/>
    </row>
    <row r="21" spans="1:23">
      <c r="A21" s="349"/>
      <c r="B21" s="349"/>
      <c r="C21" s="365"/>
      <c r="D21" s="353"/>
      <c r="E21" s="1" t="s">
        <v>16</v>
      </c>
      <c r="F21" s="15" t="s">
        <v>40</v>
      </c>
      <c r="G21" s="1" t="s">
        <v>41</v>
      </c>
      <c r="H21" s="3"/>
      <c r="I21" s="1"/>
      <c r="J21" s="1"/>
      <c r="K21" s="1" t="s">
        <v>42</v>
      </c>
      <c r="L21" s="3"/>
      <c r="M21" s="3"/>
      <c r="N21" s="1" t="s">
        <v>9</v>
      </c>
      <c r="O21" s="3"/>
      <c r="P21" s="3"/>
      <c r="Q21" s="39">
        <v>45611</v>
      </c>
      <c r="R21" s="39">
        <v>45611</v>
      </c>
      <c r="S21" s="39"/>
      <c r="T21" s="39"/>
      <c r="U21" s="39">
        <v>45611</v>
      </c>
      <c r="V21" s="39">
        <v>45611</v>
      </c>
      <c r="W21" s="3"/>
    </row>
    <row r="22" spans="1:23" ht="34.5" customHeight="1">
      <c r="A22" s="349">
        <v>9</v>
      </c>
      <c r="B22" s="349"/>
      <c r="C22" s="365" t="s">
        <v>62</v>
      </c>
      <c r="D22" s="353" t="s">
        <v>63</v>
      </c>
      <c r="E22" s="1" t="s">
        <v>15</v>
      </c>
      <c r="F22" s="7">
        <v>15</v>
      </c>
      <c r="G22" s="7" t="s">
        <v>47</v>
      </c>
      <c r="H22" s="3"/>
      <c r="I22" s="1"/>
      <c r="J22" s="1"/>
      <c r="K22" s="7" t="s">
        <v>39</v>
      </c>
      <c r="L22" s="3"/>
      <c r="M22" s="3"/>
      <c r="N22" s="1" t="s">
        <v>9</v>
      </c>
      <c r="O22" s="3"/>
      <c r="P22" s="3"/>
      <c r="Q22" s="3"/>
      <c r="R22" s="3"/>
      <c r="S22" s="3"/>
      <c r="T22" s="3"/>
      <c r="U22" s="39"/>
      <c r="V22" s="39"/>
      <c r="W22" s="3"/>
    </row>
    <row r="23" spans="1:23" ht="39.75" customHeight="1">
      <c r="A23" s="349"/>
      <c r="B23" s="349"/>
      <c r="C23" s="365"/>
      <c r="D23" s="353"/>
      <c r="E23" s="1" t="s">
        <v>16</v>
      </c>
      <c r="F23" s="15" t="s">
        <v>40</v>
      </c>
      <c r="G23" s="1" t="s">
        <v>41</v>
      </c>
      <c r="H23" s="3"/>
      <c r="I23" s="1"/>
      <c r="J23" s="1"/>
      <c r="K23" s="1" t="s">
        <v>42</v>
      </c>
      <c r="L23" s="3"/>
      <c r="M23" s="3"/>
      <c r="N23" s="1" t="s">
        <v>9</v>
      </c>
      <c r="O23" s="3"/>
      <c r="P23" s="3"/>
      <c r="Q23" s="39">
        <v>45611</v>
      </c>
      <c r="R23" s="39">
        <v>45611</v>
      </c>
      <c r="S23" s="39"/>
      <c r="T23" s="39"/>
      <c r="U23" s="39">
        <v>45611</v>
      </c>
      <c r="V23" s="39">
        <v>45611</v>
      </c>
      <c r="W23" s="3"/>
    </row>
    <row r="24" spans="1:23" ht="42.75" customHeight="1">
      <c r="A24" s="349">
        <v>10</v>
      </c>
      <c r="B24" s="349"/>
      <c r="C24" s="365" t="s">
        <v>64</v>
      </c>
      <c r="D24" s="353" t="s">
        <v>65</v>
      </c>
      <c r="E24" s="1" t="s">
        <v>15</v>
      </c>
      <c r="F24" s="7">
        <v>15</v>
      </c>
      <c r="G24" s="7" t="s">
        <v>47</v>
      </c>
      <c r="H24" s="3"/>
      <c r="I24" s="1"/>
      <c r="J24" s="1"/>
      <c r="K24" s="7" t="s">
        <v>39</v>
      </c>
      <c r="L24" s="3"/>
      <c r="M24" s="3"/>
      <c r="N24" s="1" t="s">
        <v>9</v>
      </c>
      <c r="O24" s="3"/>
      <c r="P24" s="3"/>
      <c r="Q24" s="3"/>
      <c r="R24" s="3"/>
      <c r="S24" s="3"/>
      <c r="T24" s="3"/>
      <c r="U24" s="39"/>
      <c r="V24" s="39"/>
      <c r="W24" s="3"/>
    </row>
    <row r="25" spans="1:23" ht="45" customHeight="1">
      <c r="A25" s="349"/>
      <c r="B25" s="349"/>
      <c r="C25" s="365"/>
      <c r="D25" s="353"/>
      <c r="E25" s="1" t="s">
        <v>16</v>
      </c>
      <c r="F25" s="15" t="s">
        <v>40</v>
      </c>
      <c r="G25" s="1" t="s">
        <v>41</v>
      </c>
      <c r="H25" s="3"/>
      <c r="I25" s="1"/>
      <c r="J25" s="1"/>
      <c r="K25" s="1" t="s">
        <v>42</v>
      </c>
      <c r="L25" s="3"/>
      <c r="M25" s="3"/>
      <c r="N25" s="1" t="s">
        <v>9</v>
      </c>
      <c r="O25" s="3"/>
      <c r="P25" s="3"/>
      <c r="Q25" s="39">
        <v>45611</v>
      </c>
      <c r="R25" s="39">
        <v>45611</v>
      </c>
      <c r="S25" s="39"/>
      <c r="T25" s="39"/>
      <c r="U25" s="39">
        <v>45611</v>
      </c>
      <c r="V25" s="39">
        <v>45611</v>
      </c>
      <c r="W25" s="3"/>
    </row>
    <row r="26" spans="1:23" ht="33" customHeight="1">
      <c r="A26" s="349">
        <v>11</v>
      </c>
      <c r="B26" s="349" t="s">
        <v>66</v>
      </c>
      <c r="C26" s="365" t="s">
        <v>67</v>
      </c>
      <c r="D26" s="353" t="s">
        <v>68</v>
      </c>
      <c r="E26" s="1" t="s">
        <v>15</v>
      </c>
      <c r="F26" s="7">
        <v>15</v>
      </c>
      <c r="G26" s="7" t="s">
        <v>47</v>
      </c>
      <c r="H26" s="3"/>
      <c r="I26" s="1"/>
      <c r="J26" s="1"/>
      <c r="K26" s="1" t="s">
        <v>39</v>
      </c>
      <c r="L26" s="3"/>
      <c r="M26" s="3"/>
      <c r="N26" s="1" t="s">
        <v>9</v>
      </c>
      <c r="O26" s="3"/>
      <c r="P26" s="3"/>
      <c r="Q26" s="39">
        <v>45611</v>
      </c>
      <c r="R26" s="39">
        <v>45611</v>
      </c>
      <c r="S26" s="39"/>
      <c r="T26" s="39"/>
      <c r="U26" s="39">
        <v>45611</v>
      </c>
      <c r="V26" s="39">
        <v>45611</v>
      </c>
      <c r="W26" s="3"/>
    </row>
    <row r="27" spans="1:23" ht="33.75" customHeight="1">
      <c r="A27" s="349"/>
      <c r="B27" s="349"/>
      <c r="C27" s="365"/>
      <c r="D27" s="353"/>
      <c r="E27" s="1" t="s">
        <v>16</v>
      </c>
      <c r="F27" s="1" t="s">
        <v>69</v>
      </c>
      <c r="G27" s="1" t="s">
        <v>70</v>
      </c>
      <c r="H27" s="3"/>
      <c r="I27" s="1"/>
      <c r="J27" s="1"/>
      <c r="K27" s="1" t="s">
        <v>42</v>
      </c>
      <c r="L27" s="3"/>
      <c r="M27" s="3"/>
      <c r="N27" s="1" t="s">
        <v>9</v>
      </c>
      <c r="O27" s="3"/>
      <c r="P27" s="3"/>
      <c r="Q27" s="39">
        <v>45611</v>
      </c>
      <c r="R27" s="39">
        <v>45611</v>
      </c>
      <c r="S27" s="39"/>
      <c r="T27" s="39"/>
      <c r="U27" s="39">
        <v>45611</v>
      </c>
      <c r="V27" s="39">
        <v>45611</v>
      </c>
      <c r="W27" s="3"/>
    </row>
    <row r="28" spans="1:23">
      <c r="A28" s="349">
        <v>12</v>
      </c>
      <c r="B28" s="349"/>
      <c r="C28" s="362" t="s">
        <v>71</v>
      </c>
      <c r="D28" s="358" t="s">
        <v>72</v>
      </c>
      <c r="E28" s="1" t="s">
        <v>15</v>
      </c>
      <c r="F28" s="7">
        <v>15</v>
      </c>
      <c r="G28" s="7" t="s">
        <v>47</v>
      </c>
      <c r="H28" s="3"/>
      <c r="I28" s="1"/>
      <c r="J28" s="1"/>
      <c r="K28" s="1" t="s">
        <v>39</v>
      </c>
      <c r="L28" s="3"/>
      <c r="M28" s="3"/>
      <c r="N28" s="1" t="s">
        <v>9</v>
      </c>
      <c r="O28" s="3"/>
      <c r="P28" s="3"/>
      <c r="Q28" s="39">
        <v>45611</v>
      </c>
      <c r="R28" s="39">
        <v>45611</v>
      </c>
      <c r="S28" s="39"/>
      <c r="T28" s="39"/>
      <c r="U28" s="39">
        <v>45611</v>
      </c>
      <c r="V28" s="39">
        <v>45611</v>
      </c>
      <c r="W28" s="3"/>
    </row>
    <row r="29" spans="1:23">
      <c r="A29" s="349"/>
      <c r="B29" s="349"/>
      <c r="C29" s="362"/>
      <c r="D29" s="358"/>
      <c r="E29" s="1" t="s">
        <v>16</v>
      </c>
      <c r="F29" s="1" t="s">
        <v>69</v>
      </c>
      <c r="G29" s="1" t="s">
        <v>70</v>
      </c>
      <c r="H29" s="3"/>
      <c r="I29" s="1"/>
      <c r="J29" s="1"/>
      <c r="K29" s="1" t="s">
        <v>42</v>
      </c>
      <c r="L29" s="3"/>
      <c r="M29" s="3"/>
      <c r="N29" s="1" t="s">
        <v>9</v>
      </c>
      <c r="O29" s="3"/>
      <c r="P29" s="3"/>
      <c r="Q29" s="39">
        <v>45611</v>
      </c>
      <c r="R29" s="39">
        <v>45611</v>
      </c>
      <c r="S29" s="39"/>
      <c r="T29" s="39"/>
      <c r="U29" s="39">
        <v>45611</v>
      </c>
      <c r="V29" s="39">
        <v>45611</v>
      </c>
      <c r="W29" s="3"/>
    </row>
    <row r="30" spans="1:23" ht="29.25" customHeight="1">
      <c r="A30" s="349">
        <v>13</v>
      </c>
      <c r="B30" s="349"/>
      <c r="C30" s="362" t="s">
        <v>73</v>
      </c>
      <c r="D30" s="358" t="s">
        <v>74</v>
      </c>
      <c r="E30" s="1" t="s">
        <v>15</v>
      </c>
      <c r="F30" s="7">
        <v>15</v>
      </c>
      <c r="G30" s="7" t="s">
        <v>47</v>
      </c>
      <c r="H30" s="3"/>
      <c r="I30" s="1"/>
      <c r="J30" s="1"/>
      <c r="K30" s="1" t="s">
        <v>39</v>
      </c>
      <c r="L30" s="3"/>
      <c r="M30" s="3"/>
      <c r="N30" s="1" t="s">
        <v>9</v>
      </c>
      <c r="O30" s="3"/>
      <c r="P30" s="3"/>
      <c r="Q30" s="39">
        <v>45611</v>
      </c>
      <c r="R30" s="39">
        <v>45611</v>
      </c>
      <c r="S30" s="39"/>
      <c r="T30" s="39"/>
      <c r="U30" s="39">
        <v>45611</v>
      </c>
      <c r="V30" s="39">
        <v>45611</v>
      </c>
      <c r="W30" s="3"/>
    </row>
    <row r="31" spans="1:23" ht="32.25" customHeight="1">
      <c r="A31" s="349"/>
      <c r="B31" s="349"/>
      <c r="C31" s="362"/>
      <c r="D31" s="358"/>
      <c r="E31" s="1" t="s">
        <v>16</v>
      </c>
      <c r="F31" s="1" t="s">
        <v>69</v>
      </c>
      <c r="G31" s="1" t="s">
        <v>70</v>
      </c>
      <c r="H31" s="3"/>
      <c r="I31" s="1"/>
      <c r="J31" s="1"/>
      <c r="K31" s="1" t="s">
        <v>42</v>
      </c>
      <c r="L31" s="3"/>
      <c r="M31" s="3"/>
      <c r="N31" s="1" t="s">
        <v>9</v>
      </c>
      <c r="O31" s="3"/>
      <c r="P31" s="3"/>
      <c r="Q31" s="39">
        <v>45611</v>
      </c>
      <c r="R31" s="39">
        <v>45611</v>
      </c>
      <c r="S31" s="39"/>
      <c r="T31" s="39"/>
      <c r="U31" s="39">
        <v>45611</v>
      </c>
      <c r="V31" s="39">
        <v>45611</v>
      </c>
      <c r="W31" s="3"/>
    </row>
    <row r="32" spans="1:23" ht="34.5" customHeight="1">
      <c r="A32" s="349">
        <v>14</v>
      </c>
      <c r="B32" s="349"/>
      <c r="C32" s="362" t="s">
        <v>75</v>
      </c>
      <c r="D32" s="358" t="s">
        <v>76</v>
      </c>
      <c r="E32" s="1" t="s">
        <v>15</v>
      </c>
      <c r="F32" s="7">
        <v>15</v>
      </c>
      <c r="G32" s="7" t="s">
        <v>47</v>
      </c>
      <c r="H32" s="3"/>
      <c r="I32" s="1"/>
      <c r="J32" s="1"/>
      <c r="K32" s="1" t="s">
        <v>39</v>
      </c>
      <c r="L32" s="3"/>
      <c r="M32" s="3"/>
      <c r="N32" s="1" t="s">
        <v>9</v>
      </c>
      <c r="O32" s="3"/>
      <c r="P32" s="3"/>
      <c r="Q32" s="39">
        <v>45611</v>
      </c>
      <c r="R32" s="39">
        <v>45611</v>
      </c>
      <c r="S32" s="39"/>
      <c r="T32" s="39"/>
      <c r="U32" s="39">
        <v>45611</v>
      </c>
      <c r="V32" s="39">
        <v>45611</v>
      </c>
      <c r="W32" s="3"/>
    </row>
    <row r="33" spans="1:23" ht="39" customHeight="1">
      <c r="A33" s="349"/>
      <c r="B33" s="349"/>
      <c r="C33" s="362"/>
      <c r="D33" s="358"/>
      <c r="E33" s="1" t="s">
        <v>16</v>
      </c>
      <c r="F33" s="1" t="s">
        <v>69</v>
      </c>
      <c r="G33" s="1" t="s">
        <v>70</v>
      </c>
      <c r="H33" s="3"/>
      <c r="I33" s="1"/>
      <c r="J33" s="1"/>
      <c r="K33" s="1" t="s">
        <v>42</v>
      </c>
      <c r="L33" s="3"/>
      <c r="M33" s="3"/>
      <c r="N33" s="1" t="s">
        <v>9</v>
      </c>
      <c r="O33" s="3"/>
      <c r="P33" s="3"/>
      <c r="Q33" s="39">
        <v>45611</v>
      </c>
      <c r="R33" s="39">
        <v>45611</v>
      </c>
      <c r="S33" s="39"/>
      <c r="T33" s="39"/>
      <c r="U33" s="39">
        <v>45611</v>
      </c>
      <c r="V33" s="39">
        <v>45611</v>
      </c>
      <c r="W33" s="3"/>
    </row>
    <row r="34" spans="1:23" ht="36" customHeight="1">
      <c r="A34" s="349">
        <v>15</v>
      </c>
      <c r="B34" s="350" t="s">
        <v>77</v>
      </c>
      <c r="C34" s="362" t="s">
        <v>78</v>
      </c>
      <c r="D34" s="358" t="s">
        <v>79</v>
      </c>
      <c r="E34" s="1" t="s">
        <v>15</v>
      </c>
      <c r="F34" s="1">
        <v>14</v>
      </c>
      <c r="G34" s="1" t="s">
        <v>80</v>
      </c>
      <c r="H34" s="3"/>
      <c r="I34" s="1">
        <v>7243447776</v>
      </c>
      <c r="J34" s="1"/>
      <c r="K34" s="1" t="s">
        <v>81</v>
      </c>
      <c r="L34" s="3"/>
      <c r="M34" s="3"/>
      <c r="N34" s="1" t="s">
        <v>9</v>
      </c>
      <c r="O34" s="3"/>
      <c r="P34" s="3"/>
      <c r="Q34" s="39">
        <v>45620</v>
      </c>
      <c r="R34" s="39">
        <v>45620</v>
      </c>
      <c r="S34" s="39"/>
      <c r="T34" s="39"/>
      <c r="U34" s="39">
        <v>45611</v>
      </c>
      <c r="V34" s="39">
        <v>45611</v>
      </c>
      <c r="W34" s="3"/>
    </row>
    <row r="35" spans="1:23" ht="31.5" customHeight="1">
      <c r="A35" s="349"/>
      <c r="B35" s="350"/>
      <c r="C35" s="362"/>
      <c r="D35" s="358"/>
      <c r="E35" s="1" t="s">
        <v>16</v>
      </c>
      <c r="F35" s="1">
        <v>18.100000000000001</v>
      </c>
      <c r="G35" s="1" t="s">
        <v>82</v>
      </c>
      <c r="H35" s="3"/>
      <c r="I35" s="1">
        <v>7243447776</v>
      </c>
      <c r="J35" s="1"/>
      <c r="K35" s="1" t="s">
        <v>81</v>
      </c>
      <c r="L35" s="3"/>
      <c r="M35" s="3"/>
      <c r="N35" s="1" t="s">
        <v>9</v>
      </c>
      <c r="O35" s="3"/>
      <c r="P35" s="3"/>
      <c r="Q35" s="39">
        <v>45620</v>
      </c>
      <c r="R35" s="39">
        <v>45620</v>
      </c>
      <c r="S35" s="39"/>
      <c r="T35" s="39"/>
      <c r="U35" s="39">
        <v>45611</v>
      </c>
      <c r="V35" s="39">
        <v>45611</v>
      </c>
      <c r="W35" s="3"/>
    </row>
    <row r="36" spans="1:23">
      <c r="A36" s="349">
        <v>16</v>
      </c>
      <c r="B36" s="350"/>
      <c r="C36" s="362" t="s">
        <v>83</v>
      </c>
      <c r="D36" s="358" t="s">
        <v>84</v>
      </c>
      <c r="E36" s="1" t="s">
        <v>15</v>
      </c>
      <c r="F36" s="1">
        <v>14</v>
      </c>
      <c r="G36" s="1" t="s">
        <v>80</v>
      </c>
      <c r="H36" s="3"/>
      <c r="I36" s="1">
        <v>7243447776</v>
      </c>
      <c r="J36" s="1"/>
      <c r="K36" s="1" t="s">
        <v>81</v>
      </c>
      <c r="L36" s="3"/>
      <c r="M36" s="3"/>
      <c r="N36" s="1" t="s">
        <v>9</v>
      </c>
      <c r="O36" s="3"/>
      <c r="P36" s="3"/>
      <c r="Q36" s="39">
        <v>45620</v>
      </c>
      <c r="R36" s="39">
        <v>45620</v>
      </c>
      <c r="S36" s="39">
        <v>45614</v>
      </c>
      <c r="T36" s="39">
        <v>45614</v>
      </c>
      <c r="U36" s="39">
        <v>45611</v>
      </c>
      <c r="V36" s="39">
        <v>45611</v>
      </c>
      <c r="W36" s="3"/>
    </row>
    <row r="37" spans="1:23">
      <c r="A37" s="349"/>
      <c r="B37" s="350"/>
      <c r="C37" s="362"/>
      <c r="D37" s="358"/>
      <c r="E37" s="1" t="s">
        <v>16</v>
      </c>
      <c r="F37" s="1">
        <v>18.100000000000001</v>
      </c>
      <c r="G37" s="1" t="s">
        <v>82</v>
      </c>
      <c r="H37" s="3"/>
      <c r="I37" s="1">
        <v>7243447776</v>
      </c>
      <c r="J37" s="1"/>
      <c r="K37" s="1" t="s">
        <v>81</v>
      </c>
      <c r="L37" s="3"/>
      <c r="M37" s="3"/>
      <c r="N37" s="1" t="s">
        <v>9</v>
      </c>
      <c r="O37" s="3"/>
      <c r="P37" s="3"/>
      <c r="Q37" s="39">
        <v>45620</v>
      </c>
      <c r="R37" s="39">
        <v>45620</v>
      </c>
      <c r="S37" s="39"/>
      <c r="T37" s="39"/>
      <c r="U37" s="39">
        <v>45611</v>
      </c>
      <c r="V37" s="39">
        <v>45611</v>
      </c>
      <c r="W37" s="3"/>
    </row>
    <row r="38" spans="1:23">
      <c r="A38" s="349">
        <v>17</v>
      </c>
      <c r="B38" s="350"/>
      <c r="C38" s="362" t="s">
        <v>85</v>
      </c>
      <c r="D38" s="358" t="s">
        <v>86</v>
      </c>
      <c r="E38" s="1" t="s">
        <v>15</v>
      </c>
      <c r="F38" s="1">
        <v>14</v>
      </c>
      <c r="G38" s="1" t="s">
        <v>80</v>
      </c>
      <c r="H38" s="3"/>
      <c r="I38" s="1">
        <v>7243447776</v>
      </c>
      <c r="J38" s="1"/>
      <c r="K38" s="1" t="s">
        <v>81</v>
      </c>
      <c r="L38" s="3"/>
      <c r="M38" s="3"/>
      <c r="N38" s="1" t="s">
        <v>9</v>
      </c>
      <c r="O38" s="3"/>
      <c r="P38" s="3"/>
      <c r="Q38" s="39">
        <v>45620</v>
      </c>
      <c r="R38" s="39">
        <v>45620</v>
      </c>
      <c r="S38" s="39">
        <v>45614</v>
      </c>
      <c r="T38" s="39">
        <v>45614</v>
      </c>
      <c r="U38" s="39">
        <v>45611</v>
      </c>
      <c r="V38" s="39">
        <v>45611</v>
      </c>
      <c r="W38" s="3"/>
    </row>
    <row r="39" spans="1:23">
      <c r="A39" s="349"/>
      <c r="B39" s="350"/>
      <c r="C39" s="362"/>
      <c r="D39" s="358"/>
      <c r="E39" s="1" t="s">
        <v>16</v>
      </c>
      <c r="F39" s="1">
        <v>18.100000000000001</v>
      </c>
      <c r="G39" s="1" t="s">
        <v>82</v>
      </c>
      <c r="H39" s="3"/>
      <c r="I39" s="1">
        <v>7243447776</v>
      </c>
      <c r="J39" s="1"/>
      <c r="K39" s="1" t="s">
        <v>81</v>
      </c>
      <c r="L39" s="3"/>
      <c r="M39" s="3"/>
      <c r="N39" s="1" t="s">
        <v>9</v>
      </c>
      <c r="O39" s="3"/>
      <c r="P39" s="3"/>
      <c r="Q39" s="39">
        <v>45620</v>
      </c>
      <c r="R39" s="39">
        <v>45620</v>
      </c>
      <c r="S39" s="39"/>
      <c r="T39" s="39"/>
      <c r="U39" s="39">
        <v>45611</v>
      </c>
      <c r="V39" s="39">
        <v>45611</v>
      </c>
      <c r="W39" s="3"/>
    </row>
    <row r="40" spans="1:23">
      <c r="A40" s="349">
        <v>18</v>
      </c>
      <c r="B40" s="350"/>
      <c r="C40" s="362" t="s">
        <v>87</v>
      </c>
      <c r="D40" s="358" t="s">
        <v>88</v>
      </c>
      <c r="E40" s="1" t="s">
        <v>15</v>
      </c>
      <c r="F40" s="1">
        <v>14</v>
      </c>
      <c r="G40" s="1" t="s">
        <v>80</v>
      </c>
      <c r="H40" s="3"/>
      <c r="I40" s="1">
        <v>7243447776</v>
      </c>
      <c r="J40" s="1"/>
      <c r="K40" s="1" t="s">
        <v>81</v>
      </c>
      <c r="L40" s="3"/>
      <c r="M40" s="3"/>
      <c r="N40" s="1" t="s">
        <v>9</v>
      </c>
      <c r="O40" s="3"/>
      <c r="P40" s="3"/>
      <c r="Q40" s="39">
        <v>45620</v>
      </c>
      <c r="R40" s="39">
        <v>45620</v>
      </c>
      <c r="S40" s="39">
        <v>45614</v>
      </c>
      <c r="T40" s="39">
        <v>45614</v>
      </c>
      <c r="U40" s="39">
        <v>45611</v>
      </c>
      <c r="V40" s="39">
        <v>45611</v>
      </c>
      <c r="W40" s="3"/>
    </row>
    <row r="41" spans="1:23">
      <c r="A41" s="349"/>
      <c r="B41" s="350"/>
      <c r="C41" s="362"/>
      <c r="D41" s="358"/>
      <c r="E41" s="1" t="s">
        <v>16</v>
      </c>
      <c r="F41" s="1">
        <v>18.100000000000001</v>
      </c>
      <c r="G41" s="1" t="s">
        <v>82</v>
      </c>
      <c r="H41" s="3"/>
      <c r="I41" s="1">
        <v>7243447776</v>
      </c>
      <c r="J41" s="1"/>
      <c r="K41" s="1" t="s">
        <v>81</v>
      </c>
      <c r="L41" s="3"/>
      <c r="M41" s="3"/>
      <c r="N41" s="1" t="s">
        <v>9</v>
      </c>
      <c r="O41" s="3"/>
      <c r="P41" s="3"/>
      <c r="Q41" s="39">
        <v>45620</v>
      </c>
      <c r="R41" s="39">
        <v>45620</v>
      </c>
      <c r="S41" s="39"/>
      <c r="T41" s="39"/>
      <c r="U41" s="39">
        <v>45611</v>
      </c>
      <c r="V41" s="39">
        <v>45611</v>
      </c>
      <c r="W41" s="3"/>
    </row>
    <row r="42" spans="1:23">
      <c r="A42" s="349">
        <v>19</v>
      </c>
      <c r="B42" s="350"/>
      <c r="C42" s="362" t="s">
        <v>89</v>
      </c>
      <c r="D42" s="358" t="s">
        <v>90</v>
      </c>
      <c r="E42" s="1" t="s">
        <v>15</v>
      </c>
      <c r="F42" s="1">
        <v>14</v>
      </c>
      <c r="G42" s="1" t="s">
        <v>80</v>
      </c>
      <c r="H42" s="3"/>
      <c r="I42" s="1">
        <v>7243447776</v>
      </c>
      <c r="J42" s="1"/>
      <c r="K42" s="1" t="s">
        <v>81</v>
      </c>
      <c r="L42" s="3"/>
      <c r="M42" s="3"/>
      <c r="N42" s="1" t="s">
        <v>9</v>
      </c>
      <c r="O42" s="3"/>
      <c r="P42" s="3"/>
      <c r="Q42" s="39">
        <v>45620</v>
      </c>
      <c r="R42" s="39">
        <v>45620</v>
      </c>
      <c r="S42" s="39">
        <v>45614</v>
      </c>
      <c r="T42" s="39">
        <v>45614</v>
      </c>
      <c r="U42" s="39">
        <v>45611</v>
      </c>
      <c r="V42" s="39">
        <v>45611</v>
      </c>
      <c r="W42" s="3"/>
    </row>
    <row r="43" spans="1:23">
      <c r="A43" s="349"/>
      <c r="B43" s="350"/>
      <c r="C43" s="362"/>
      <c r="D43" s="358"/>
      <c r="E43" s="1" t="s">
        <v>16</v>
      </c>
      <c r="F43" s="1">
        <v>18.100000000000001</v>
      </c>
      <c r="G43" s="1" t="s">
        <v>82</v>
      </c>
      <c r="H43" s="3"/>
      <c r="I43" s="1">
        <v>7243447776</v>
      </c>
      <c r="J43" s="1"/>
      <c r="K43" s="1" t="s">
        <v>81</v>
      </c>
      <c r="L43" s="3"/>
      <c r="M43" s="3"/>
      <c r="N43" s="1" t="s">
        <v>9</v>
      </c>
      <c r="O43" s="3"/>
      <c r="P43" s="3"/>
      <c r="Q43" s="39">
        <v>45620</v>
      </c>
      <c r="R43" s="39">
        <v>45620</v>
      </c>
      <c r="S43" s="39"/>
      <c r="T43" s="39"/>
      <c r="U43" s="39">
        <v>45611</v>
      </c>
      <c r="V43" s="39">
        <v>45611</v>
      </c>
      <c r="W43" s="3"/>
    </row>
    <row r="44" spans="1:23">
      <c r="A44" s="349">
        <v>20</v>
      </c>
      <c r="B44" s="350"/>
      <c r="C44" s="362" t="s">
        <v>91</v>
      </c>
      <c r="D44" s="358" t="s">
        <v>92</v>
      </c>
      <c r="E44" s="1" t="s">
        <v>15</v>
      </c>
      <c r="F44" s="1">
        <v>14</v>
      </c>
      <c r="G44" s="1" t="s">
        <v>80</v>
      </c>
      <c r="H44" s="3"/>
      <c r="I44" s="1">
        <v>7243447776</v>
      </c>
      <c r="J44" s="1"/>
      <c r="K44" s="1" t="s">
        <v>81</v>
      </c>
      <c r="L44" s="3"/>
      <c r="M44" s="3"/>
      <c r="N44" s="1" t="s">
        <v>9</v>
      </c>
      <c r="O44" s="3"/>
      <c r="P44" s="3"/>
      <c r="Q44" s="39">
        <v>45620</v>
      </c>
      <c r="R44" s="39">
        <v>45620</v>
      </c>
      <c r="S44" s="39">
        <v>45614</v>
      </c>
      <c r="T44" s="39">
        <v>45614</v>
      </c>
      <c r="U44" s="39">
        <v>45611</v>
      </c>
      <c r="V44" s="39">
        <v>45611</v>
      </c>
      <c r="W44" s="3"/>
    </row>
    <row r="45" spans="1:23">
      <c r="A45" s="349"/>
      <c r="B45" s="350"/>
      <c r="C45" s="362"/>
      <c r="D45" s="358"/>
      <c r="E45" s="1" t="s">
        <v>16</v>
      </c>
      <c r="F45" s="1">
        <v>18.100000000000001</v>
      </c>
      <c r="G45" s="1" t="s">
        <v>82</v>
      </c>
      <c r="H45" s="3"/>
      <c r="I45" s="1">
        <v>7243447776</v>
      </c>
      <c r="J45" s="1"/>
      <c r="K45" s="1" t="s">
        <v>81</v>
      </c>
      <c r="L45" s="3"/>
      <c r="M45" s="3"/>
      <c r="N45" s="1" t="s">
        <v>9</v>
      </c>
      <c r="O45" s="3"/>
      <c r="P45" s="3"/>
      <c r="Q45" s="39">
        <v>45620</v>
      </c>
      <c r="R45" s="39">
        <v>45620</v>
      </c>
      <c r="S45" s="39"/>
      <c r="T45" s="39"/>
      <c r="U45" s="39">
        <v>45611</v>
      </c>
      <c r="V45" s="39">
        <v>45611</v>
      </c>
      <c r="W45" s="3"/>
    </row>
    <row r="46" spans="1:23">
      <c r="A46" s="349">
        <v>21</v>
      </c>
      <c r="B46" s="350" t="s">
        <v>93</v>
      </c>
      <c r="C46" s="365" t="s">
        <v>94</v>
      </c>
      <c r="D46" s="358" t="s">
        <v>95</v>
      </c>
      <c r="E46" s="1" t="s">
        <v>15</v>
      </c>
      <c r="F46" s="1">
        <v>13</v>
      </c>
      <c r="G46" s="1" t="s">
        <v>96</v>
      </c>
      <c r="H46" s="3"/>
      <c r="I46" s="1"/>
      <c r="J46" s="1"/>
      <c r="K46" s="1" t="s">
        <v>97</v>
      </c>
      <c r="L46" s="3"/>
      <c r="M46" s="3"/>
      <c r="N46" s="1" t="s">
        <v>9</v>
      </c>
      <c r="O46" s="3"/>
      <c r="P46" s="3"/>
      <c r="Q46" s="39">
        <v>45611</v>
      </c>
      <c r="R46" s="39">
        <v>45611</v>
      </c>
      <c r="S46" s="39"/>
      <c r="T46" s="39"/>
      <c r="U46" s="39">
        <v>45611</v>
      </c>
      <c r="V46" s="39">
        <v>45611</v>
      </c>
      <c r="W46" s="3"/>
    </row>
    <row r="47" spans="1:23">
      <c r="A47" s="349"/>
      <c r="B47" s="350"/>
      <c r="C47" s="365"/>
      <c r="D47" s="358"/>
      <c r="E47" s="1" t="s">
        <v>16</v>
      </c>
      <c r="F47" s="1">
        <v>17.5</v>
      </c>
      <c r="G47" s="1" t="s">
        <v>98</v>
      </c>
      <c r="H47" s="3"/>
      <c r="I47" s="1"/>
      <c r="J47" s="1"/>
      <c r="K47" s="1" t="s">
        <v>99</v>
      </c>
      <c r="L47" s="3"/>
      <c r="M47" s="3"/>
      <c r="N47" s="1" t="s">
        <v>9</v>
      </c>
      <c r="O47" s="3"/>
      <c r="P47" s="3"/>
      <c r="Q47" s="39">
        <v>45611</v>
      </c>
      <c r="R47" s="39">
        <v>45611</v>
      </c>
      <c r="S47" s="39"/>
      <c r="T47" s="39"/>
      <c r="U47" s="39">
        <v>45611</v>
      </c>
      <c r="V47" s="39">
        <v>45611</v>
      </c>
      <c r="W47" s="3"/>
    </row>
    <row r="48" spans="1:23">
      <c r="A48" s="349">
        <v>22</v>
      </c>
      <c r="B48" s="350"/>
      <c r="C48" s="370" t="s">
        <v>100</v>
      </c>
      <c r="D48" s="358" t="s">
        <v>95</v>
      </c>
      <c r="E48" s="1" t="s">
        <v>15</v>
      </c>
      <c r="F48" s="1">
        <v>13</v>
      </c>
      <c r="G48" s="1" t="s">
        <v>96</v>
      </c>
      <c r="H48" s="3"/>
      <c r="I48" s="1"/>
      <c r="J48" s="1"/>
      <c r="K48" s="1" t="s">
        <v>97</v>
      </c>
      <c r="L48" s="3"/>
      <c r="M48" s="3"/>
      <c r="N48" s="1" t="s">
        <v>9</v>
      </c>
      <c r="O48" s="3"/>
      <c r="P48" s="3"/>
      <c r="Q48" s="39">
        <v>45611</v>
      </c>
      <c r="R48" s="39">
        <v>45611</v>
      </c>
      <c r="S48" s="39"/>
      <c r="T48" s="39"/>
      <c r="U48" s="39">
        <v>45611</v>
      </c>
      <c r="V48" s="39">
        <v>45611</v>
      </c>
      <c r="W48" s="3"/>
    </row>
    <row r="49" spans="1:23">
      <c r="A49" s="349"/>
      <c r="B49" s="350"/>
      <c r="C49" s="370"/>
      <c r="D49" s="358"/>
      <c r="E49" s="1" t="s">
        <v>16</v>
      </c>
      <c r="F49" s="1">
        <v>17.5</v>
      </c>
      <c r="G49" s="1" t="s">
        <v>98</v>
      </c>
      <c r="H49" s="3"/>
      <c r="I49" s="1"/>
      <c r="J49" s="1"/>
      <c r="K49" s="1" t="s">
        <v>99</v>
      </c>
      <c r="L49" s="3"/>
      <c r="M49" s="3"/>
      <c r="N49" s="1" t="s">
        <v>9</v>
      </c>
      <c r="O49" s="3"/>
      <c r="P49" s="3"/>
      <c r="Q49" s="39">
        <v>45611</v>
      </c>
      <c r="R49" s="39">
        <v>45611</v>
      </c>
      <c r="S49" s="39"/>
      <c r="T49" s="39"/>
      <c r="U49" s="39">
        <v>45611</v>
      </c>
      <c r="V49" s="39">
        <v>45611</v>
      </c>
      <c r="W49" s="3"/>
    </row>
    <row r="50" spans="1:23">
      <c r="A50" s="349">
        <v>23</v>
      </c>
      <c r="B50" s="350"/>
      <c r="C50" s="370" t="s">
        <v>101</v>
      </c>
      <c r="D50" s="358" t="s">
        <v>95</v>
      </c>
      <c r="E50" s="1" t="s">
        <v>15</v>
      </c>
      <c r="F50" s="1">
        <v>13</v>
      </c>
      <c r="G50" s="1" t="s">
        <v>96</v>
      </c>
      <c r="H50" s="3"/>
      <c r="I50" s="1"/>
      <c r="J50" s="1"/>
      <c r="K50" s="1" t="s">
        <v>97</v>
      </c>
      <c r="L50" s="3"/>
      <c r="M50" s="3"/>
      <c r="N50" s="1" t="s">
        <v>9</v>
      </c>
      <c r="O50" s="3"/>
      <c r="P50" s="3"/>
      <c r="Q50" s="39">
        <v>45611</v>
      </c>
      <c r="R50" s="39">
        <v>45611</v>
      </c>
      <c r="S50" s="39"/>
      <c r="T50" s="39"/>
      <c r="U50" s="39">
        <v>45611</v>
      </c>
      <c r="V50" s="39">
        <v>45611</v>
      </c>
      <c r="W50" s="3"/>
    </row>
    <row r="51" spans="1:23">
      <c r="A51" s="349"/>
      <c r="B51" s="350"/>
      <c r="C51" s="370"/>
      <c r="D51" s="358"/>
      <c r="E51" s="1" t="s">
        <v>16</v>
      </c>
      <c r="F51" s="1">
        <v>17.5</v>
      </c>
      <c r="G51" s="1" t="s">
        <v>98</v>
      </c>
      <c r="H51" s="3"/>
      <c r="I51" s="1"/>
      <c r="J51" s="1"/>
      <c r="K51" s="1" t="s">
        <v>99</v>
      </c>
      <c r="L51" s="3"/>
      <c r="M51" s="3"/>
      <c r="N51" s="1" t="s">
        <v>9</v>
      </c>
      <c r="O51" s="3"/>
      <c r="P51" s="3"/>
      <c r="Q51" s="39">
        <v>45611</v>
      </c>
      <c r="R51" s="39">
        <v>45611</v>
      </c>
      <c r="S51" s="39"/>
      <c r="T51" s="39"/>
      <c r="U51" s="39">
        <v>45611</v>
      </c>
      <c r="V51" s="39">
        <v>45611</v>
      </c>
      <c r="W51" s="3"/>
    </row>
    <row r="52" spans="1:23" ht="45" customHeight="1">
      <c r="A52" s="349">
        <v>24</v>
      </c>
      <c r="B52" s="350" t="s">
        <v>102</v>
      </c>
      <c r="C52" s="365" t="s">
        <v>103</v>
      </c>
      <c r="D52" s="353" t="s">
        <v>104</v>
      </c>
      <c r="E52" s="1" t="s">
        <v>15</v>
      </c>
      <c r="F52" s="1">
        <v>11</v>
      </c>
      <c r="G52" s="1" t="s">
        <v>105</v>
      </c>
      <c r="H52" s="3"/>
      <c r="I52" s="1"/>
      <c r="J52" s="1"/>
      <c r="K52" s="1" t="s">
        <v>97</v>
      </c>
      <c r="L52" s="3"/>
      <c r="M52" s="3"/>
      <c r="N52" s="1" t="s">
        <v>9</v>
      </c>
      <c r="O52" s="3"/>
      <c r="P52" s="3"/>
      <c r="Q52" s="39">
        <v>45611</v>
      </c>
      <c r="R52" s="39">
        <v>45611</v>
      </c>
      <c r="S52" s="39"/>
      <c r="T52" s="39"/>
      <c r="U52" s="39">
        <v>45611</v>
      </c>
      <c r="V52" s="39">
        <v>45611</v>
      </c>
      <c r="W52" s="3"/>
    </row>
    <row r="53" spans="1:23" ht="42" customHeight="1">
      <c r="A53" s="349"/>
      <c r="B53" s="350"/>
      <c r="C53" s="365"/>
      <c r="D53" s="353"/>
      <c r="E53" s="1" t="s">
        <v>16</v>
      </c>
      <c r="F53" s="1" t="s">
        <v>106</v>
      </c>
      <c r="G53" s="1" t="s">
        <v>107</v>
      </c>
      <c r="H53" s="3"/>
      <c r="I53" s="1"/>
      <c r="J53" s="1"/>
      <c r="K53" s="1" t="s">
        <v>99</v>
      </c>
      <c r="L53" s="3"/>
      <c r="M53" s="3"/>
      <c r="N53" s="1" t="s">
        <v>9</v>
      </c>
      <c r="O53" s="3"/>
      <c r="P53" s="3"/>
      <c r="Q53" s="39">
        <v>45611</v>
      </c>
      <c r="R53" s="39">
        <v>45611</v>
      </c>
      <c r="S53" s="39"/>
      <c r="T53" s="39"/>
      <c r="U53" s="39">
        <v>45611</v>
      </c>
      <c r="V53" s="39">
        <v>45611</v>
      </c>
      <c r="W53" s="3"/>
    </row>
    <row r="54" spans="1:23" ht="33" customHeight="1">
      <c r="A54" s="349">
        <v>25</v>
      </c>
      <c r="B54" s="350"/>
      <c r="C54" s="362" t="s">
        <v>108</v>
      </c>
      <c r="D54" s="358" t="s">
        <v>109</v>
      </c>
      <c r="E54" s="1" t="s">
        <v>15</v>
      </c>
      <c r="F54" s="1">
        <v>11</v>
      </c>
      <c r="G54" s="1" t="s">
        <v>105</v>
      </c>
      <c r="H54" s="3"/>
      <c r="I54" s="1"/>
      <c r="J54" s="1"/>
      <c r="K54" s="1" t="s">
        <v>97</v>
      </c>
      <c r="L54" s="3"/>
      <c r="M54" s="3"/>
      <c r="N54" s="1" t="s">
        <v>9</v>
      </c>
      <c r="O54" s="3"/>
      <c r="P54" s="3"/>
      <c r="Q54" s="3"/>
      <c r="R54" s="3"/>
      <c r="S54" s="3"/>
      <c r="T54" s="3"/>
      <c r="U54" s="39"/>
      <c r="V54" s="39"/>
      <c r="W54" s="3"/>
    </row>
    <row r="55" spans="1:23" ht="43.5" customHeight="1">
      <c r="A55" s="349"/>
      <c r="B55" s="350"/>
      <c r="C55" s="362"/>
      <c r="D55" s="358"/>
      <c r="E55" s="1" t="s">
        <v>16</v>
      </c>
      <c r="F55" s="1" t="s">
        <v>106</v>
      </c>
      <c r="G55" s="1" t="s">
        <v>107</v>
      </c>
      <c r="H55" s="3"/>
      <c r="I55" s="1"/>
      <c r="J55" s="1"/>
      <c r="K55" s="1" t="s">
        <v>99</v>
      </c>
      <c r="L55" s="3"/>
      <c r="M55" s="3"/>
      <c r="N55" s="1" t="s">
        <v>9</v>
      </c>
      <c r="O55" s="3"/>
      <c r="P55" s="3"/>
      <c r="Q55" s="39">
        <v>45611</v>
      </c>
      <c r="R55" s="39">
        <v>45611</v>
      </c>
      <c r="S55" s="39"/>
      <c r="T55" s="39"/>
      <c r="U55" s="39">
        <v>45611</v>
      </c>
      <c r="V55" s="39">
        <v>45611</v>
      </c>
      <c r="W55" s="3"/>
    </row>
    <row r="56" spans="1:23">
      <c r="A56" s="349">
        <v>26</v>
      </c>
      <c r="B56" s="350"/>
      <c r="C56" s="365" t="s">
        <v>110</v>
      </c>
      <c r="D56" s="353" t="s">
        <v>111</v>
      </c>
      <c r="E56" s="1" t="s">
        <v>15</v>
      </c>
      <c r="F56" s="1">
        <v>11</v>
      </c>
      <c r="G56" s="1" t="s">
        <v>105</v>
      </c>
      <c r="H56" s="3"/>
      <c r="I56" s="1"/>
      <c r="J56" s="1"/>
      <c r="K56" s="1" t="s">
        <v>97</v>
      </c>
      <c r="L56" s="3"/>
      <c r="M56" s="3"/>
      <c r="N56" s="1" t="s">
        <v>9</v>
      </c>
      <c r="O56" s="3"/>
      <c r="P56" s="3"/>
      <c r="Q56" s="39">
        <v>45611</v>
      </c>
      <c r="R56" s="39">
        <v>45611</v>
      </c>
      <c r="S56" s="39"/>
      <c r="T56" s="39"/>
      <c r="U56" s="39">
        <v>45611</v>
      </c>
      <c r="V56" s="39">
        <v>45611</v>
      </c>
      <c r="W56" s="3"/>
    </row>
    <row r="57" spans="1:23">
      <c r="A57" s="349"/>
      <c r="B57" s="350"/>
      <c r="C57" s="365"/>
      <c r="D57" s="353"/>
      <c r="E57" s="1" t="s">
        <v>16</v>
      </c>
      <c r="F57" s="1" t="s">
        <v>106</v>
      </c>
      <c r="G57" s="1" t="s">
        <v>107</v>
      </c>
      <c r="H57" s="3"/>
      <c r="I57" s="1"/>
      <c r="J57" s="1"/>
      <c r="K57" s="1" t="s">
        <v>99</v>
      </c>
      <c r="L57" s="3"/>
      <c r="M57" s="3"/>
      <c r="N57" s="1" t="s">
        <v>9</v>
      </c>
      <c r="O57" s="3"/>
      <c r="P57" s="3"/>
      <c r="Q57" s="39">
        <v>45611</v>
      </c>
      <c r="R57" s="39">
        <v>45611</v>
      </c>
      <c r="S57" s="39"/>
      <c r="T57" s="39"/>
      <c r="U57" s="39">
        <v>45611</v>
      </c>
      <c r="V57" s="39">
        <v>45611</v>
      </c>
      <c r="W57" s="3"/>
    </row>
    <row r="58" spans="1:23">
      <c r="A58" s="349">
        <v>27</v>
      </c>
      <c r="B58" s="350"/>
      <c r="C58" s="369" t="s">
        <v>112</v>
      </c>
      <c r="D58" s="358" t="s">
        <v>113</v>
      </c>
      <c r="E58" s="1" t="s">
        <v>15</v>
      </c>
      <c r="F58" s="1">
        <v>11</v>
      </c>
      <c r="G58" s="1" t="s">
        <v>105</v>
      </c>
      <c r="H58" s="3"/>
      <c r="I58" s="1"/>
      <c r="J58" s="1"/>
      <c r="K58" s="1" t="s">
        <v>97</v>
      </c>
      <c r="L58" s="3"/>
      <c r="M58" s="3"/>
      <c r="N58" s="1" t="s">
        <v>9</v>
      </c>
      <c r="O58" s="3"/>
      <c r="P58" s="3"/>
      <c r="Q58" s="39">
        <v>45611</v>
      </c>
      <c r="R58" s="39">
        <v>45611</v>
      </c>
      <c r="S58" s="39"/>
      <c r="T58" s="39"/>
      <c r="U58" s="39">
        <v>45611</v>
      </c>
      <c r="V58" s="39">
        <v>45611</v>
      </c>
      <c r="W58" s="3"/>
    </row>
    <row r="59" spans="1:23">
      <c r="A59" s="349"/>
      <c r="B59" s="350"/>
      <c r="C59" s="369"/>
      <c r="D59" s="358"/>
      <c r="E59" s="1" t="s">
        <v>16</v>
      </c>
      <c r="F59" s="1" t="s">
        <v>106</v>
      </c>
      <c r="G59" s="1" t="s">
        <v>107</v>
      </c>
      <c r="H59" s="3"/>
      <c r="I59" s="1"/>
      <c r="J59" s="1"/>
      <c r="K59" s="1" t="s">
        <v>99</v>
      </c>
      <c r="L59" s="3"/>
      <c r="M59" s="3"/>
      <c r="N59" s="1" t="s">
        <v>9</v>
      </c>
      <c r="O59" s="3"/>
      <c r="P59" s="3"/>
      <c r="Q59" s="39">
        <v>45611</v>
      </c>
      <c r="R59" s="39">
        <v>45611</v>
      </c>
      <c r="S59" s="39"/>
      <c r="T59" s="39"/>
      <c r="U59" s="39">
        <v>45611</v>
      </c>
      <c r="V59" s="39">
        <v>45611</v>
      </c>
      <c r="W59" s="3"/>
    </row>
    <row r="60" spans="1:23">
      <c r="A60" s="349">
        <v>28</v>
      </c>
      <c r="B60" s="350"/>
      <c r="C60" s="368" t="s">
        <v>114</v>
      </c>
      <c r="D60" s="358" t="s">
        <v>115</v>
      </c>
      <c r="E60" s="1" t="s">
        <v>15</v>
      </c>
      <c r="F60" s="1">
        <v>11</v>
      </c>
      <c r="G60" s="1" t="s">
        <v>105</v>
      </c>
      <c r="H60" s="3"/>
      <c r="I60" s="1"/>
      <c r="J60" s="1"/>
      <c r="K60" s="1" t="s">
        <v>97</v>
      </c>
      <c r="L60" s="3"/>
      <c r="M60" s="3"/>
      <c r="N60" s="1" t="s">
        <v>9</v>
      </c>
      <c r="O60" s="3"/>
      <c r="P60" s="3"/>
      <c r="Q60" s="39">
        <v>45611</v>
      </c>
      <c r="R60" s="39">
        <v>45611</v>
      </c>
      <c r="S60" s="39"/>
      <c r="T60" s="39"/>
      <c r="U60" s="39">
        <v>45611</v>
      </c>
      <c r="V60" s="39">
        <v>45611</v>
      </c>
      <c r="W60" s="3"/>
    </row>
    <row r="61" spans="1:23" ht="33" customHeight="1">
      <c r="A61" s="349"/>
      <c r="B61" s="350"/>
      <c r="C61" s="368"/>
      <c r="D61" s="358"/>
      <c r="E61" s="1" t="s">
        <v>16</v>
      </c>
      <c r="F61" s="1" t="s">
        <v>106</v>
      </c>
      <c r="G61" s="1" t="s">
        <v>107</v>
      </c>
      <c r="H61" s="3"/>
      <c r="I61" s="1"/>
      <c r="J61" s="1"/>
      <c r="K61" s="1" t="s">
        <v>99</v>
      </c>
      <c r="L61" s="3"/>
      <c r="M61" s="3"/>
      <c r="N61" s="1" t="s">
        <v>9</v>
      </c>
      <c r="O61" s="3"/>
      <c r="P61" s="3"/>
      <c r="Q61" s="39">
        <v>45611</v>
      </c>
      <c r="R61" s="39">
        <v>45611</v>
      </c>
      <c r="S61" s="39"/>
      <c r="T61" s="39"/>
      <c r="U61" s="39">
        <v>45611</v>
      </c>
      <c r="V61" s="39">
        <v>45611</v>
      </c>
      <c r="W61" s="3"/>
    </row>
    <row r="62" spans="1:23">
      <c r="A62" s="349">
        <v>29</v>
      </c>
      <c r="B62" s="350"/>
      <c r="C62" s="368" t="s">
        <v>116</v>
      </c>
      <c r="D62" s="358" t="s">
        <v>117</v>
      </c>
      <c r="E62" s="1" t="s">
        <v>15</v>
      </c>
      <c r="F62" s="1">
        <v>11</v>
      </c>
      <c r="G62" s="1" t="s">
        <v>105</v>
      </c>
      <c r="H62" s="3"/>
      <c r="I62" s="1"/>
      <c r="J62" s="1"/>
      <c r="K62" s="1" t="s">
        <v>97</v>
      </c>
      <c r="L62" s="3"/>
      <c r="M62" s="3"/>
      <c r="N62" s="1" t="s">
        <v>9</v>
      </c>
      <c r="O62" s="3"/>
      <c r="P62" s="3"/>
      <c r="Q62" s="39">
        <v>45611</v>
      </c>
      <c r="R62" s="39">
        <v>45611</v>
      </c>
      <c r="S62" s="39"/>
      <c r="T62" s="39"/>
      <c r="U62" s="39">
        <v>45611</v>
      </c>
      <c r="V62" s="39">
        <v>45611</v>
      </c>
      <c r="W62" s="3"/>
    </row>
    <row r="63" spans="1:23">
      <c r="A63" s="349"/>
      <c r="B63" s="350"/>
      <c r="C63" s="368"/>
      <c r="D63" s="358"/>
      <c r="E63" s="1" t="s">
        <v>16</v>
      </c>
      <c r="F63" s="1" t="s">
        <v>106</v>
      </c>
      <c r="G63" s="1" t="s">
        <v>107</v>
      </c>
      <c r="H63" s="3"/>
      <c r="I63" s="1"/>
      <c r="J63" s="1"/>
      <c r="K63" s="1" t="s">
        <v>99</v>
      </c>
      <c r="L63" s="3"/>
      <c r="M63" s="3"/>
      <c r="N63" s="1" t="s">
        <v>9</v>
      </c>
      <c r="O63" s="3"/>
      <c r="P63" s="3"/>
      <c r="Q63" s="39">
        <v>45611</v>
      </c>
      <c r="R63" s="39">
        <v>45611</v>
      </c>
      <c r="S63" s="39"/>
      <c r="T63" s="39"/>
      <c r="U63" s="39">
        <v>45611</v>
      </c>
      <c r="V63" s="39">
        <v>45611</v>
      </c>
      <c r="W63" s="3"/>
    </row>
    <row r="64" spans="1:23" ht="32.25" customHeight="1">
      <c r="A64" s="349">
        <v>30</v>
      </c>
      <c r="B64" s="363" t="s">
        <v>118</v>
      </c>
      <c r="C64" s="368" t="s">
        <v>119</v>
      </c>
      <c r="D64" s="358" t="s">
        <v>120</v>
      </c>
      <c r="E64" s="1" t="s">
        <v>15</v>
      </c>
      <c r="F64" s="7">
        <v>15</v>
      </c>
      <c r="G64" s="7" t="s">
        <v>47</v>
      </c>
      <c r="H64" s="3"/>
      <c r="I64" s="1"/>
      <c r="J64" s="1"/>
      <c r="K64" s="1" t="s">
        <v>39</v>
      </c>
      <c r="L64" s="3"/>
      <c r="M64" s="3"/>
      <c r="N64" s="1" t="s">
        <v>9</v>
      </c>
      <c r="O64" s="3"/>
      <c r="P64" s="3"/>
      <c r="Q64" s="3"/>
      <c r="R64" s="3"/>
      <c r="S64" s="3"/>
      <c r="T64" s="3"/>
      <c r="U64" s="39"/>
      <c r="V64" s="39"/>
      <c r="W64" s="3"/>
    </row>
    <row r="65" spans="1:23" ht="42" customHeight="1">
      <c r="A65" s="349"/>
      <c r="B65" s="363"/>
      <c r="C65" s="368"/>
      <c r="D65" s="358"/>
      <c r="E65" s="1" t="s">
        <v>16</v>
      </c>
      <c r="F65" s="15" t="s">
        <v>40</v>
      </c>
      <c r="G65" s="1" t="s">
        <v>41</v>
      </c>
      <c r="H65" s="3"/>
      <c r="I65" s="1"/>
      <c r="J65" s="1"/>
      <c r="K65" s="1" t="s">
        <v>42</v>
      </c>
      <c r="L65" s="3"/>
      <c r="M65" s="3"/>
      <c r="N65" s="1" t="s">
        <v>9</v>
      </c>
      <c r="O65" s="3"/>
      <c r="P65" s="3"/>
      <c r="Q65" s="39">
        <v>45611</v>
      </c>
      <c r="R65" s="39">
        <v>45611</v>
      </c>
      <c r="S65" s="39"/>
      <c r="T65" s="39"/>
      <c r="U65" s="39">
        <v>45611</v>
      </c>
      <c r="V65" s="39">
        <v>45611</v>
      </c>
      <c r="W65" s="3"/>
    </row>
    <row r="66" spans="1:23" ht="36" customHeight="1">
      <c r="A66" s="349">
        <v>31</v>
      </c>
      <c r="B66" s="363"/>
      <c r="C66" s="362" t="s">
        <v>121</v>
      </c>
      <c r="D66" s="358" t="s">
        <v>122</v>
      </c>
      <c r="E66" s="1" t="s">
        <v>15</v>
      </c>
      <c r="F66" s="7">
        <v>15</v>
      </c>
      <c r="G66" s="7" t="s">
        <v>47</v>
      </c>
      <c r="H66" s="3"/>
      <c r="I66" s="1"/>
      <c r="J66" s="1"/>
      <c r="K66" s="1" t="s">
        <v>39</v>
      </c>
      <c r="L66" s="3"/>
      <c r="M66" s="3"/>
      <c r="N66" s="1" t="s">
        <v>9</v>
      </c>
      <c r="O66" s="3"/>
      <c r="P66" s="3"/>
      <c r="Q66" s="3"/>
      <c r="R66" s="3"/>
      <c r="S66" s="3"/>
      <c r="T66" s="3"/>
      <c r="U66" s="39"/>
      <c r="V66" s="39"/>
      <c r="W66" s="3"/>
    </row>
    <row r="67" spans="1:23" ht="36.75" customHeight="1">
      <c r="A67" s="349"/>
      <c r="B67" s="363"/>
      <c r="C67" s="362"/>
      <c r="D67" s="358"/>
      <c r="E67" s="1" t="s">
        <v>16</v>
      </c>
      <c r="F67" s="15" t="s">
        <v>40</v>
      </c>
      <c r="G67" s="1" t="s">
        <v>41</v>
      </c>
      <c r="H67" s="3"/>
      <c r="I67" s="1"/>
      <c r="J67" s="1"/>
      <c r="K67" s="1" t="s">
        <v>42</v>
      </c>
      <c r="L67" s="3"/>
      <c r="M67" s="3"/>
      <c r="N67" s="1" t="s">
        <v>9</v>
      </c>
      <c r="O67" s="3"/>
      <c r="P67" s="3"/>
      <c r="Q67" s="39">
        <v>45611</v>
      </c>
      <c r="R67" s="39">
        <v>45611</v>
      </c>
      <c r="S67" s="39"/>
      <c r="T67" s="39"/>
      <c r="U67" s="39">
        <v>45611</v>
      </c>
      <c r="V67" s="39">
        <v>45611</v>
      </c>
      <c r="W67" s="3"/>
    </row>
    <row r="68" spans="1:23" ht="43.5" customHeight="1">
      <c r="A68" s="349">
        <v>32</v>
      </c>
      <c r="B68" s="363" t="s">
        <v>123</v>
      </c>
      <c r="C68" s="368" t="s">
        <v>124</v>
      </c>
      <c r="D68" s="358" t="s">
        <v>125</v>
      </c>
      <c r="E68" s="1" t="s">
        <v>15</v>
      </c>
      <c r="F68" s="7">
        <v>15</v>
      </c>
      <c r="G68" s="7" t="s">
        <v>47</v>
      </c>
      <c r="H68" s="3"/>
      <c r="I68" s="1"/>
      <c r="J68" s="1"/>
      <c r="K68" s="1" t="s">
        <v>39</v>
      </c>
      <c r="L68" s="3"/>
      <c r="M68" s="3"/>
      <c r="N68" s="1" t="s">
        <v>9</v>
      </c>
      <c r="O68" s="3"/>
      <c r="P68" s="3"/>
      <c r="Q68" s="3"/>
      <c r="R68" s="3"/>
      <c r="S68" s="3"/>
      <c r="T68" s="3"/>
      <c r="U68" s="39"/>
      <c r="V68" s="39"/>
      <c r="W68" s="3"/>
    </row>
    <row r="69" spans="1:23" ht="35.25" customHeight="1">
      <c r="A69" s="349"/>
      <c r="B69" s="363"/>
      <c r="C69" s="368"/>
      <c r="D69" s="358"/>
      <c r="E69" s="1" t="s">
        <v>16</v>
      </c>
      <c r="F69" s="15" t="s">
        <v>40</v>
      </c>
      <c r="G69" s="1" t="s">
        <v>41</v>
      </c>
      <c r="H69" s="3"/>
      <c r="I69" s="1"/>
      <c r="J69" s="1"/>
      <c r="K69" s="1" t="s">
        <v>42</v>
      </c>
      <c r="L69" s="3"/>
      <c r="M69" s="3"/>
      <c r="N69" s="1" t="s">
        <v>9</v>
      </c>
      <c r="O69" s="3"/>
      <c r="P69" s="3"/>
      <c r="Q69" s="39">
        <v>45611</v>
      </c>
      <c r="R69" s="39">
        <v>45611</v>
      </c>
      <c r="S69" s="39"/>
      <c r="T69" s="39"/>
      <c r="U69" s="39">
        <v>45611</v>
      </c>
      <c r="V69" s="39">
        <v>45611</v>
      </c>
      <c r="W69" s="3"/>
    </row>
    <row r="70" spans="1:23" ht="33.75" customHeight="1">
      <c r="A70" s="349">
        <v>33</v>
      </c>
      <c r="B70" s="363"/>
      <c r="C70" s="362" t="s">
        <v>126</v>
      </c>
      <c r="D70" s="358" t="s">
        <v>127</v>
      </c>
      <c r="E70" s="1" t="s">
        <v>15</v>
      </c>
      <c r="F70" s="7">
        <v>15</v>
      </c>
      <c r="G70" s="7" t="s">
        <v>47</v>
      </c>
      <c r="H70" s="3"/>
      <c r="I70" s="1"/>
      <c r="J70" s="1"/>
      <c r="K70" s="1" t="s">
        <v>39</v>
      </c>
      <c r="L70" s="3"/>
      <c r="M70" s="3"/>
      <c r="N70" s="1" t="s">
        <v>9</v>
      </c>
      <c r="O70" s="3"/>
      <c r="P70" s="3"/>
      <c r="Q70" s="3"/>
      <c r="R70" s="3"/>
      <c r="S70" s="3"/>
      <c r="T70" s="3"/>
      <c r="U70" s="39"/>
      <c r="V70" s="39"/>
      <c r="W70" s="3"/>
    </row>
    <row r="71" spans="1:23" ht="44.25" customHeight="1">
      <c r="A71" s="349"/>
      <c r="B71" s="363"/>
      <c r="C71" s="362"/>
      <c r="D71" s="358"/>
      <c r="E71" s="1" t="s">
        <v>16</v>
      </c>
      <c r="F71" s="15" t="s">
        <v>40</v>
      </c>
      <c r="G71" s="1" t="s">
        <v>41</v>
      </c>
      <c r="H71" s="3"/>
      <c r="I71" s="1"/>
      <c r="J71" s="1"/>
      <c r="K71" s="1" t="s">
        <v>42</v>
      </c>
      <c r="L71" s="3"/>
      <c r="M71" s="3"/>
      <c r="N71" s="1" t="s">
        <v>9</v>
      </c>
      <c r="O71" s="3"/>
      <c r="P71" s="3"/>
      <c r="Q71" s="39">
        <v>45611</v>
      </c>
      <c r="R71" s="39">
        <v>45611</v>
      </c>
      <c r="S71" s="39"/>
      <c r="T71" s="39"/>
      <c r="U71" s="39">
        <v>45611</v>
      </c>
      <c r="V71" s="39">
        <v>45611</v>
      </c>
      <c r="W71" s="3"/>
    </row>
    <row r="72" spans="1:23" ht="56.25" customHeight="1">
      <c r="A72" s="349">
        <v>34</v>
      </c>
      <c r="B72" s="349" t="s">
        <v>128</v>
      </c>
      <c r="C72" s="362" t="s">
        <v>129</v>
      </c>
      <c r="D72" s="358" t="s">
        <v>130</v>
      </c>
      <c r="E72" s="1" t="s">
        <v>15</v>
      </c>
      <c r="F72" s="1">
        <v>14</v>
      </c>
      <c r="G72" s="1" t="s">
        <v>131</v>
      </c>
      <c r="H72" s="3"/>
      <c r="I72" s="1"/>
      <c r="J72" s="1"/>
      <c r="K72" s="1" t="s">
        <v>132</v>
      </c>
      <c r="L72" s="3"/>
      <c r="M72" s="3"/>
      <c r="N72" s="1" t="s">
        <v>9</v>
      </c>
      <c r="O72" s="3"/>
      <c r="P72" s="3"/>
      <c r="Q72" s="39">
        <v>45611</v>
      </c>
      <c r="R72" s="39">
        <v>45611</v>
      </c>
      <c r="S72" s="39"/>
      <c r="T72" s="39"/>
      <c r="U72" s="39"/>
      <c r="V72" s="39"/>
      <c r="W72" s="3"/>
    </row>
    <row r="73" spans="1:23" ht="69.75" customHeight="1">
      <c r="A73" s="349"/>
      <c r="B73" s="349"/>
      <c r="C73" s="362"/>
      <c r="D73" s="358"/>
      <c r="E73" s="1" t="s">
        <v>16</v>
      </c>
      <c r="F73" s="1" t="s">
        <v>133</v>
      </c>
      <c r="G73" s="1" t="s">
        <v>134</v>
      </c>
      <c r="H73" s="3"/>
      <c r="I73" s="1"/>
      <c r="J73" s="1"/>
      <c r="K73" s="1" t="s">
        <v>132</v>
      </c>
      <c r="L73" s="3"/>
      <c r="M73" s="3"/>
      <c r="N73" s="1" t="s">
        <v>9</v>
      </c>
      <c r="O73" s="3"/>
      <c r="P73" s="3"/>
      <c r="Q73" s="39">
        <v>45611</v>
      </c>
      <c r="R73" s="39">
        <v>45611</v>
      </c>
      <c r="S73" s="39"/>
      <c r="T73" s="39"/>
      <c r="U73" s="39">
        <v>45611</v>
      </c>
      <c r="V73" s="39">
        <v>45611</v>
      </c>
      <c r="W73" s="3"/>
    </row>
    <row r="74" spans="1:23" ht="57.75" customHeight="1">
      <c r="A74" s="349">
        <v>35</v>
      </c>
      <c r="B74" s="349"/>
      <c r="C74" s="362" t="s">
        <v>135</v>
      </c>
      <c r="D74" s="358" t="s">
        <v>136</v>
      </c>
      <c r="E74" s="1" t="s">
        <v>15</v>
      </c>
      <c r="F74" s="1">
        <v>14</v>
      </c>
      <c r="G74" s="1" t="s">
        <v>131</v>
      </c>
      <c r="H74" s="3"/>
      <c r="I74" s="1"/>
      <c r="J74" s="1"/>
      <c r="K74" s="1" t="s">
        <v>132</v>
      </c>
      <c r="L74" s="3"/>
      <c r="M74" s="3"/>
      <c r="N74" s="1" t="s">
        <v>9</v>
      </c>
      <c r="O74" s="3"/>
      <c r="P74" s="3"/>
      <c r="Q74" s="39">
        <v>45611</v>
      </c>
      <c r="R74" s="39">
        <v>45611</v>
      </c>
      <c r="S74" s="39"/>
      <c r="T74" s="39"/>
      <c r="U74" s="39">
        <v>45611</v>
      </c>
      <c r="V74" s="39">
        <v>45611</v>
      </c>
      <c r="W74" s="3"/>
    </row>
    <row r="75" spans="1:23" ht="63" customHeight="1">
      <c r="A75" s="349"/>
      <c r="B75" s="349"/>
      <c r="C75" s="362"/>
      <c r="D75" s="358"/>
      <c r="E75" s="1" t="s">
        <v>16</v>
      </c>
      <c r="F75" s="1" t="s">
        <v>133</v>
      </c>
      <c r="G75" s="1" t="s">
        <v>134</v>
      </c>
      <c r="H75" s="3"/>
      <c r="I75" s="1"/>
      <c r="J75" s="1"/>
      <c r="K75" s="1" t="s">
        <v>132</v>
      </c>
      <c r="L75" s="3"/>
      <c r="M75" s="3"/>
      <c r="N75" s="1" t="s">
        <v>9</v>
      </c>
      <c r="O75" s="3"/>
      <c r="P75" s="3"/>
      <c r="Q75" s="39">
        <v>45611</v>
      </c>
      <c r="R75" s="39">
        <v>45611</v>
      </c>
      <c r="S75" s="39"/>
      <c r="T75" s="39"/>
      <c r="U75" s="39">
        <v>45611</v>
      </c>
      <c r="V75" s="39">
        <v>45611</v>
      </c>
      <c r="W75" s="3"/>
    </row>
    <row r="76" spans="1:23" ht="55.5" customHeight="1">
      <c r="A76" s="349">
        <v>36</v>
      </c>
      <c r="B76" s="349"/>
      <c r="C76" s="362" t="s">
        <v>137</v>
      </c>
      <c r="D76" s="358" t="s">
        <v>138</v>
      </c>
      <c r="E76" s="1" t="s">
        <v>15</v>
      </c>
      <c r="F76" s="1">
        <v>14</v>
      </c>
      <c r="G76" s="1" t="s">
        <v>131</v>
      </c>
      <c r="H76" s="3"/>
      <c r="I76" s="1"/>
      <c r="J76" s="1"/>
      <c r="K76" s="1" t="s">
        <v>132</v>
      </c>
      <c r="L76" s="3"/>
      <c r="M76" s="3"/>
      <c r="N76" s="1" t="s">
        <v>9</v>
      </c>
      <c r="O76" s="3"/>
      <c r="P76" s="3"/>
      <c r="Q76" s="39">
        <v>45611</v>
      </c>
      <c r="R76" s="39">
        <v>45611</v>
      </c>
      <c r="S76" s="39"/>
      <c r="T76" s="39"/>
      <c r="U76" s="39">
        <v>45611</v>
      </c>
      <c r="V76" s="39">
        <v>45611</v>
      </c>
      <c r="W76" s="3"/>
    </row>
    <row r="77" spans="1:23" ht="61.5" customHeight="1">
      <c r="A77" s="349"/>
      <c r="B77" s="349"/>
      <c r="C77" s="362"/>
      <c r="D77" s="358"/>
      <c r="E77" s="1" t="s">
        <v>16</v>
      </c>
      <c r="F77" s="1" t="s">
        <v>133</v>
      </c>
      <c r="G77" s="1" t="s">
        <v>134</v>
      </c>
      <c r="H77" s="3"/>
      <c r="I77" s="1"/>
      <c r="J77" s="1"/>
      <c r="K77" s="1" t="s">
        <v>132</v>
      </c>
      <c r="L77" s="3"/>
      <c r="M77" s="3"/>
      <c r="N77" s="1" t="s">
        <v>9</v>
      </c>
      <c r="O77" s="3"/>
      <c r="P77" s="3"/>
      <c r="Q77" s="39">
        <v>45611</v>
      </c>
      <c r="R77" s="39">
        <v>45611</v>
      </c>
      <c r="S77" s="39"/>
      <c r="T77" s="39"/>
      <c r="U77" s="39">
        <v>45611</v>
      </c>
      <c r="V77" s="39">
        <v>45611</v>
      </c>
      <c r="W77" s="3"/>
    </row>
    <row r="78" spans="1:23" ht="61.5" customHeight="1">
      <c r="A78" s="349">
        <v>37</v>
      </c>
      <c r="B78" s="349"/>
      <c r="C78" s="362" t="s">
        <v>139</v>
      </c>
      <c r="D78" s="358" t="s">
        <v>140</v>
      </c>
      <c r="E78" s="1" t="s">
        <v>15</v>
      </c>
      <c r="F78" s="1">
        <v>14</v>
      </c>
      <c r="G78" s="1" t="s">
        <v>131</v>
      </c>
      <c r="H78" s="3"/>
      <c r="I78" s="1"/>
      <c r="J78" s="1"/>
      <c r="K78" s="1" t="s">
        <v>132</v>
      </c>
      <c r="L78" s="3"/>
      <c r="M78" s="3"/>
      <c r="N78" s="1" t="s">
        <v>9</v>
      </c>
      <c r="O78" s="3"/>
      <c r="P78" s="3"/>
      <c r="Q78" s="39">
        <v>45611</v>
      </c>
      <c r="R78" s="39">
        <v>45611</v>
      </c>
      <c r="S78" s="39"/>
      <c r="T78" s="39"/>
      <c r="U78" s="39"/>
      <c r="V78" s="39"/>
      <c r="W78" s="3"/>
    </row>
    <row r="79" spans="1:23" ht="61.5" customHeight="1">
      <c r="A79" s="349"/>
      <c r="B79" s="349"/>
      <c r="C79" s="362"/>
      <c r="D79" s="358"/>
      <c r="E79" s="1" t="s">
        <v>16</v>
      </c>
      <c r="F79" s="1" t="s">
        <v>133</v>
      </c>
      <c r="G79" s="1" t="s">
        <v>134</v>
      </c>
      <c r="H79" s="3"/>
      <c r="I79" s="1"/>
      <c r="J79" s="1"/>
      <c r="K79" s="1" t="s">
        <v>132</v>
      </c>
      <c r="L79" s="3"/>
      <c r="M79" s="3"/>
      <c r="N79" s="1" t="s">
        <v>9</v>
      </c>
      <c r="O79" s="3"/>
      <c r="P79" s="3"/>
      <c r="Q79" s="39">
        <v>45611</v>
      </c>
      <c r="R79" s="39">
        <v>45611</v>
      </c>
      <c r="S79" s="39"/>
      <c r="T79" s="39"/>
      <c r="U79" s="39">
        <v>45611</v>
      </c>
      <c r="V79" s="39">
        <v>45611</v>
      </c>
      <c r="W79" s="3"/>
    </row>
    <row r="80" spans="1:23" ht="94.5" customHeight="1">
      <c r="A80" s="349">
        <v>38</v>
      </c>
      <c r="B80" s="349"/>
      <c r="C80" s="362" t="s">
        <v>141</v>
      </c>
      <c r="D80" s="358" t="s">
        <v>142</v>
      </c>
      <c r="E80" s="1" t="s">
        <v>15</v>
      </c>
      <c r="F80" s="1">
        <v>14</v>
      </c>
      <c r="G80" s="1" t="s">
        <v>80</v>
      </c>
      <c r="H80" s="3"/>
      <c r="I80" s="1">
        <v>7243447776</v>
      </c>
      <c r="J80" s="1" t="s">
        <v>143</v>
      </c>
      <c r="K80" s="1" t="s">
        <v>81</v>
      </c>
      <c r="L80" s="3"/>
      <c r="M80" s="3" t="s">
        <v>144</v>
      </c>
      <c r="N80" s="1" t="s">
        <v>9</v>
      </c>
      <c r="O80" s="3"/>
      <c r="P80" s="3"/>
      <c r="Q80" s="39">
        <v>45620</v>
      </c>
      <c r="R80" s="39">
        <v>45620</v>
      </c>
      <c r="S80" s="39"/>
      <c r="T80" s="39"/>
      <c r="U80" s="39">
        <v>45611</v>
      </c>
      <c r="V80" s="39">
        <v>45611</v>
      </c>
      <c r="W80" s="3"/>
    </row>
    <row r="81" spans="1:23" ht="74.25" customHeight="1">
      <c r="A81" s="349"/>
      <c r="B81" s="349"/>
      <c r="C81" s="362"/>
      <c r="D81" s="358"/>
      <c r="E81" s="1" t="s">
        <v>16</v>
      </c>
      <c r="F81" s="1">
        <v>18.100000000000001</v>
      </c>
      <c r="G81" s="1" t="s">
        <v>82</v>
      </c>
      <c r="H81" s="3"/>
      <c r="I81" s="1">
        <v>7243447776</v>
      </c>
      <c r="J81" s="1" t="s">
        <v>145</v>
      </c>
      <c r="K81" s="1" t="s">
        <v>81</v>
      </c>
      <c r="L81" s="3"/>
      <c r="M81" s="2" t="s">
        <v>146</v>
      </c>
      <c r="N81" s="1" t="s">
        <v>9</v>
      </c>
      <c r="O81" s="3"/>
      <c r="P81" s="3"/>
      <c r="Q81" s="39">
        <v>45620</v>
      </c>
      <c r="R81" s="39">
        <v>45620</v>
      </c>
      <c r="S81" s="39"/>
      <c r="T81" s="39"/>
      <c r="U81" s="39">
        <v>45611</v>
      </c>
      <c r="V81" s="39">
        <v>45611</v>
      </c>
      <c r="W81" s="3"/>
    </row>
    <row r="82" spans="1:23" ht="99" customHeight="1">
      <c r="A82" s="349">
        <v>39</v>
      </c>
      <c r="B82" s="349"/>
      <c r="C82" s="362" t="s">
        <v>147</v>
      </c>
      <c r="D82" s="358" t="s">
        <v>148</v>
      </c>
      <c r="E82" s="1" t="s">
        <v>15</v>
      </c>
      <c r="F82" s="1">
        <v>14</v>
      </c>
      <c r="G82" s="1" t="s">
        <v>80</v>
      </c>
      <c r="H82" s="3"/>
      <c r="I82" s="1">
        <v>7243447776</v>
      </c>
      <c r="J82" s="10" t="s">
        <v>149</v>
      </c>
      <c r="K82" s="1" t="s">
        <v>81</v>
      </c>
      <c r="L82" s="3"/>
      <c r="M82" s="12" t="s">
        <v>150</v>
      </c>
      <c r="N82" s="1" t="s">
        <v>9</v>
      </c>
      <c r="O82" s="3"/>
      <c r="P82" s="3"/>
      <c r="Q82" s="39">
        <v>45620</v>
      </c>
      <c r="R82" s="39">
        <v>45620</v>
      </c>
      <c r="S82" s="39"/>
      <c r="T82" s="39"/>
      <c r="U82" s="39">
        <v>45611</v>
      </c>
      <c r="V82" s="39">
        <v>45611</v>
      </c>
      <c r="W82" s="3"/>
    </row>
    <row r="83" spans="1:23" ht="93.75" customHeight="1">
      <c r="A83" s="349"/>
      <c r="B83" s="349"/>
      <c r="C83" s="362"/>
      <c r="D83" s="358"/>
      <c r="E83" s="1" t="s">
        <v>16</v>
      </c>
      <c r="F83" s="1">
        <v>18.100000000000001</v>
      </c>
      <c r="G83" s="1" t="s">
        <v>82</v>
      </c>
      <c r="H83" s="3"/>
      <c r="I83" s="1">
        <v>7243447776</v>
      </c>
      <c r="J83" s="1" t="s">
        <v>151</v>
      </c>
      <c r="K83" s="1" t="s">
        <v>81</v>
      </c>
      <c r="L83" s="3"/>
      <c r="M83" s="3" t="s">
        <v>152</v>
      </c>
      <c r="N83" s="1" t="s">
        <v>9</v>
      </c>
      <c r="O83" s="3"/>
      <c r="P83" s="3"/>
      <c r="Q83" s="39">
        <v>45620</v>
      </c>
      <c r="R83" s="39">
        <v>45620</v>
      </c>
      <c r="S83" s="39"/>
      <c r="T83" s="39"/>
      <c r="U83" s="39">
        <v>45611</v>
      </c>
      <c r="V83" s="39">
        <v>45611</v>
      </c>
      <c r="W83" s="3"/>
    </row>
    <row r="84" spans="1:23" ht="78.75" customHeight="1">
      <c r="A84" s="349">
        <v>40</v>
      </c>
      <c r="B84" s="349"/>
      <c r="C84" s="367" t="s">
        <v>153</v>
      </c>
      <c r="D84" s="358" t="s">
        <v>154</v>
      </c>
      <c r="E84" s="1" t="s">
        <v>15</v>
      </c>
      <c r="F84" s="1">
        <v>14</v>
      </c>
      <c r="G84" s="1" t="s">
        <v>80</v>
      </c>
      <c r="H84" s="3"/>
      <c r="I84" s="1">
        <v>7243447776</v>
      </c>
      <c r="J84" s="1" t="s">
        <v>155</v>
      </c>
      <c r="K84" s="1" t="s">
        <v>156</v>
      </c>
      <c r="L84" s="3"/>
      <c r="M84" s="2" t="s">
        <v>157</v>
      </c>
      <c r="N84" s="1" t="s">
        <v>9</v>
      </c>
      <c r="O84" s="3"/>
      <c r="P84" s="3"/>
      <c r="Q84" s="39">
        <v>45611</v>
      </c>
      <c r="R84" s="39">
        <v>45611</v>
      </c>
      <c r="S84" s="39"/>
      <c r="T84" s="39"/>
      <c r="U84" s="39">
        <v>45611</v>
      </c>
      <c r="V84" s="39">
        <v>45611</v>
      </c>
      <c r="W84" s="3"/>
    </row>
    <row r="85" spans="1:23" ht="75" customHeight="1">
      <c r="A85" s="349"/>
      <c r="B85" s="349"/>
      <c r="C85" s="367"/>
      <c r="D85" s="358"/>
      <c r="E85" s="1" t="s">
        <v>16</v>
      </c>
      <c r="F85" s="1">
        <v>16.600000000000001</v>
      </c>
      <c r="G85" s="1" t="s">
        <v>82</v>
      </c>
      <c r="H85" s="3"/>
      <c r="I85" s="1">
        <v>7258414343</v>
      </c>
      <c r="J85" s="1" t="s">
        <v>158</v>
      </c>
      <c r="K85" s="1" t="s">
        <v>156</v>
      </c>
      <c r="L85" s="3"/>
      <c r="M85" s="3" t="s">
        <v>159</v>
      </c>
      <c r="N85" s="1" t="s">
        <v>9</v>
      </c>
      <c r="O85" s="3"/>
      <c r="P85" s="3"/>
      <c r="Q85" s="39">
        <v>45611</v>
      </c>
      <c r="R85" s="39">
        <v>45611</v>
      </c>
      <c r="S85" s="39"/>
      <c r="T85" s="39"/>
      <c r="U85" s="39">
        <v>45611</v>
      </c>
      <c r="V85" s="39">
        <v>45611</v>
      </c>
      <c r="W85" s="3"/>
    </row>
    <row r="86" spans="1:23" ht="33.75" customHeight="1">
      <c r="A86" s="349">
        <v>41</v>
      </c>
      <c r="B86" s="349" t="s">
        <v>160</v>
      </c>
      <c r="C86" s="362" t="s">
        <v>161</v>
      </c>
      <c r="D86" s="358" t="s">
        <v>162</v>
      </c>
      <c r="E86" s="1" t="s">
        <v>15</v>
      </c>
      <c r="F86" s="1">
        <v>14</v>
      </c>
      <c r="G86" s="1" t="s">
        <v>80</v>
      </c>
      <c r="H86" s="3"/>
      <c r="I86" s="1">
        <v>7243447776</v>
      </c>
      <c r="J86" s="1"/>
      <c r="K86" s="1" t="s">
        <v>81</v>
      </c>
      <c r="L86" s="3"/>
      <c r="M86" s="3"/>
      <c r="N86" s="1" t="s">
        <v>9</v>
      </c>
      <c r="O86" s="3"/>
      <c r="P86" s="3"/>
      <c r="Q86" s="39">
        <v>45620</v>
      </c>
      <c r="R86" s="39">
        <v>45620</v>
      </c>
      <c r="S86" s="39">
        <v>45614</v>
      </c>
      <c r="T86" s="39">
        <v>45614</v>
      </c>
      <c r="U86" s="39">
        <v>45611</v>
      </c>
      <c r="V86" s="39">
        <v>45612</v>
      </c>
      <c r="W86" s="3"/>
    </row>
    <row r="87" spans="1:23" ht="46.5" customHeight="1">
      <c r="A87" s="349"/>
      <c r="B87" s="349"/>
      <c r="C87" s="362"/>
      <c r="D87" s="358"/>
      <c r="E87" s="1" t="s">
        <v>16</v>
      </c>
      <c r="F87" s="1">
        <v>18.100000000000001</v>
      </c>
      <c r="G87" s="1" t="s">
        <v>82</v>
      </c>
      <c r="H87" s="3"/>
      <c r="I87" s="1">
        <v>7243447776</v>
      </c>
      <c r="J87" s="1"/>
      <c r="K87" s="1" t="s">
        <v>81</v>
      </c>
      <c r="L87" s="3"/>
      <c r="M87" s="3"/>
      <c r="N87" s="1" t="s">
        <v>9</v>
      </c>
      <c r="O87" s="3"/>
      <c r="P87" s="3"/>
      <c r="Q87" s="39">
        <v>45620</v>
      </c>
      <c r="R87" s="39">
        <v>45620</v>
      </c>
      <c r="S87" s="39">
        <v>45614</v>
      </c>
      <c r="T87" s="39">
        <v>45614</v>
      </c>
      <c r="U87" s="39">
        <v>45611</v>
      </c>
      <c r="V87" s="39">
        <v>45611</v>
      </c>
      <c r="W87" s="3"/>
    </row>
    <row r="88" spans="1:23">
      <c r="A88" s="349">
        <v>42</v>
      </c>
      <c r="B88" s="349"/>
      <c r="C88" s="362" t="s">
        <v>163</v>
      </c>
      <c r="D88" s="358" t="s">
        <v>164</v>
      </c>
      <c r="E88" s="1" t="s">
        <v>15</v>
      </c>
      <c r="F88" s="1">
        <v>13</v>
      </c>
      <c r="G88" s="1" t="s">
        <v>80</v>
      </c>
      <c r="H88" s="3"/>
      <c r="I88" s="1">
        <v>7243447776</v>
      </c>
      <c r="J88" s="1"/>
      <c r="K88" s="1" t="s">
        <v>81</v>
      </c>
      <c r="L88" s="3"/>
      <c r="M88" s="3"/>
      <c r="N88" s="1" t="s">
        <v>9</v>
      </c>
      <c r="O88" s="3"/>
      <c r="P88" s="3"/>
      <c r="Q88" s="39">
        <v>45620</v>
      </c>
      <c r="R88" s="39">
        <v>45620</v>
      </c>
      <c r="S88" s="39">
        <v>45614</v>
      </c>
      <c r="T88" s="39">
        <v>45614</v>
      </c>
      <c r="U88" s="39">
        <v>45611</v>
      </c>
      <c r="V88" s="39">
        <v>45611</v>
      </c>
      <c r="W88" s="3"/>
    </row>
    <row r="89" spans="1:23">
      <c r="A89" s="349"/>
      <c r="B89" s="349"/>
      <c r="C89" s="362"/>
      <c r="D89" s="358"/>
      <c r="E89" s="1" t="s">
        <v>16</v>
      </c>
      <c r="F89" s="1">
        <v>18.100000000000001</v>
      </c>
      <c r="G89" s="1" t="s">
        <v>82</v>
      </c>
      <c r="H89" s="3"/>
      <c r="I89" s="1">
        <v>7243447776</v>
      </c>
      <c r="J89" s="1"/>
      <c r="K89" s="1" t="s">
        <v>81</v>
      </c>
      <c r="L89" s="3"/>
      <c r="M89" s="3"/>
      <c r="N89" s="1" t="s">
        <v>9</v>
      </c>
      <c r="O89" s="3"/>
      <c r="P89" s="3"/>
      <c r="Q89" s="39">
        <v>45620</v>
      </c>
      <c r="R89" s="39">
        <v>45620</v>
      </c>
      <c r="S89" s="39">
        <v>45614</v>
      </c>
      <c r="T89" s="39">
        <v>45614</v>
      </c>
      <c r="U89" s="39">
        <v>45611</v>
      </c>
      <c r="V89" s="39">
        <v>45611</v>
      </c>
      <c r="W89" s="3"/>
    </row>
    <row r="90" spans="1:23">
      <c r="A90" s="349">
        <v>43</v>
      </c>
      <c r="B90" s="349"/>
      <c r="C90" s="362" t="s">
        <v>165</v>
      </c>
      <c r="D90" s="358" t="s">
        <v>166</v>
      </c>
      <c r="E90" s="1" t="s">
        <v>15</v>
      </c>
      <c r="F90" s="1">
        <v>13</v>
      </c>
      <c r="G90" s="1" t="s">
        <v>80</v>
      </c>
      <c r="H90" s="3"/>
      <c r="I90" s="1">
        <v>7243447776</v>
      </c>
      <c r="J90" s="1"/>
      <c r="K90" s="1" t="s">
        <v>81</v>
      </c>
      <c r="L90" s="3"/>
      <c r="M90" s="3"/>
      <c r="N90" s="1" t="s">
        <v>9</v>
      </c>
      <c r="O90" s="3"/>
      <c r="P90" s="3"/>
      <c r="Q90" s="39">
        <v>45620</v>
      </c>
      <c r="R90" s="39">
        <v>45620</v>
      </c>
      <c r="S90" s="39">
        <v>45614</v>
      </c>
      <c r="T90" s="39">
        <v>45614</v>
      </c>
      <c r="U90" s="39">
        <v>45611</v>
      </c>
      <c r="V90" s="39">
        <v>45611</v>
      </c>
      <c r="W90" s="3"/>
    </row>
    <row r="91" spans="1:23">
      <c r="A91" s="349"/>
      <c r="B91" s="349"/>
      <c r="C91" s="362"/>
      <c r="D91" s="358"/>
      <c r="E91" s="1" t="s">
        <v>16</v>
      </c>
      <c r="F91" s="1">
        <v>18.100000000000001</v>
      </c>
      <c r="G91" s="1" t="s">
        <v>82</v>
      </c>
      <c r="H91" s="3"/>
      <c r="I91" s="1">
        <v>7243447776</v>
      </c>
      <c r="J91" s="1"/>
      <c r="K91" s="1" t="s">
        <v>81</v>
      </c>
      <c r="L91" s="3"/>
      <c r="M91" s="3"/>
      <c r="N91" s="1" t="s">
        <v>9</v>
      </c>
      <c r="O91" s="3"/>
      <c r="P91" s="3"/>
      <c r="Q91" s="39">
        <v>45620</v>
      </c>
      <c r="R91" s="39">
        <v>45620</v>
      </c>
      <c r="S91" s="39">
        <v>45614</v>
      </c>
      <c r="T91" s="39">
        <v>45614</v>
      </c>
      <c r="U91" s="39">
        <v>45611</v>
      </c>
      <c r="V91" s="39">
        <v>45611</v>
      </c>
      <c r="W91" s="3"/>
    </row>
    <row r="92" spans="1:23">
      <c r="A92" s="349">
        <v>44</v>
      </c>
      <c r="B92" s="349"/>
      <c r="C92" s="366" t="s">
        <v>167</v>
      </c>
      <c r="D92" s="358" t="s">
        <v>168</v>
      </c>
      <c r="E92" s="1" t="s">
        <v>15</v>
      </c>
      <c r="F92" s="1">
        <v>13</v>
      </c>
      <c r="G92" s="1" t="s">
        <v>80</v>
      </c>
      <c r="H92" s="3"/>
      <c r="I92" s="1">
        <v>7243447776</v>
      </c>
      <c r="J92" s="1"/>
      <c r="K92" s="1" t="s">
        <v>81</v>
      </c>
      <c r="L92" s="3"/>
      <c r="M92" s="3"/>
      <c r="N92" s="1" t="s">
        <v>9</v>
      </c>
      <c r="O92" s="3"/>
      <c r="P92" s="3"/>
      <c r="Q92" s="39">
        <v>45620</v>
      </c>
      <c r="R92" s="39">
        <v>45620</v>
      </c>
      <c r="S92" s="39">
        <v>45614</v>
      </c>
      <c r="T92" s="39">
        <v>45614</v>
      </c>
      <c r="U92" s="39">
        <v>45611</v>
      </c>
      <c r="V92" s="39">
        <v>45611</v>
      </c>
      <c r="W92" s="3"/>
    </row>
    <row r="93" spans="1:23">
      <c r="A93" s="349"/>
      <c r="B93" s="349"/>
      <c r="C93" s="366"/>
      <c r="D93" s="358"/>
      <c r="E93" s="1" t="s">
        <v>16</v>
      </c>
      <c r="F93" s="1">
        <v>18.100000000000001</v>
      </c>
      <c r="G93" s="1" t="s">
        <v>82</v>
      </c>
      <c r="H93" s="3"/>
      <c r="I93" s="1">
        <v>7243447776</v>
      </c>
      <c r="J93" s="1"/>
      <c r="K93" s="1" t="s">
        <v>81</v>
      </c>
      <c r="L93" s="3"/>
      <c r="M93" s="3"/>
      <c r="N93" s="1" t="s">
        <v>9</v>
      </c>
      <c r="O93" s="3"/>
      <c r="P93" s="3"/>
      <c r="Q93" s="39">
        <v>45620</v>
      </c>
      <c r="R93" s="39">
        <v>45620</v>
      </c>
      <c r="S93" s="39">
        <v>45614</v>
      </c>
      <c r="T93" s="39">
        <v>45614</v>
      </c>
      <c r="U93" s="39">
        <v>45611</v>
      </c>
      <c r="V93" s="39">
        <v>45611</v>
      </c>
      <c r="W93" s="3"/>
    </row>
    <row r="94" spans="1:23">
      <c r="A94" s="349">
        <v>45</v>
      </c>
      <c r="B94" s="349"/>
      <c r="C94" s="366" t="s">
        <v>169</v>
      </c>
      <c r="D94" s="358" t="s">
        <v>170</v>
      </c>
      <c r="E94" s="1" t="s">
        <v>15</v>
      </c>
      <c r="F94" s="1">
        <v>13</v>
      </c>
      <c r="G94" s="1" t="s">
        <v>80</v>
      </c>
      <c r="H94" s="3"/>
      <c r="I94" s="1">
        <v>7243447776</v>
      </c>
      <c r="J94" s="1"/>
      <c r="K94" s="1" t="s">
        <v>81</v>
      </c>
      <c r="L94" s="3"/>
      <c r="M94" s="3"/>
      <c r="N94" s="1" t="s">
        <v>9</v>
      </c>
      <c r="O94" s="3"/>
      <c r="P94" s="3"/>
      <c r="Q94" s="39">
        <v>45620</v>
      </c>
      <c r="R94" s="39">
        <v>45620</v>
      </c>
      <c r="S94" s="39">
        <v>45614</v>
      </c>
      <c r="T94" s="39">
        <v>45614</v>
      </c>
      <c r="U94" s="39">
        <v>45611</v>
      </c>
      <c r="V94" s="39">
        <v>45611</v>
      </c>
      <c r="W94" s="3"/>
    </row>
    <row r="95" spans="1:23">
      <c r="A95" s="349"/>
      <c r="B95" s="349"/>
      <c r="C95" s="366"/>
      <c r="D95" s="358"/>
      <c r="E95" s="1" t="s">
        <v>16</v>
      </c>
      <c r="F95" s="1">
        <v>18.100000000000001</v>
      </c>
      <c r="G95" s="1" t="s">
        <v>82</v>
      </c>
      <c r="H95" s="3"/>
      <c r="I95" s="1">
        <v>7243447776</v>
      </c>
      <c r="J95" s="1"/>
      <c r="K95" s="1" t="s">
        <v>81</v>
      </c>
      <c r="L95" s="3"/>
      <c r="M95" s="3"/>
      <c r="N95" s="1" t="s">
        <v>9</v>
      </c>
      <c r="O95" s="3"/>
      <c r="P95" s="3"/>
      <c r="Q95" s="39">
        <v>45620</v>
      </c>
      <c r="R95" s="39">
        <v>45620</v>
      </c>
      <c r="S95" s="39">
        <v>45614</v>
      </c>
      <c r="T95" s="39">
        <v>45614</v>
      </c>
      <c r="U95" s="39">
        <v>45611</v>
      </c>
      <c r="V95" s="39">
        <v>45611</v>
      </c>
      <c r="W95" s="3"/>
    </row>
    <row r="96" spans="1:23">
      <c r="A96" s="349">
        <v>46</v>
      </c>
      <c r="B96" s="349"/>
      <c r="C96" s="366" t="s">
        <v>171</v>
      </c>
      <c r="D96" s="358" t="s">
        <v>172</v>
      </c>
      <c r="E96" s="1" t="s">
        <v>15</v>
      </c>
      <c r="F96" s="1">
        <v>13</v>
      </c>
      <c r="G96" s="1" t="s">
        <v>80</v>
      </c>
      <c r="H96" s="3"/>
      <c r="I96" s="1">
        <v>7243447776</v>
      </c>
      <c r="J96" s="1"/>
      <c r="K96" s="1" t="s">
        <v>81</v>
      </c>
      <c r="L96" s="3"/>
      <c r="M96" s="3"/>
      <c r="N96" s="1" t="s">
        <v>9</v>
      </c>
      <c r="O96" s="3"/>
      <c r="P96" s="3"/>
      <c r="Q96" s="39">
        <v>45620</v>
      </c>
      <c r="R96" s="39">
        <v>45620</v>
      </c>
      <c r="S96" s="39">
        <v>45614</v>
      </c>
      <c r="T96" s="39">
        <v>45614</v>
      </c>
      <c r="U96" s="39">
        <v>45611</v>
      </c>
      <c r="V96" s="39">
        <v>45611</v>
      </c>
      <c r="W96" s="3"/>
    </row>
    <row r="97" spans="1:23" ht="27" customHeight="1">
      <c r="A97" s="349"/>
      <c r="B97" s="349"/>
      <c r="C97" s="366"/>
      <c r="D97" s="358"/>
      <c r="E97" s="1" t="s">
        <v>16</v>
      </c>
      <c r="F97" s="1">
        <v>18.100000000000001</v>
      </c>
      <c r="G97" s="1" t="s">
        <v>82</v>
      </c>
      <c r="H97" s="3"/>
      <c r="I97" s="1">
        <v>7243447776</v>
      </c>
      <c r="J97" s="1"/>
      <c r="K97" s="1" t="s">
        <v>81</v>
      </c>
      <c r="L97" s="3"/>
      <c r="M97" s="3"/>
      <c r="N97" s="1" t="s">
        <v>9</v>
      </c>
      <c r="O97" s="3"/>
      <c r="P97" s="3"/>
      <c r="Q97" s="39">
        <v>45620</v>
      </c>
      <c r="R97" s="39">
        <v>45620</v>
      </c>
      <c r="S97" s="39">
        <v>45614</v>
      </c>
      <c r="T97" s="39">
        <v>45614</v>
      </c>
      <c r="U97" s="39">
        <v>45611</v>
      </c>
      <c r="V97" s="39">
        <v>45611</v>
      </c>
      <c r="W97" s="3"/>
    </row>
    <row r="98" spans="1:23" ht="32.25" customHeight="1">
      <c r="A98" s="349">
        <v>47</v>
      </c>
      <c r="B98" s="349" t="s">
        <v>173</v>
      </c>
      <c r="C98" s="365" t="s">
        <v>174</v>
      </c>
      <c r="D98" s="358" t="s">
        <v>175</v>
      </c>
      <c r="E98" s="1" t="s">
        <v>15</v>
      </c>
      <c r="F98" s="1">
        <v>14</v>
      </c>
      <c r="G98" s="1" t="s">
        <v>176</v>
      </c>
      <c r="H98" s="3"/>
      <c r="I98" s="1"/>
      <c r="J98" s="1"/>
      <c r="K98" s="1" t="s">
        <v>156</v>
      </c>
      <c r="L98" s="3"/>
      <c r="M98" s="3"/>
      <c r="N98" s="1" t="s">
        <v>9</v>
      </c>
      <c r="O98" s="14"/>
      <c r="P98" s="3"/>
      <c r="Q98" s="3"/>
      <c r="R98" s="3"/>
      <c r="S98" s="3"/>
      <c r="T98" s="3"/>
      <c r="U98" s="39">
        <v>45611</v>
      </c>
      <c r="V98" s="39">
        <v>45611</v>
      </c>
      <c r="W98" s="3"/>
    </row>
    <row r="99" spans="1:23" ht="30.75" customHeight="1">
      <c r="A99" s="349"/>
      <c r="B99" s="349"/>
      <c r="C99" s="365"/>
      <c r="D99" s="358"/>
      <c r="E99" s="1" t="s">
        <v>16</v>
      </c>
      <c r="F99" s="1" t="s">
        <v>40</v>
      </c>
      <c r="G99" s="1" t="s">
        <v>48</v>
      </c>
      <c r="H99" s="3"/>
      <c r="I99" s="1"/>
      <c r="J99" s="1"/>
      <c r="K99" s="1" t="s">
        <v>156</v>
      </c>
      <c r="L99" s="3"/>
      <c r="M99" s="3"/>
      <c r="N99" s="1" t="s">
        <v>9</v>
      </c>
      <c r="O99" s="3"/>
      <c r="P99" s="3"/>
      <c r="Q99" s="3"/>
      <c r="R99" s="3"/>
      <c r="S99" s="3"/>
      <c r="T99" s="3"/>
      <c r="U99" s="39">
        <v>45611</v>
      </c>
      <c r="V99" s="39">
        <v>45611</v>
      </c>
      <c r="W99" s="3"/>
    </row>
    <row r="100" spans="1:23" ht="58.5" customHeight="1">
      <c r="A100" s="349">
        <v>48</v>
      </c>
      <c r="B100" s="349" t="s">
        <v>177</v>
      </c>
      <c r="C100" s="362" t="s">
        <v>178</v>
      </c>
      <c r="D100" s="358" t="s">
        <v>179</v>
      </c>
      <c r="E100" s="1" t="s">
        <v>15</v>
      </c>
      <c r="F100" s="1">
        <v>13</v>
      </c>
      <c r="G100" s="1" t="s">
        <v>96</v>
      </c>
      <c r="H100" s="3"/>
      <c r="I100" s="1">
        <v>7230276255</v>
      </c>
      <c r="J100" s="1"/>
      <c r="K100" s="1" t="s">
        <v>97</v>
      </c>
      <c r="L100" s="3"/>
      <c r="M100" s="3" t="s">
        <v>180</v>
      </c>
      <c r="N100" s="1" t="s">
        <v>9</v>
      </c>
      <c r="O100" s="3"/>
      <c r="P100" s="3"/>
      <c r="Q100" s="39">
        <v>45611</v>
      </c>
      <c r="R100" s="39">
        <v>45611</v>
      </c>
      <c r="S100" s="39"/>
      <c r="T100" s="39"/>
      <c r="U100" s="39">
        <v>45611</v>
      </c>
      <c r="V100" s="39">
        <v>45611</v>
      </c>
      <c r="W100" s="3"/>
    </row>
    <row r="101" spans="1:23" ht="57.75" customHeight="1">
      <c r="A101" s="349"/>
      <c r="B101" s="349"/>
      <c r="C101" s="362"/>
      <c r="D101" s="358"/>
      <c r="E101" s="1" t="s">
        <v>16</v>
      </c>
      <c r="F101" s="1">
        <v>16.2</v>
      </c>
      <c r="G101" s="1" t="s">
        <v>98</v>
      </c>
      <c r="H101" s="3"/>
      <c r="I101" s="1">
        <v>7126971178</v>
      </c>
      <c r="J101" s="1"/>
      <c r="K101" s="1" t="s">
        <v>99</v>
      </c>
      <c r="L101" s="3"/>
      <c r="M101" s="3"/>
      <c r="N101" s="1" t="s">
        <v>9</v>
      </c>
      <c r="O101" s="3"/>
      <c r="P101" s="3"/>
      <c r="Q101" s="39">
        <v>45611</v>
      </c>
      <c r="R101" s="39">
        <v>45611</v>
      </c>
      <c r="S101" s="39"/>
      <c r="T101" s="39"/>
      <c r="U101" s="39">
        <v>45611</v>
      </c>
      <c r="V101" s="39">
        <v>45611</v>
      </c>
      <c r="W101" s="3"/>
    </row>
    <row r="102" spans="1:23" ht="48.75" customHeight="1">
      <c r="A102" s="349">
        <v>49</v>
      </c>
      <c r="B102" s="349"/>
      <c r="C102" s="362" t="s">
        <v>181</v>
      </c>
      <c r="D102" s="358" t="s">
        <v>182</v>
      </c>
      <c r="E102" s="1" t="s">
        <v>15</v>
      </c>
      <c r="F102" s="1">
        <v>14</v>
      </c>
      <c r="G102" s="1" t="s">
        <v>96</v>
      </c>
      <c r="H102" s="3"/>
      <c r="I102" s="1">
        <v>7230276255</v>
      </c>
      <c r="J102" s="1"/>
      <c r="K102" s="1" t="s">
        <v>97</v>
      </c>
      <c r="L102" s="3"/>
      <c r="M102" s="3" t="s">
        <v>183</v>
      </c>
      <c r="N102" s="1" t="s">
        <v>9</v>
      </c>
      <c r="O102" s="3"/>
      <c r="P102" s="3"/>
      <c r="Q102" s="39">
        <v>45611</v>
      </c>
      <c r="R102" s="39">
        <v>45611</v>
      </c>
      <c r="S102" s="39"/>
      <c r="T102" s="39"/>
      <c r="U102" s="39">
        <v>45611</v>
      </c>
      <c r="V102" s="39">
        <v>45611</v>
      </c>
      <c r="W102" s="3"/>
    </row>
    <row r="103" spans="1:23" ht="65.25" customHeight="1">
      <c r="A103" s="349"/>
      <c r="B103" s="349"/>
      <c r="C103" s="362"/>
      <c r="D103" s="358"/>
      <c r="E103" s="1" t="s">
        <v>16</v>
      </c>
      <c r="F103" s="1">
        <v>17.5</v>
      </c>
      <c r="G103" s="1" t="s">
        <v>98</v>
      </c>
      <c r="H103" s="3"/>
      <c r="I103" s="1">
        <v>7126971178</v>
      </c>
      <c r="J103" s="1"/>
      <c r="K103" s="1" t="s">
        <v>99</v>
      </c>
      <c r="L103" s="3"/>
      <c r="M103" s="3"/>
      <c r="N103" s="1" t="s">
        <v>9</v>
      </c>
      <c r="O103" s="3"/>
      <c r="P103" s="3"/>
      <c r="Q103" s="39">
        <v>45611</v>
      </c>
      <c r="R103" s="39">
        <v>45611</v>
      </c>
      <c r="S103" s="39"/>
      <c r="T103" s="39"/>
      <c r="U103" s="39">
        <v>45611</v>
      </c>
      <c r="V103" s="39">
        <v>45611</v>
      </c>
      <c r="W103" s="3"/>
    </row>
    <row r="104" spans="1:23" ht="47.25" customHeight="1">
      <c r="A104" s="349">
        <v>50</v>
      </c>
      <c r="B104" s="349"/>
      <c r="C104" s="362" t="s">
        <v>184</v>
      </c>
      <c r="D104" s="358" t="s">
        <v>185</v>
      </c>
      <c r="E104" s="1" t="s">
        <v>15</v>
      </c>
      <c r="F104" s="1">
        <v>14</v>
      </c>
      <c r="G104" s="1" t="s">
        <v>96</v>
      </c>
      <c r="H104" s="3"/>
      <c r="I104" s="1">
        <v>7230276255</v>
      </c>
      <c r="J104" s="1"/>
      <c r="K104" s="1" t="s">
        <v>97</v>
      </c>
      <c r="L104" s="3"/>
      <c r="M104" s="3" t="s">
        <v>186</v>
      </c>
      <c r="N104" s="1" t="s">
        <v>9</v>
      </c>
      <c r="O104" s="3"/>
      <c r="P104" s="3"/>
      <c r="Q104" s="39">
        <v>45611</v>
      </c>
      <c r="R104" s="39">
        <v>45611</v>
      </c>
      <c r="S104" s="39"/>
      <c r="T104" s="39"/>
      <c r="U104" s="39">
        <v>45611</v>
      </c>
      <c r="V104" s="39">
        <v>45611</v>
      </c>
      <c r="W104" s="3"/>
    </row>
    <row r="105" spans="1:23" ht="64.5" customHeight="1">
      <c r="A105" s="349"/>
      <c r="B105" s="349"/>
      <c r="C105" s="362"/>
      <c r="D105" s="358"/>
      <c r="E105" s="1" t="s">
        <v>16</v>
      </c>
      <c r="F105" s="1">
        <v>17.5</v>
      </c>
      <c r="G105" s="1" t="s">
        <v>98</v>
      </c>
      <c r="H105" s="3"/>
      <c r="I105" s="302">
        <v>7126971178</v>
      </c>
      <c r="J105" s="1"/>
      <c r="K105" s="1" t="s">
        <v>99</v>
      </c>
      <c r="L105" s="3"/>
      <c r="M105" s="3"/>
      <c r="N105" s="1" t="s">
        <v>9</v>
      </c>
      <c r="O105" s="3"/>
      <c r="P105" s="3"/>
      <c r="Q105" s="39">
        <v>45611</v>
      </c>
      <c r="R105" s="39">
        <v>45611</v>
      </c>
      <c r="S105" s="39"/>
      <c r="T105" s="39"/>
      <c r="U105" s="39">
        <v>45611</v>
      </c>
      <c r="V105" s="39">
        <v>45611</v>
      </c>
      <c r="W105" s="3"/>
    </row>
    <row r="106" spans="1:23" ht="65.25" customHeight="1">
      <c r="A106" s="349">
        <v>52</v>
      </c>
      <c r="B106" s="363" t="s">
        <v>187</v>
      </c>
      <c r="C106" s="364" t="s">
        <v>188</v>
      </c>
      <c r="D106" s="358" t="s">
        <v>189</v>
      </c>
      <c r="E106" s="1" t="s">
        <v>15</v>
      </c>
      <c r="F106" s="1">
        <v>14</v>
      </c>
      <c r="G106" s="1" t="s">
        <v>190</v>
      </c>
      <c r="H106" s="3"/>
      <c r="I106" s="1">
        <v>7200545588</v>
      </c>
      <c r="J106" s="1" t="s">
        <v>191</v>
      </c>
      <c r="K106" s="1" t="s">
        <v>192</v>
      </c>
      <c r="L106" s="3"/>
      <c r="M106" s="3"/>
      <c r="N106" s="1" t="s">
        <v>9</v>
      </c>
      <c r="O106" s="14" t="s">
        <v>193</v>
      </c>
      <c r="P106" s="13"/>
      <c r="Q106" s="13"/>
      <c r="R106" s="13"/>
      <c r="S106" s="13"/>
      <c r="T106" s="13"/>
      <c r="U106" s="39"/>
      <c r="V106" s="39"/>
      <c r="W106" s="3"/>
    </row>
    <row r="107" spans="1:23" ht="58.5" customHeight="1">
      <c r="A107" s="349"/>
      <c r="B107" s="363"/>
      <c r="C107" s="364"/>
      <c r="D107" s="358"/>
      <c r="E107" s="1" t="s">
        <v>16</v>
      </c>
      <c r="F107" s="1">
        <v>16.2</v>
      </c>
      <c r="G107" s="1" t="s">
        <v>107</v>
      </c>
      <c r="H107" s="3"/>
      <c r="I107" s="1">
        <v>7193631554</v>
      </c>
      <c r="J107" s="1" t="s">
        <v>191</v>
      </c>
      <c r="K107" s="1" t="s">
        <v>192</v>
      </c>
      <c r="L107" s="3"/>
      <c r="M107" s="3"/>
      <c r="N107" s="1" t="s">
        <v>9</v>
      </c>
      <c r="O107" s="14" t="s">
        <v>193</v>
      </c>
      <c r="P107" s="13"/>
      <c r="Q107" s="13"/>
      <c r="R107" s="13"/>
      <c r="S107" s="13"/>
      <c r="T107" s="13"/>
      <c r="U107" s="39"/>
      <c r="V107" s="39"/>
      <c r="W107" s="3"/>
    </row>
    <row r="108" spans="1:23" ht="83.25" customHeight="1">
      <c r="A108" s="349">
        <v>53</v>
      </c>
      <c r="B108" s="363"/>
      <c r="C108" s="364" t="s">
        <v>194</v>
      </c>
      <c r="D108" s="358" t="s">
        <v>195</v>
      </c>
      <c r="E108" s="1" t="s">
        <v>15</v>
      </c>
      <c r="F108" s="1">
        <v>14</v>
      </c>
      <c r="G108" s="1" t="s">
        <v>190</v>
      </c>
      <c r="H108" s="3"/>
      <c r="I108" s="1">
        <v>7200545588</v>
      </c>
      <c r="J108" s="1" t="s">
        <v>196</v>
      </c>
      <c r="K108" s="1" t="s">
        <v>192</v>
      </c>
      <c r="L108" s="3"/>
      <c r="M108" s="3" t="s">
        <v>197</v>
      </c>
      <c r="N108" s="1" t="s">
        <v>9</v>
      </c>
      <c r="O108" s="39"/>
      <c r="P108" s="39"/>
      <c r="Q108" s="39">
        <v>45611</v>
      </c>
      <c r="R108" s="39">
        <v>45611</v>
      </c>
      <c r="S108" s="39"/>
      <c r="T108" s="39"/>
      <c r="U108" s="39">
        <v>45611</v>
      </c>
      <c r="V108" s="39">
        <v>45611</v>
      </c>
      <c r="W108" s="3"/>
    </row>
    <row r="109" spans="1:23" ht="86.25" customHeight="1">
      <c r="A109" s="349"/>
      <c r="B109" s="363"/>
      <c r="C109" s="364"/>
      <c r="D109" s="358"/>
      <c r="E109" s="1" t="s">
        <v>16</v>
      </c>
      <c r="F109" s="1">
        <v>16.2</v>
      </c>
      <c r="G109" s="1" t="s">
        <v>107</v>
      </c>
      <c r="H109" s="3"/>
      <c r="I109" s="1">
        <v>7193631554</v>
      </c>
      <c r="J109" s="1" t="s">
        <v>198</v>
      </c>
      <c r="K109" s="1" t="s">
        <v>192</v>
      </c>
      <c r="L109" s="3"/>
      <c r="M109" s="3" t="s">
        <v>199</v>
      </c>
      <c r="N109" s="1" t="s">
        <v>9</v>
      </c>
      <c r="O109" s="39"/>
      <c r="P109" s="39"/>
      <c r="Q109" s="39">
        <v>45611</v>
      </c>
      <c r="R109" s="39">
        <v>45611</v>
      </c>
      <c r="S109" s="39"/>
      <c r="T109" s="39"/>
      <c r="U109" s="39">
        <v>45611</v>
      </c>
      <c r="V109" s="39">
        <v>45611</v>
      </c>
      <c r="W109" s="3"/>
    </row>
    <row r="110" spans="1:23" ht="66.75" customHeight="1">
      <c r="A110" s="349">
        <v>54</v>
      </c>
      <c r="B110" s="363"/>
      <c r="C110" s="364" t="s">
        <v>200</v>
      </c>
      <c r="D110" s="358" t="s">
        <v>201</v>
      </c>
      <c r="E110" s="1" t="s">
        <v>15</v>
      </c>
      <c r="F110" s="1">
        <v>14</v>
      </c>
      <c r="G110" s="1" t="s">
        <v>190</v>
      </c>
      <c r="H110" s="3"/>
      <c r="I110" s="1">
        <v>7200545588</v>
      </c>
      <c r="J110" s="1">
        <v>608081293394417</v>
      </c>
      <c r="K110" s="1" t="s">
        <v>192</v>
      </c>
      <c r="L110" s="3"/>
      <c r="M110" s="3" t="s">
        <v>202</v>
      </c>
      <c r="N110" s="1" t="s">
        <v>9</v>
      </c>
      <c r="O110" s="39"/>
      <c r="P110" s="39"/>
      <c r="Q110" s="39">
        <v>45611</v>
      </c>
      <c r="R110" s="39">
        <v>45611</v>
      </c>
      <c r="S110" s="39"/>
      <c r="T110" s="39"/>
      <c r="U110" s="39">
        <v>45611</v>
      </c>
      <c r="V110" s="39">
        <v>45611</v>
      </c>
      <c r="W110" s="3"/>
    </row>
    <row r="111" spans="1:23" ht="53.25" customHeight="1">
      <c r="A111" s="349"/>
      <c r="B111" s="363"/>
      <c r="C111" s="364"/>
      <c r="D111" s="358"/>
      <c r="E111" s="1" t="s">
        <v>16</v>
      </c>
      <c r="F111" s="1">
        <v>16.2</v>
      </c>
      <c r="G111" s="1" t="s">
        <v>107</v>
      </c>
      <c r="H111" s="3"/>
      <c r="I111" s="1">
        <v>7193631554</v>
      </c>
      <c r="J111" s="1">
        <v>608081293394417</v>
      </c>
      <c r="K111" s="1" t="s">
        <v>192</v>
      </c>
      <c r="L111" s="3"/>
      <c r="M111" s="3" t="s">
        <v>203</v>
      </c>
      <c r="N111" s="1" t="s">
        <v>9</v>
      </c>
      <c r="O111" s="39"/>
      <c r="P111" s="39"/>
      <c r="Q111" s="39">
        <v>45611</v>
      </c>
      <c r="R111" s="39">
        <v>45611</v>
      </c>
      <c r="S111" s="39"/>
      <c r="T111" s="39"/>
      <c r="U111" s="39">
        <v>45611</v>
      </c>
      <c r="V111" s="39">
        <v>45611</v>
      </c>
      <c r="W111" s="3"/>
    </row>
    <row r="112" spans="1:23" ht="33" customHeight="1">
      <c r="A112" s="349">
        <v>55</v>
      </c>
      <c r="B112" s="349" t="s">
        <v>204</v>
      </c>
      <c r="C112" s="362" t="s">
        <v>205</v>
      </c>
      <c r="D112" s="358" t="s">
        <v>206</v>
      </c>
      <c r="E112" s="1" t="s">
        <v>15</v>
      </c>
      <c r="F112" s="1">
        <v>14</v>
      </c>
      <c r="G112" s="1" t="s">
        <v>131</v>
      </c>
      <c r="H112" s="1" t="s">
        <v>207</v>
      </c>
      <c r="I112" s="1">
        <v>7210497883</v>
      </c>
      <c r="J112" s="175" t="s">
        <v>208</v>
      </c>
      <c r="K112" s="1" t="s">
        <v>156</v>
      </c>
      <c r="L112" s="3"/>
      <c r="N112" s="1" t="s">
        <v>9</v>
      </c>
      <c r="O112" s="39"/>
      <c r="P112" s="39"/>
      <c r="Q112" s="39">
        <v>45611</v>
      </c>
      <c r="R112" s="39">
        <v>45611</v>
      </c>
      <c r="S112" s="39"/>
      <c r="T112" s="39"/>
      <c r="U112" s="39">
        <v>45611</v>
      </c>
      <c r="V112" s="39">
        <v>45611</v>
      </c>
      <c r="W112" s="3"/>
    </row>
    <row r="113" spans="1:23" ht="30.75" customHeight="1">
      <c r="A113" s="349"/>
      <c r="B113" s="349"/>
      <c r="C113" s="362"/>
      <c r="D113" s="358"/>
      <c r="E113" s="1" t="s">
        <v>16</v>
      </c>
      <c r="F113" s="1">
        <v>15.2</v>
      </c>
      <c r="G113" s="1" t="s">
        <v>209</v>
      </c>
      <c r="H113" s="1" t="s">
        <v>210</v>
      </c>
      <c r="I113" s="1">
        <v>7264285587</v>
      </c>
      <c r="J113" s="1" t="s">
        <v>211</v>
      </c>
      <c r="K113" s="1" t="s">
        <v>156</v>
      </c>
      <c r="L113" s="3"/>
      <c r="M113" s="1" t="s">
        <v>212</v>
      </c>
      <c r="N113" s="1" t="s">
        <v>9</v>
      </c>
      <c r="O113" s="39"/>
      <c r="P113" s="39"/>
      <c r="Q113" s="39">
        <v>45611</v>
      </c>
      <c r="R113" s="39">
        <v>45611</v>
      </c>
      <c r="S113" s="39">
        <v>45614</v>
      </c>
      <c r="T113" s="39">
        <v>45614</v>
      </c>
      <c r="U113" s="39">
        <v>45611</v>
      </c>
      <c r="V113" s="39">
        <v>45611</v>
      </c>
      <c r="W113" s="3"/>
    </row>
    <row r="114" spans="1:23" ht="55.5" customHeight="1">
      <c r="A114" s="349">
        <v>56</v>
      </c>
      <c r="B114" s="349"/>
      <c r="C114" s="362" t="s">
        <v>213</v>
      </c>
      <c r="D114" s="358" t="s">
        <v>214</v>
      </c>
      <c r="E114" s="1" t="s">
        <v>15</v>
      </c>
      <c r="F114" s="1">
        <v>14</v>
      </c>
      <c r="G114" s="1" t="s">
        <v>131</v>
      </c>
      <c r="H114" s="1" t="s">
        <v>207</v>
      </c>
      <c r="I114" s="1">
        <v>7210497883</v>
      </c>
      <c r="J114" s="175" t="s">
        <v>208</v>
      </c>
      <c r="K114" s="1" t="s">
        <v>156</v>
      </c>
      <c r="L114" s="3"/>
      <c r="M114" s="3" t="s">
        <v>215</v>
      </c>
      <c r="N114" s="1" t="s">
        <v>9</v>
      </c>
      <c r="O114" s="39"/>
      <c r="P114" s="39"/>
      <c r="Q114" s="39">
        <v>45611</v>
      </c>
      <c r="R114" s="39">
        <v>45611</v>
      </c>
      <c r="S114" s="39"/>
      <c r="T114" s="39"/>
      <c r="U114" s="39">
        <v>45611</v>
      </c>
      <c r="V114" s="39">
        <v>45611</v>
      </c>
      <c r="W114" s="3"/>
    </row>
    <row r="115" spans="1:23" ht="55.5" customHeight="1">
      <c r="A115" s="349"/>
      <c r="B115" s="349"/>
      <c r="C115" s="362"/>
      <c r="D115" s="358"/>
      <c r="E115" s="1" t="s">
        <v>16</v>
      </c>
      <c r="F115" s="1">
        <v>15.2</v>
      </c>
      <c r="G115" s="1" t="s">
        <v>209</v>
      </c>
      <c r="H115" s="1" t="s">
        <v>210</v>
      </c>
      <c r="I115" s="1">
        <v>7264285587</v>
      </c>
      <c r="J115" s="1" t="s">
        <v>211</v>
      </c>
      <c r="K115" s="1" t="s">
        <v>156</v>
      </c>
      <c r="L115" s="3"/>
      <c r="M115" s="1" t="s">
        <v>212</v>
      </c>
      <c r="N115" s="1" t="s">
        <v>9</v>
      </c>
      <c r="O115" s="39"/>
      <c r="P115" s="39"/>
      <c r="Q115" s="39">
        <v>45611</v>
      </c>
      <c r="R115" s="39">
        <v>45611</v>
      </c>
      <c r="S115" s="39">
        <v>45614</v>
      </c>
      <c r="T115" s="39">
        <v>45614</v>
      </c>
      <c r="U115" s="39">
        <v>45611</v>
      </c>
      <c r="V115" s="39">
        <v>45611</v>
      </c>
      <c r="W115" s="3"/>
    </row>
    <row r="116" spans="1:23" ht="27.75" customHeight="1">
      <c r="A116" s="349">
        <v>57</v>
      </c>
      <c r="B116" s="349"/>
      <c r="C116" s="362" t="s">
        <v>216</v>
      </c>
      <c r="D116" s="358" t="s">
        <v>217</v>
      </c>
      <c r="E116" s="1" t="s">
        <v>15</v>
      </c>
      <c r="F116" s="1">
        <v>14</v>
      </c>
      <c r="G116" s="1" t="s">
        <v>131</v>
      </c>
      <c r="H116" s="1" t="s">
        <v>207</v>
      </c>
      <c r="I116" s="1">
        <v>7210497883</v>
      </c>
      <c r="J116" s="1"/>
      <c r="K116" s="1" t="s">
        <v>156</v>
      </c>
      <c r="L116" s="3"/>
      <c r="M116" s="3"/>
      <c r="N116" s="1" t="s">
        <v>9</v>
      </c>
      <c r="O116" s="39"/>
      <c r="P116" s="39"/>
      <c r="Q116" s="39">
        <v>45611</v>
      </c>
      <c r="R116" s="39">
        <v>45611</v>
      </c>
      <c r="S116" s="39"/>
      <c r="T116" s="39"/>
      <c r="U116" s="39">
        <v>45611</v>
      </c>
      <c r="V116" s="39">
        <v>45611</v>
      </c>
      <c r="W116" s="3"/>
    </row>
    <row r="117" spans="1:23" ht="34.5" customHeight="1">
      <c r="A117" s="349"/>
      <c r="B117" s="349"/>
      <c r="C117" s="362"/>
      <c r="D117" s="358"/>
      <c r="E117" s="1" t="s">
        <v>16</v>
      </c>
      <c r="F117" s="1">
        <v>15.2</v>
      </c>
      <c r="G117" s="1" t="s">
        <v>209</v>
      </c>
      <c r="H117" s="1" t="s">
        <v>210</v>
      </c>
      <c r="I117" s="1">
        <v>7264285587</v>
      </c>
      <c r="J117" s="1" t="s">
        <v>211</v>
      </c>
      <c r="K117" s="1" t="s">
        <v>156</v>
      </c>
      <c r="L117" s="3"/>
      <c r="M117" s="1" t="s">
        <v>212</v>
      </c>
      <c r="N117" s="1" t="s">
        <v>9</v>
      </c>
      <c r="O117" s="39"/>
      <c r="P117" s="39"/>
      <c r="Q117" s="39">
        <v>45611</v>
      </c>
      <c r="R117" s="39">
        <v>45611</v>
      </c>
      <c r="S117" s="39">
        <v>45614</v>
      </c>
      <c r="T117" s="39">
        <v>45614</v>
      </c>
      <c r="U117" s="39">
        <v>45611</v>
      </c>
      <c r="V117" s="39">
        <v>45611</v>
      </c>
      <c r="W117" s="3"/>
    </row>
    <row r="118" spans="1:23" ht="57.75" customHeight="1">
      <c r="A118" s="349">
        <v>58</v>
      </c>
      <c r="B118" s="360" t="s">
        <v>218</v>
      </c>
      <c r="C118" s="361" t="s">
        <v>219</v>
      </c>
      <c r="D118" s="353" t="s">
        <v>220</v>
      </c>
      <c r="E118" s="1" t="s">
        <v>15</v>
      </c>
      <c r="F118" s="1">
        <v>14</v>
      </c>
      <c r="G118" s="1" t="s">
        <v>131</v>
      </c>
      <c r="H118" s="1" t="s">
        <v>207</v>
      </c>
      <c r="I118" s="1">
        <v>7210497883</v>
      </c>
      <c r="J118" s="3"/>
      <c r="K118" s="1" t="s">
        <v>156</v>
      </c>
      <c r="L118" s="3"/>
      <c r="M118" s="3" t="s">
        <v>221</v>
      </c>
      <c r="N118" s="1" t="s">
        <v>9</v>
      </c>
      <c r="O118" s="39"/>
      <c r="P118" s="39"/>
      <c r="Q118" s="39">
        <v>45611</v>
      </c>
      <c r="R118" s="39">
        <v>45611</v>
      </c>
      <c r="S118" s="39"/>
      <c r="T118" s="39"/>
      <c r="U118" s="39">
        <v>45611</v>
      </c>
      <c r="V118" s="39">
        <v>45611</v>
      </c>
      <c r="W118" s="3"/>
    </row>
    <row r="119" spans="1:23" ht="61.5" customHeight="1">
      <c r="A119" s="349"/>
      <c r="B119" s="360"/>
      <c r="C119" s="361"/>
      <c r="D119" s="353"/>
      <c r="E119" s="1" t="s">
        <v>16</v>
      </c>
      <c r="F119" s="1">
        <v>15.2</v>
      </c>
      <c r="G119" s="1" t="s">
        <v>209</v>
      </c>
      <c r="H119" s="1" t="s">
        <v>210</v>
      </c>
      <c r="I119" s="1">
        <v>7264285587</v>
      </c>
      <c r="J119" s="1"/>
      <c r="K119" s="1" t="s">
        <v>156</v>
      </c>
      <c r="L119" s="3"/>
      <c r="M119" s="1" t="s">
        <v>222</v>
      </c>
      <c r="N119" s="1" t="s">
        <v>9</v>
      </c>
      <c r="O119" s="39"/>
      <c r="P119" s="39"/>
      <c r="Q119" s="39">
        <v>45611</v>
      </c>
      <c r="R119" s="39">
        <v>45611</v>
      </c>
      <c r="S119" s="39">
        <v>45614</v>
      </c>
      <c r="T119" s="39">
        <v>45614</v>
      </c>
      <c r="U119" s="39">
        <v>45611</v>
      </c>
      <c r="V119" s="39">
        <v>45611</v>
      </c>
      <c r="W119" s="3"/>
    </row>
    <row r="120" spans="1:23" ht="56.25" customHeight="1">
      <c r="A120" s="349">
        <v>59</v>
      </c>
      <c r="B120" s="360"/>
      <c r="C120" s="361" t="s">
        <v>223</v>
      </c>
      <c r="D120" s="353" t="s">
        <v>224</v>
      </c>
      <c r="E120" s="1" t="s">
        <v>15</v>
      </c>
      <c r="F120" s="1">
        <v>14</v>
      </c>
      <c r="G120" s="1" t="s">
        <v>131</v>
      </c>
      <c r="H120" s="1" t="s">
        <v>207</v>
      </c>
      <c r="I120" s="1">
        <v>7210497883</v>
      </c>
      <c r="J120" s="1"/>
      <c r="K120" s="1" t="s">
        <v>156</v>
      </c>
      <c r="L120" s="3"/>
      <c r="M120" s="3" t="s">
        <v>225</v>
      </c>
      <c r="N120" s="1" t="s">
        <v>9</v>
      </c>
      <c r="O120" s="39"/>
      <c r="P120" s="39"/>
      <c r="Q120" s="39">
        <v>45611</v>
      </c>
      <c r="R120" s="39">
        <v>45611</v>
      </c>
      <c r="S120" s="39"/>
      <c r="T120" s="39"/>
      <c r="U120" s="39">
        <v>45611</v>
      </c>
      <c r="V120" s="39">
        <v>45611</v>
      </c>
      <c r="W120" s="3"/>
    </row>
    <row r="121" spans="1:23" ht="67.5" customHeight="1">
      <c r="A121" s="349"/>
      <c r="B121" s="360"/>
      <c r="C121" s="361"/>
      <c r="D121" s="353"/>
      <c r="E121" s="1" t="s">
        <v>16</v>
      </c>
      <c r="F121" s="1">
        <v>15.2</v>
      </c>
      <c r="G121" s="1" t="s">
        <v>209</v>
      </c>
      <c r="H121" s="1" t="s">
        <v>210</v>
      </c>
      <c r="I121" s="1">
        <v>7264285587</v>
      </c>
      <c r="J121" s="1"/>
      <c r="K121" s="1" t="s">
        <v>156</v>
      </c>
      <c r="L121" s="3"/>
      <c r="M121" s="1" t="s">
        <v>226</v>
      </c>
      <c r="N121" s="1" t="s">
        <v>9</v>
      </c>
      <c r="O121" s="39"/>
      <c r="P121" s="39"/>
      <c r="Q121" s="39">
        <v>45611</v>
      </c>
      <c r="R121" s="39">
        <v>45611</v>
      </c>
      <c r="S121" s="39"/>
      <c r="T121" s="39"/>
      <c r="U121" s="39">
        <v>45611</v>
      </c>
      <c r="V121" s="39">
        <v>45611</v>
      </c>
      <c r="W121" s="3"/>
    </row>
    <row r="122" spans="1:23" ht="65.25" customHeight="1">
      <c r="A122" s="349">
        <v>60</v>
      </c>
      <c r="B122" s="360"/>
      <c r="C122" s="361" t="s">
        <v>227</v>
      </c>
      <c r="D122" s="353" t="s">
        <v>228</v>
      </c>
      <c r="E122" s="1" t="s">
        <v>15</v>
      </c>
      <c r="F122" s="1">
        <v>14</v>
      </c>
      <c r="G122" s="1" t="s">
        <v>131</v>
      </c>
      <c r="H122" s="1" t="s">
        <v>207</v>
      </c>
      <c r="I122" s="1">
        <v>7210497883</v>
      </c>
      <c r="J122" s="1"/>
      <c r="K122" s="1" t="s">
        <v>156</v>
      </c>
      <c r="L122" s="3"/>
      <c r="M122" s="3" t="s">
        <v>229</v>
      </c>
      <c r="N122" s="1" t="s">
        <v>9</v>
      </c>
      <c r="O122" s="39"/>
      <c r="P122" s="39"/>
      <c r="Q122" s="39">
        <v>45611</v>
      </c>
      <c r="R122" s="39">
        <v>45611</v>
      </c>
      <c r="S122" s="39"/>
      <c r="T122" s="39"/>
      <c r="U122" s="39">
        <v>45611</v>
      </c>
      <c r="V122" s="39">
        <v>45611</v>
      </c>
      <c r="W122" s="3"/>
    </row>
    <row r="123" spans="1:23" ht="65.25" customHeight="1">
      <c r="A123" s="349"/>
      <c r="B123" s="360"/>
      <c r="C123" s="361"/>
      <c r="D123" s="353"/>
      <c r="E123" s="1" t="s">
        <v>16</v>
      </c>
      <c r="F123" s="1">
        <v>15.2</v>
      </c>
      <c r="G123" s="1" t="s">
        <v>209</v>
      </c>
      <c r="H123" s="1" t="s">
        <v>210</v>
      </c>
      <c r="I123" s="1">
        <v>7264285587</v>
      </c>
      <c r="J123" s="1"/>
      <c r="K123" s="1" t="s">
        <v>156</v>
      </c>
      <c r="L123" s="3"/>
      <c r="M123" s="1" t="s">
        <v>230</v>
      </c>
      <c r="N123" s="1" t="s">
        <v>9</v>
      </c>
      <c r="O123" s="39"/>
      <c r="P123" s="39"/>
      <c r="Q123" s="39">
        <v>45611</v>
      </c>
      <c r="R123" s="39">
        <v>45611</v>
      </c>
      <c r="S123" s="39"/>
      <c r="T123" s="39"/>
      <c r="U123" s="39">
        <v>45611</v>
      </c>
      <c r="V123" s="39">
        <v>45611</v>
      </c>
      <c r="W123" s="3"/>
    </row>
    <row r="124" spans="1:23" ht="64.5" customHeight="1">
      <c r="A124" s="349">
        <v>61</v>
      </c>
      <c r="B124" s="350" t="s">
        <v>231</v>
      </c>
      <c r="C124" s="352" t="s">
        <v>232</v>
      </c>
      <c r="D124" s="358" t="s">
        <v>233</v>
      </c>
      <c r="E124" s="1" t="s">
        <v>15</v>
      </c>
      <c r="F124" s="1">
        <v>13</v>
      </c>
      <c r="G124" s="1" t="s">
        <v>234</v>
      </c>
      <c r="H124" s="3"/>
      <c r="I124" s="1">
        <v>7216306729</v>
      </c>
      <c r="K124" s="1" t="s">
        <v>156</v>
      </c>
      <c r="L124" s="3"/>
      <c r="M124" s="1" t="s">
        <v>235</v>
      </c>
      <c r="N124" s="1" t="s">
        <v>9</v>
      </c>
      <c r="O124" s="39"/>
      <c r="P124" s="39"/>
      <c r="Q124" s="39">
        <v>45611</v>
      </c>
      <c r="R124" s="39">
        <v>45611</v>
      </c>
      <c r="S124" s="39"/>
      <c r="T124" s="39"/>
      <c r="U124" s="39">
        <v>45611</v>
      </c>
      <c r="V124" s="39">
        <v>45611</v>
      </c>
      <c r="W124" s="3"/>
    </row>
    <row r="125" spans="1:23" ht="75" customHeight="1">
      <c r="A125" s="349"/>
      <c r="B125" s="350"/>
      <c r="C125" s="352"/>
      <c r="D125" s="358"/>
      <c r="E125" s="1" t="s">
        <v>16</v>
      </c>
      <c r="F125" s="1" t="s">
        <v>69</v>
      </c>
      <c r="G125" s="1" t="s">
        <v>236</v>
      </c>
      <c r="H125" s="3"/>
      <c r="I125" s="1">
        <v>7216434468</v>
      </c>
      <c r="J125" s="1"/>
      <c r="K125" s="1" t="s">
        <v>156</v>
      </c>
      <c r="L125" s="3"/>
      <c r="M125" s="3" t="s">
        <v>237</v>
      </c>
      <c r="N125" s="1" t="s">
        <v>9</v>
      </c>
      <c r="O125" s="39"/>
      <c r="P125" s="39"/>
      <c r="Q125" s="39">
        <v>45611</v>
      </c>
      <c r="R125" s="39">
        <v>45611</v>
      </c>
      <c r="S125" s="39"/>
      <c r="T125" s="39"/>
      <c r="U125" s="39">
        <v>45611</v>
      </c>
      <c r="V125" s="39">
        <v>45611</v>
      </c>
      <c r="W125" s="3"/>
    </row>
    <row r="126" spans="1:23" ht="53.25" customHeight="1">
      <c r="A126" s="349">
        <v>62</v>
      </c>
      <c r="B126" s="350"/>
      <c r="C126" s="352" t="s">
        <v>238</v>
      </c>
      <c r="D126" s="358" t="s">
        <v>239</v>
      </c>
      <c r="E126" s="1" t="s">
        <v>15</v>
      </c>
      <c r="F126" s="1">
        <v>13</v>
      </c>
      <c r="G126" s="1" t="s">
        <v>80</v>
      </c>
      <c r="H126" s="3"/>
      <c r="I126" s="1">
        <v>7243447776</v>
      </c>
      <c r="K126" s="1" t="s">
        <v>81</v>
      </c>
      <c r="L126" s="3"/>
      <c r="M126" s="1" t="s">
        <v>240</v>
      </c>
      <c r="N126" s="1" t="s">
        <v>9</v>
      </c>
      <c r="O126" s="39"/>
      <c r="P126" s="39"/>
      <c r="Q126" s="39">
        <v>45620</v>
      </c>
      <c r="R126" s="39">
        <v>45620</v>
      </c>
      <c r="S126" s="39"/>
      <c r="T126" s="39"/>
      <c r="U126" s="39">
        <v>45611</v>
      </c>
      <c r="V126" s="39">
        <v>45611</v>
      </c>
      <c r="W126" s="3"/>
    </row>
    <row r="127" spans="1:23" ht="59.25" customHeight="1">
      <c r="A127" s="349"/>
      <c r="B127" s="350"/>
      <c r="C127" s="352"/>
      <c r="D127" s="358"/>
      <c r="E127" s="1" t="s">
        <v>16</v>
      </c>
      <c r="F127" s="1">
        <v>18.100000000000001</v>
      </c>
      <c r="G127" s="1" t="s">
        <v>82</v>
      </c>
      <c r="H127" s="3"/>
      <c r="I127" s="1">
        <v>7243447776</v>
      </c>
      <c r="J127" s="1"/>
      <c r="K127" s="1" t="s">
        <v>81</v>
      </c>
      <c r="L127" s="3"/>
      <c r="M127" s="1" t="s">
        <v>241</v>
      </c>
      <c r="N127" s="1" t="s">
        <v>9</v>
      </c>
      <c r="O127" s="39"/>
      <c r="P127" s="39"/>
      <c r="Q127" s="39">
        <v>45620</v>
      </c>
      <c r="R127" s="39">
        <v>45620</v>
      </c>
      <c r="S127" s="39"/>
      <c r="T127" s="39"/>
      <c r="U127" s="39">
        <v>45611</v>
      </c>
      <c r="V127" s="39">
        <v>45611</v>
      </c>
      <c r="W127" s="3"/>
    </row>
    <row r="128" spans="1:23" ht="90.75" customHeight="1">
      <c r="A128" s="349">
        <v>63</v>
      </c>
      <c r="B128" s="350" t="s">
        <v>242</v>
      </c>
      <c r="C128" s="352" t="s">
        <v>243</v>
      </c>
      <c r="D128" s="358" t="s">
        <v>244</v>
      </c>
      <c r="E128" s="1" t="s">
        <v>15</v>
      </c>
      <c r="F128" s="1">
        <v>13</v>
      </c>
      <c r="G128" s="1" t="s">
        <v>80</v>
      </c>
      <c r="H128" s="3"/>
      <c r="I128" s="1">
        <v>7243447776</v>
      </c>
      <c r="J128" s="1" t="s">
        <v>245</v>
      </c>
      <c r="K128" s="1" t="s">
        <v>81</v>
      </c>
      <c r="L128" s="3"/>
      <c r="M128" s="3" t="s">
        <v>246</v>
      </c>
      <c r="N128" s="1" t="s">
        <v>9</v>
      </c>
      <c r="O128" s="39"/>
      <c r="P128" s="39"/>
      <c r="Q128" s="39">
        <v>45620</v>
      </c>
      <c r="R128" s="39">
        <v>45620</v>
      </c>
      <c r="S128" s="39"/>
      <c r="T128" s="39"/>
      <c r="U128" s="39">
        <v>45611</v>
      </c>
      <c r="V128" s="39">
        <v>45611</v>
      </c>
      <c r="W128" s="3"/>
    </row>
    <row r="129" spans="1:23" ht="90" customHeight="1">
      <c r="A129" s="349"/>
      <c r="B129" s="350"/>
      <c r="C129" s="352"/>
      <c r="D129" s="358"/>
      <c r="E129" s="1" t="s">
        <v>16</v>
      </c>
      <c r="F129" s="1">
        <v>18.100000000000001</v>
      </c>
      <c r="G129" s="1" t="s">
        <v>82</v>
      </c>
      <c r="H129" s="3"/>
      <c r="I129" s="1">
        <v>7243447776</v>
      </c>
      <c r="J129" s="1" t="s">
        <v>247</v>
      </c>
      <c r="K129" s="1" t="s">
        <v>81</v>
      </c>
      <c r="L129" s="3"/>
      <c r="M129" s="3" t="s">
        <v>248</v>
      </c>
      <c r="N129" s="1" t="s">
        <v>9</v>
      </c>
      <c r="O129" s="39"/>
      <c r="P129" s="39"/>
      <c r="Q129" s="39">
        <v>45620</v>
      </c>
      <c r="R129" s="39">
        <v>45620</v>
      </c>
      <c r="S129" s="39"/>
      <c r="T129" s="39"/>
      <c r="U129" s="39">
        <v>45611</v>
      </c>
      <c r="V129" s="39">
        <v>45611</v>
      </c>
      <c r="W129" s="3"/>
    </row>
    <row r="130" spans="1:23" ht="63.75" customHeight="1">
      <c r="A130" s="349">
        <v>64</v>
      </c>
      <c r="B130" s="350"/>
      <c r="C130" s="359" t="s">
        <v>249</v>
      </c>
      <c r="D130" s="358" t="s">
        <v>250</v>
      </c>
      <c r="E130" s="1" t="s">
        <v>15</v>
      </c>
      <c r="F130" s="1">
        <v>14</v>
      </c>
      <c r="G130" s="1" t="s">
        <v>131</v>
      </c>
      <c r="H130" s="3"/>
      <c r="I130" s="1"/>
      <c r="J130" s="10" t="s">
        <v>251</v>
      </c>
      <c r="K130" s="1" t="s">
        <v>132</v>
      </c>
      <c r="L130" s="3"/>
      <c r="M130" s="3"/>
      <c r="N130" s="1" t="s">
        <v>9</v>
      </c>
      <c r="O130" s="3"/>
      <c r="P130" s="3"/>
      <c r="Q130" s="39">
        <v>45611</v>
      </c>
      <c r="R130" s="39">
        <v>45611</v>
      </c>
      <c r="S130" s="39"/>
      <c r="T130" s="39"/>
      <c r="U130" s="39"/>
      <c r="V130" s="39"/>
      <c r="W130" s="3"/>
    </row>
    <row r="131" spans="1:23" ht="60" customHeight="1">
      <c r="A131" s="349"/>
      <c r="B131" s="350"/>
      <c r="C131" s="352"/>
      <c r="D131" s="358"/>
      <c r="E131" s="1" t="s">
        <v>16</v>
      </c>
      <c r="F131" s="1" t="s">
        <v>133</v>
      </c>
      <c r="G131" s="1" t="s">
        <v>134</v>
      </c>
      <c r="H131" s="3"/>
      <c r="I131" s="1"/>
      <c r="J131" s="10" t="s">
        <v>251</v>
      </c>
      <c r="K131" s="1" t="s">
        <v>132</v>
      </c>
      <c r="L131" s="3"/>
      <c r="M131" s="3"/>
      <c r="N131" s="1" t="s">
        <v>9</v>
      </c>
      <c r="O131" s="3"/>
      <c r="P131" s="3"/>
      <c r="Q131" s="39">
        <v>45611</v>
      </c>
      <c r="R131" s="39">
        <v>45611</v>
      </c>
      <c r="S131" s="39"/>
      <c r="T131" s="39"/>
      <c r="U131" s="39"/>
      <c r="V131" s="39"/>
      <c r="W131" s="3"/>
    </row>
    <row r="132" spans="1:23" ht="66.75" customHeight="1">
      <c r="A132" s="349">
        <v>65</v>
      </c>
      <c r="B132" s="350" t="s">
        <v>252</v>
      </c>
      <c r="C132" s="352" t="s">
        <v>253</v>
      </c>
      <c r="D132" s="353" t="s">
        <v>254</v>
      </c>
      <c r="E132" s="1" t="s">
        <v>15</v>
      </c>
      <c r="F132" s="1">
        <v>14</v>
      </c>
      <c r="G132" s="1" t="s">
        <v>190</v>
      </c>
      <c r="H132" s="3"/>
      <c r="I132" s="1">
        <v>7200545588</v>
      </c>
      <c r="J132" s="1"/>
      <c r="K132" s="1" t="s">
        <v>192</v>
      </c>
      <c r="L132" s="3"/>
      <c r="M132" s="3"/>
      <c r="N132" s="1" t="s">
        <v>9</v>
      </c>
      <c r="O132" s="39"/>
      <c r="P132" s="39"/>
      <c r="Q132" s="39">
        <v>45611</v>
      </c>
      <c r="R132" s="39">
        <v>45611</v>
      </c>
      <c r="S132" s="39"/>
      <c r="T132" s="39"/>
      <c r="U132" s="39">
        <v>45611</v>
      </c>
      <c r="V132" s="39">
        <v>45611</v>
      </c>
      <c r="W132" s="3"/>
    </row>
    <row r="133" spans="1:23" ht="63.75" customHeight="1">
      <c r="A133" s="349"/>
      <c r="B133" s="351"/>
      <c r="C133" s="352"/>
      <c r="D133" s="353"/>
      <c r="E133" s="1" t="s">
        <v>16</v>
      </c>
      <c r="F133" s="1">
        <v>16.2</v>
      </c>
      <c r="G133" s="1" t="s">
        <v>107</v>
      </c>
      <c r="H133" s="3"/>
      <c r="I133" s="1">
        <v>7193631554</v>
      </c>
      <c r="J133" s="1"/>
      <c r="K133" s="1" t="s">
        <v>192</v>
      </c>
      <c r="L133" s="3"/>
      <c r="M133" s="3"/>
      <c r="N133" s="1" t="s">
        <v>9</v>
      </c>
      <c r="O133" s="39"/>
      <c r="P133" s="39"/>
      <c r="Q133" s="39">
        <v>45611</v>
      </c>
      <c r="R133" s="39">
        <v>45611</v>
      </c>
      <c r="S133" s="39"/>
      <c r="T133" s="39"/>
      <c r="U133" s="39">
        <v>45611</v>
      </c>
      <c r="V133" s="39">
        <v>45611</v>
      </c>
      <c r="W133" s="3"/>
    </row>
    <row r="134" spans="1:23">
      <c r="A134" s="354"/>
      <c r="B134" s="356"/>
    </row>
    <row r="135" spans="1:23">
      <c r="A135" s="355"/>
      <c r="B135" s="357"/>
    </row>
    <row r="136" spans="1:23">
      <c r="A136" s="355"/>
      <c r="B136" s="357"/>
    </row>
    <row r="137" spans="1:23">
      <c r="A137" s="355"/>
      <c r="B137" s="357"/>
    </row>
    <row r="138" spans="1:23">
      <c r="A138" s="355"/>
      <c r="B138" s="357"/>
    </row>
  </sheetData>
  <autoFilter ref="A5:Y133" xr:uid="{00000000-0001-0000-0000-000000000000}">
    <filterColumn colId="13">
      <colorFilter dxfId="263"/>
    </filterColumn>
  </autoFilter>
  <mergeCells count="220">
    <mergeCell ref="B3:B4"/>
    <mergeCell ref="G1:H1"/>
    <mergeCell ref="F2:G2"/>
    <mergeCell ref="H2:I2"/>
    <mergeCell ref="J2:K2"/>
    <mergeCell ref="L2:M2"/>
    <mergeCell ref="N2:O2"/>
    <mergeCell ref="D10:D11"/>
    <mergeCell ref="A12:A13"/>
    <mergeCell ref="C12:C13"/>
    <mergeCell ref="D12:D13"/>
    <mergeCell ref="A14:A15"/>
    <mergeCell ref="C14:C15"/>
    <mergeCell ref="D14:D15"/>
    <mergeCell ref="A6:A7"/>
    <mergeCell ref="B6:B7"/>
    <mergeCell ref="C6:C7"/>
    <mergeCell ref="D6:D7"/>
    <mergeCell ref="A8:A9"/>
    <mergeCell ref="B8:B15"/>
    <mergeCell ref="C8:C9"/>
    <mergeCell ref="D8:D9"/>
    <mergeCell ref="A10:A11"/>
    <mergeCell ref="C10:C11"/>
    <mergeCell ref="A22:A23"/>
    <mergeCell ref="C22:C23"/>
    <mergeCell ref="D22:D23"/>
    <mergeCell ref="A24:A25"/>
    <mergeCell ref="C24:C25"/>
    <mergeCell ref="D24:D25"/>
    <mergeCell ref="A16:A17"/>
    <mergeCell ref="B16:B25"/>
    <mergeCell ref="C16:C17"/>
    <mergeCell ref="D16:D17"/>
    <mergeCell ref="A18:A19"/>
    <mergeCell ref="C18:C19"/>
    <mergeCell ref="D18:D19"/>
    <mergeCell ref="A20:A21"/>
    <mergeCell ref="C20:C21"/>
    <mergeCell ref="D20:D21"/>
    <mergeCell ref="A26:A27"/>
    <mergeCell ref="B26:B33"/>
    <mergeCell ref="C26:C27"/>
    <mergeCell ref="D26:D27"/>
    <mergeCell ref="A28:A29"/>
    <mergeCell ref="C28:C29"/>
    <mergeCell ref="D28:D29"/>
    <mergeCell ref="A30:A31"/>
    <mergeCell ref="C30:C31"/>
    <mergeCell ref="D30:D31"/>
    <mergeCell ref="A32:A33"/>
    <mergeCell ref="C32:C33"/>
    <mergeCell ref="D32:D33"/>
    <mergeCell ref="A34:A35"/>
    <mergeCell ref="B34:B45"/>
    <mergeCell ref="C34:C35"/>
    <mergeCell ref="D34:D35"/>
    <mergeCell ref="A36:A37"/>
    <mergeCell ref="C36:C37"/>
    <mergeCell ref="D36:D37"/>
    <mergeCell ref="A42:A43"/>
    <mergeCell ref="C42:C43"/>
    <mergeCell ref="D42:D43"/>
    <mergeCell ref="A44:A45"/>
    <mergeCell ref="C44:C45"/>
    <mergeCell ref="D44:D45"/>
    <mergeCell ref="A38:A39"/>
    <mergeCell ref="C38:C39"/>
    <mergeCell ref="D38:D39"/>
    <mergeCell ref="A40:A41"/>
    <mergeCell ref="C40:C41"/>
    <mergeCell ref="D40:D41"/>
    <mergeCell ref="A46:A47"/>
    <mergeCell ref="B46:B51"/>
    <mergeCell ref="C46:C47"/>
    <mergeCell ref="D46:D47"/>
    <mergeCell ref="A48:A49"/>
    <mergeCell ref="C48:C49"/>
    <mergeCell ref="D48:D49"/>
    <mergeCell ref="A50:A51"/>
    <mergeCell ref="C50:C51"/>
    <mergeCell ref="D50:D51"/>
    <mergeCell ref="A58:A59"/>
    <mergeCell ref="C58:C59"/>
    <mergeCell ref="D58:D59"/>
    <mergeCell ref="A60:A61"/>
    <mergeCell ref="C60:C61"/>
    <mergeCell ref="D60:D61"/>
    <mergeCell ref="A52:A53"/>
    <mergeCell ref="B52:B63"/>
    <mergeCell ref="C52:C53"/>
    <mergeCell ref="D52:D53"/>
    <mergeCell ref="A54:A55"/>
    <mergeCell ref="C54:C55"/>
    <mergeCell ref="D54:D55"/>
    <mergeCell ref="A56:A57"/>
    <mergeCell ref="C56:C57"/>
    <mergeCell ref="D56:D57"/>
    <mergeCell ref="A68:A69"/>
    <mergeCell ref="B68:B71"/>
    <mergeCell ref="C68:C69"/>
    <mergeCell ref="D68:D69"/>
    <mergeCell ref="A70:A71"/>
    <mergeCell ref="C70:C71"/>
    <mergeCell ref="D70:D71"/>
    <mergeCell ref="A62:A63"/>
    <mergeCell ref="C62:C63"/>
    <mergeCell ref="D62:D63"/>
    <mergeCell ref="A64:A65"/>
    <mergeCell ref="B64:B67"/>
    <mergeCell ref="C64:C65"/>
    <mergeCell ref="D64:D65"/>
    <mergeCell ref="A66:A67"/>
    <mergeCell ref="C66:C67"/>
    <mergeCell ref="D66:D67"/>
    <mergeCell ref="A72:A73"/>
    <mergeCell ref="B72:B85"/>
    <mergeCell ref="C72:C73"/>
    <mergeCell ref="D72:D73"/>
    <mergeCell ref="A74:A75"/>
    <mergeCell ref="C74:C75"/>
    <mergeCell ref="D74:D75"/>
    <mergeCell ref="A76:A77"/>
    <mergeCell ref="C76:C77"/>
    <mergeCell ref="D76:D77"/>
    <mergeCell ref="A82:A83"/>
    <mergeCell ref="C82:C83"/>
    <mergeCell ref="D82:D83"/>
    <mergeCell ref="A84:A85"/>
    <mergeCell ref="C84:C85"/>
    <mergeCell ref="D84:D85"/>
    <mergeCell ref="A78:A79"/>
    <mergeCell ref="C78:C79"/>
    <mergeCell ref="D78:D79"/>
    <mergeCell ref="A80:A81"/>
    <mergeCell ref="C80:C81"/>
    <mergeCell ref="D80:D81"/>
    <mergeCell ref="A86:A87"/>
    <mergeCell ref="B86:B97"/>
    <mergeCell ref="C86:C87"/>
    <mergeCell ref="D86:D87"/>
    <mergeCell ref="A88:A89"/>
    <mergeCell ref="C88:C89"/>
    <mergeCell ref="D88:D89"/>
    <mergeCell ref="A90:A91"/>
    <mergeCell ref="C90:C91"/>
    <mergeCell ref="D90:D91"/>
    <mergeCell ref="A96:A97"/>
    <mergeCell ref="C96:C97"/>
    <mergeCell ref="D96:D97"/>
    <mergeCell ref="A98:A99"/>
    <mergeCell ref="B98:B99"/>
    <mergeCell ref="C98:C99"/>
    <mergeCell ref="D98:D99"/>
    <mergeCell ref="A92:A93"/>
    <mergeCell ref="C92:C93"/>
    <mergeCell ref="D92:D93"/>
    <mergeCell ref="A94:A95"/>
    <mergeCell ref="C94:C95"/>
    <mergeCell ref="D94:D95"/>
    <mergeCell ref="A100:A101"/>
    <mergeCell ref="B100:B105"/>
    <mergeCell ref="C100:C101"/>
    <mergeCell ref="D100:D101"/>
    <mergeCell ref="A102:A103"/>
    <mergeCell ref="C102:C103"/>
    <mergeCell ref="D102:D103"/>
    <mergeCell ref="A104:A105"/>
    <mergeCell ref="C104:C105"/>
    <mergeCell ref="D104:D105"/>
    <mergeCell ref="A106:A107"/>
    <mergeCell ref="B106:B111"/>
    <mergeCell ref="C106:C107"/>
    <mergeCell ref="D106:D107"/>
    <mergeCell ref="A108:A109"/>
    <mergeCell ref="C108:C109"/>
    <mergeCell ref="D108:D109"/>
    <mergeCell ref="A110:A111"/>
    <mergeCell ref="C110:C111"/>
    <mergeCell ref="D110:D111"/>
    <mergeCell ref="A112:A113"/>
    <mergeCell ref="B112:B117"/>
    <mergeCell ref="C112:C113"/>
    <mergeCell ref="D112:D113"/>
    <mergeCell ref="A114:A115"/>
    <mergeCell ref="C114:C115"/>
    <mergeCell ref="D114:D115"/>
    <mergeCell ref="A116:A117"/>
    <mergeCell ref="C116:C117"/>
    <mergeCell ref="D116:D117"/>
    <mergeCell ref="A124:A125"/>
    <mergeCell ref="B124:B127"/>
    <mergeCell ref="C124:C125"/>
    <mergeCell ref="D124:D125"/>
    <mergeCell ref="A126:A127"/>
    <mergeCell ref="C126:C127"/>
    <mergeCell ref="D126:D127"/>
    <mergeCell ref="A118:A119"/>
    <mergeCell ref="B118:B123"/>
    <mergeCell ref="C118:C119"/>
    <mergeCell ref="D118:D119"/>
    <mergeCell ref="A120:A121"/>
    <mergeCell ref="C120:C121"/>
    <mergeCell ref="D120:D121"/>
    <mergeCell ref="A122:A123"/>
    <mergeCell ref="C122:C123"/>
    <mergeCell ref="D122:D123"/>
    <mergeCell ref="A132:A133"/>
    <mergeCell ref="B132:B133"/>
    <mergeCell ref="C132:C133"/>
    <mergeCell ref="D132:D133"/>
    <mergeCell ref="A134:A138"/>
    <mergeCell ref="B134:B138"/>
    <mergeCell ref="A128:A129"/>
    <mergeCell ref="B128:B131"/>
    <mergeCell ref="C128:C129"/>
    <mergeCell ref="D128:D129"/>
    <mergeCell ref="A130:A131"/>
    <mergeCell ref="C130:C131"/>
    <mergeCell ref="D130:D131"/>
  </mergeCells>
  <conditionalFormatting sqref="C3:C4">
    <cfRule type="cellIs" dxfId="291" priority="17" operator="equal">
      <formula>"iOS"</formula>
    </cfRule>
    <cfRule type="cellIs" dxfId="290" priority="18" operator="equal">
      <formula>"Android"</formula>
    </cfRule>
  </conditionalFormatting>
  <conditionalFormatting sqref="E1">
    <cfRule type="cellIs" dxfId="289" priority="45" operator="equal">
      <formula>"iOS"</formula>
    </cfRule>
    <cfRule type="cellIs" dxfId="288" priority="46" operator="equal">
      <formula>"Android"</formula>
    </cfRule>
  </conditionalFormatting>
  <conditionalFormatting sqref="E5:E133">
    <cfRule type="cellIs" dxfId="287" priority="48" operator="equal">
      <formula>"iOS"</formula>
    </cfRule>
    <cfRule type="cellIs" dxfId="286" priority="49" operator="equal">
      <formula>"Android"</formula>
    </cfRule>
  </conditionalFormatting>
  <conditionalFormatting sqref="F2:F4">
    <cfRule type="cellIs" dxfId="285" priority="40" operator="equal">
      <formula>"iOS"</formula>
    </cfRule>
    <cfRule type="cellIs" dxfId="284" priority="41" operator="equal">
      <formula>"Android"</formula>
    </cfRule>
  </conditionalFormatting>
  <conditionalFormatting sqref="H2">
    <cfRule type="cellIs" dxfId="283" priority="27" operator="equal">
      <formula>"In Progress"</formula>
    </cfRule>
    <cfRule type="cellIs" dxfId="282" priority="28" operator="equal">
      <formula>"N/A"</formula>
    </cfRule>
    <cfRule type="cellIs" dxfId="281" priority="29" operator="equal">
      <formula>"Failed"</formula>
    </cfRule>
    <cfRule type="cellIs" dxfId="280" priority="30" operator="equal">
      <formula>"Passed"</formula>
    </cfRule>
  </conditionalFormatting>
  <conditionalFormatting sqref="J2">
    <cfRule type="cellIs" dxfId="279" priority="31" operator="equal">
      <formula>"In Progress"</formula>
    </cfRule>
    <cfRule type="cellIs" dxfId="278" priority="32" operator="equal">
      <formula>"N/A"</formula>
    </cfRule>
    <cfRule type="cellIs" dxfId="277" priority="33" operator="equal">
      <formula>"Failed"</formula>
    </cfRule>
    <cfRule type="cellIs" dxfId="276" priority="34" operator="equal">
      <formula>"Passed"</formula>
    </cfRule>
  </conditionalFormatting>
  <conditionalFormatting sqref="L2">
    <cfRule type="cellIs" dxfId="275" priority="35" operator="equal">
      <formula>"In Progress"</formula>
    </cfRule>
    <cfRule type="cellIs" dxfId="274" priority="36" operator="equal">
      <formula>"N/A"</formula>
    </cfRule>
    <cfRule type="cellIs" dxfId="273" priority="37" operator="equal">
      <formula>"Failed"</formula>
    </cfRule>
    <cfRule type="cellIs" dxfId="272" priority="38" operator="equal">
      <formula>"Passed"</formula>
    </cfRule>
  </conditionalFormatting>
  <conditionalFormatting sqref="N2 N3:O4">
    <cfRule type="cellIs" dxfId="271" priority="39" operator="equal">
      <formula>"In Progress"</formula>
    </cfRule>
    <cfRule type="cellIs" dxfId="270" priority="42" operator="equal">
      <formula>"N/A"</formula>
    </cfRule>
    <cfRule type="cellIs" dxfId="269" priority="43" operator="equal">
      <formula>"Failed"</formula>
    </cfRule>
    <cfRule type="cellIs" dxfId="268" priority="44" operator="equal">
      <formula>"Passed"</formula>
    </cfRule>
  </conditionalFormatting>
  <conditionalFormatting sqref="N6:N133">
    <cfRule type="cellIs" dxfId="267" priority="1" operator="equal">
      <formula>"In Progress"</formula>
    </cfRule>
    <cfRule type="cellIs" dxfId="266" priority="2" operator="equal">
      <formula>"N/A"</formula>
    </cfRule>
    <cfRule type="cellIs" dxfId="265" priority="3" operator="equal">
      <formula>"Failed"</formula>
    </cfRule>
    <cfRule type="cellIs" dxfId="264" priority="4" operator="equal">
      <formula>"Passed"</formula>
    </cfRule>
  </conditionalFormatting>
  <dataValidations count="4">
    <dataValidation allowBlank="1" showInputMessage="1" showErrorMessage="1" sqref="N2:N4 O3:O4" xr:uid="{EE78B094-765A-445C-91F8-D308A00A1D3D}"/>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K128:K133 K100:K111 K6:K83 K86:K97" xr:uid="{4099900C-C0FB-4FF8-A2AB-91B80877FDDF}">
      <formula1>"Rezki,Hansen,Haekal,Rizky,Nabila,Kintan,Arul,Fira,Prita,Natasya,Nabhan,Densu,Qisty,Tiwi,Aga,Ajul,Andi,Owan,Nofal,Bowo,Owi,Fitri"</formula1>
    </dataValidation>
    <dataValidation type="list" allowBlank="1" showInputMessage="1" showErrorMessage="1" errorTitle="Eits! Warning Bro" error="Mohon maap ni brok, status bukan diisi antara Not Started, Passed, Failed, atau N/A. Ganti sesuai dropdown yah" sqref="N6:N133" xr:uid="{9F443EBD-23E6-4E32-80E8-EFAFACE29E5F}">
      <formula1>"Not Started,Passed,Failed,In Progress,N/A, Pass with noted"</formula1>
    </dataValidation>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K98:K99 K112:K127 K84:K85" xr:uid="{2253897E-3C54-4EC3-91D2-823A87FDA674}">
      <formula1>"Rezki,Hansen,Haekal,Rizky,Nabila,Kintan,Arul,Fira,Prita,Natasya,Nabhan,Densu,Qisty,Tiwi,Aga,Ajul,Andi,Owan,Nofal,Bowo,Owi,Fitri,Aboe"</formula1>
    </dataValidation>
  </dataValidations>
  <hyperlinks>
    <hyperlink ref="G1:H1" r:id="rId1" display="https://bsicenter-my.sharepoint.com/:f:/g/personal/amni_alfira_bankbsi_co_id/EjmLjvEoFRFPgq2lubkWGNoByyZRSJIuaq5qk-LEPrMtew?e=PWmmTb" xr:uid="{4383E237-AA85-4B99-8DFF-84DA379330C7}"/>
    <hyperlink ref="O106" r:id="rId2" xr:uid="{8D4E4E85-7F1E-4653-B669-4A398C882693}"/>
    <hyperlink ref="O107" r:id="rId3" xr:uid="{FC5D6705-7C84-4DD3-B262-E3E6E2DC45D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8364-9C69-4D80-BCE2-DC0B08457674}">
  <sheetPr>
    <tabColor theme="3" tint="0.749992370372631"/>
  </sheetPr>
  <dimension ref="A1:U81"/>
  <sheetViews>
    <sheetView workbookViewId="0">
      <pane ySplit="9" topLeftCell="A10" activePane="bottomLeft" state="frozen"/>
      <selection pane="bottomLeft" activeCell="B6" sqref="B6:B7"/>
    </sheetView>
  </sheetViews>
  <sheetFormatPr defaultRowHeight="15"/>
  <cols>
    <col min="1" max="1" width="6" customWidth="1"/>
    <col min="2" max="3" width="32" customWidth="1"/>
    <col min="4" max="4" width="32" style="246" customWidth="1"/>
    <col min="5" max="5" width="11.7109375" customWidth="1"/>
    <col min="6" max="6" width="15.85546875" customWidth="1"/>
    <col min="7" max="7" width="23.85546875" customWidth="1"/>
    <col min="8" max="8" width="20.85546875" customWidth="1"/>
    <col min="9" max="9" width="22.5703125" customWidth="1"/>
    <col min="10" max="10" width="21.5703125" customWidth="1"/>
    <col min="11" max="11" width="16" customWidth="1"/>
    <col min="12" max="12" width="21.7109375" customWidth="1"/>
    <col min="13" max="13" width="22.42578125" customWidth="1"/>
    <col min="14" max="21" width="32" customWidth="1"/>
  </cols>
  <sheetData>
    <row r="1" spans="1:21" ht="51" customHeight="1">
      <c r="B1" s="256" t="s">
        <v>1088</v>
      </c>
      <c r="C1" s="81" t="s">
        <v>1089</v>
      </c>
      <c r="D1" s="81" t="s">
        <v>1090</v>
      </c>
      <c r="E1" s="12"/>
      <c r="F1" s="17" t="s">
        <v>3</v>
      </c>
    </row>
    <row r="3" spans="1:21" ht="15" customHeight="1">
      <c r="C3" s="273" t="s">
        <v>5</v>
      </c>
      <c r="D3" s="274" t="s">
        <v>6</v>
      </c>
      <c r="E3" s="272" t="s">
        <v>7</v>
      </c>
      <c r="F3" s="592" t="s">
        <v>8</v>
      </c>
      <c r="G3" s="593"/>
      <c r="H3" s="590" t="s">
        <v>9</v>
      </c>
      <c r="I3" s="591"/>
      <c r="J3" s="590" t="s">
        <v>10</v>
      </c>
      <c r="K3" s="591"/>
      <c r="L3" s="590" t="s">
        <v>11</v>
      </c>
      <c r="M3" s="591"/>
      <c r="N3" s="434" t="s">
        <v>12</v>
      </c>
      <c r="O3" s="384"/>
    </row>
    <row r="4" spans="1:21">
      <c r="B4" s="586" t="s">
        <v>1091</v>
      </c>
      <c r="C4" s="275" t="s">
        <v>15</v>
      </c>
      <c r="D4" s="255">
        <f>COUNTA(B10:B205)</f>
        <v>6</v>
      </c>
      <c r="E4" s="259">
        <f>COUNTA(C10:C213)</f>
        <v>19</v>
      </c>
      <c r="F4" s="271">
        <f>(COUNTIFS(M10:M204,"Passed",E10:E204,"Android"))+(COUNTIFS(M10:M204,"Failed",E10:E204,"Android"))+(COUNTIFS(M10:M204,"N/A",E10:E204,"Android"))+(COUNTIFS(M10:M204,"In Progress",E10:E204,"Android"))</f>
        <v>0</v>
      </c>
      <c r="G4" s="267">
        <f>F4/E4</f>
        <v>0</v>
      </c>
      <c r="H4" s="271">
        <f>COUNTIFS(M10:M207,"Passed",E10:E207,"Android")</f>
        <v>0</v>
      </c>
      <c r="I4" s="234">
        <f>H4/E4</f>
        <v>0</v>
      </c>
      <c r="J4" s="271">
        <f>COUNTIFS(M10:M207,"Failed",E10:E207,"Android")</f>
        <v>0</v>
      </c>
      <c r="K4" s="234">
        <f>J4/E4</f>
        <v>0</v>
      </c>
      <c r="L4" s="261">
        <f>COUNTIFS(M10:M207,"N/A",E10:E207,"Android")</f>
        <v>0</v>
      </c>
      <c r="M4" s="258">
        <f>L4/E4</f>
        <v>0</v>
      </c>
      <c r="N4" s="261">
        <f>COUNTIFS(M10:M207,"In Progress",E10:E207,"Android")</f>
        <v>0</v>
      </c>
      <c r="O4" s="258">
        <f>N4/E4</f>
        <v>0</v>
      </c>
    </row>
    <row r="5" spans="1:21">
      <c r="B5" s="587"/>
      <c r="C5" s="276" t="s">
        <v>16</v>
      </c>
      <c r="D5" s="263">
        <f>COUNTA(B10:B205)</f>
        <v>6</v>
      </c>
      <c r="E5" s="260">
        <f>COUNTA(C10:C213)</f>
        <v>19</v>
      </c>
      <c r="F5" s="264">
        <f>(COUNTIFS(M10:M204,"Passed",E10:E204,"iOS"))+(COUNTIFS(M10:M204,"Failed",E10:E204,"iOS"))+(COUNTIFS(M10:M204,"N/A",E10:E204,"iOS"))+(COUNTIFS(M10:M204,"In Progress",E10:E204,"iOS"))</f>
        <v>0</v>
      </c>
      <c r="G5" s="85">
        <f>F5/E5</f>
        <v>0</v>
      </c>
      <c r="H5" s="264">
        <f>COUNTIFS(M10:M207,"Passed",E10:E207,"iOS")</f>
        <v>0</v>
      </c>
      <c r="I5" s="85">
        <f>H5/E5</f>
        <v>0</v>
      </c>
      <c r="J5" s="264">
        <f>COUNTIFS(M10:M207,"Failed",E10:E207,"iOS")</f>
        <v>0</v>
      </c>
      <c r="K5" s="85">
        <f>J5/E5</f>
        <v>0</v>
      </c>
      <c r="L5" s="262">
        <f>COUNTIFS(M10:M207,"N/A",E10:E207,"iOS")</f>
        <v>0</v>
      </c>
      <c r="M5" s="257">
        <f>L5/E5</f>
        <v>0</v>
      </c>
      <c r="N5" s="262">
        <f>COUNTIFS(M10:M207,"In Progress",E10:E207,"iOS")</f>
        <v>0</v>
      </c>
      <c r="O5" s="257">
        <f>N5/E5</f>
        <v>0</v>
      </c>
    </row>
    <row r="6" spans="1:21">
      <c r="B6" s="588" t="s">
        <v>1092</v>
      </c>
      <c r="C6" s="277" t="s">
        <v>15</v>
      </c>
      <c r="D6" s="255">
        <f>COUNTA(B10:B207)</f>
        <v>6</v>
      </c>
      <c r="E6" s="268">
        <f>COUNTA(C10:C223)</f>
        <v>19</v>
      </c>
      <c r="F6" s="254">
        <f>(COUNTIFS(N10:N223,"Passed",E10:E223,"Android"))+(COUNTIFS(N10:N223,"Failed",E10:E223,"Android"))+(COUNTIFS(N10:N223,"N/A",E10:E223,"Android"))+(COUNTIFS(N10:N223,"In Progress",E10:E223,"Android"))</f>
        <v>0</v>
      </c>
      <c r="G6" s="267">
        <f>F6/E6</f>
        <v>0</v>
      </c>
      <c r="H6" s="265">
        <f>COUNTIFS(N10:N223,"Passed",E10:E223,"Android")</f>
        <v>0</v>
      </c>
      <c r="I6" s="234">
        <f>H6/E6</f>
        <v>0</v>
      </c>
      <c r="J6" s="265">
        <f>COUNTIFS(N10:N223,"Failed",E10:E223,"Android")</f>
        <v>0</v>
      </c>
      <c r="K6" s="234">
        <f>J6/E6</f>
        <v>0</v>
      </c>
      <c r="L6" s="255">
        <f>COUNTIFS(N10:N223,"N/A",E10:E223,"Android")</f>
        <v>0</v>
      </c>
      <c r="M6" s="258">
        <f>L6/E6</f>
        <v>0</v>
      </c>
      <c r="N6" s="255">
        <f>COUNTIFS(N10:N223,"In Progress",E10:E223,"Android")</f>
        <v>0</v>
      </c>
      <c r="O6" s="258">
        <f>N6/E6</f>
        <v>0</v>
      </c>
    </row>
    <row r="7" spans="1:21">
      <c r="B7" s="589"/>
      <c r="C7" s="276" t="s">
        <v>16</v>
      </c>
      <c r="D7" s="263">
        <f>COUNTA(B10:B207)</f>
        <v>6</v>
      </c>
      <c r="E7" s="269">
        <f>COUNTA(C10:C223)</f>
        <v>19</v>
      </c>
      <c r="F7" s="270">
        <f>(COUNTIFS(N10:N223,"Passed",E10:E223,"iOS"))+(COUNTIFS(N10:N223,"Failed",E10:E223,"iOS"))+(COUNTIFS(N10:N223,"N/A",E10:E223,"iOS"))+(COUNTIFS(N10:N223,"In Progress",E10:E223,"iOS"))</f>
        <v>0</v>
      </c>
      <c r="G7" s="85">
        <f>F7/E7</f>
        <v>0</v>
      </c>
      <c r="H7" s="266">
        <f>COUNTIFS(N10:N223,"Passed",E10:E223,"iOS")</f>
        <v>0</v>
      </c>
      <c r="I7" s="85">
        <f>H7/E7</f>
        <v>0</v>
      </c>
      <c r="J7" s="266">
        <f>COUNTIFS(N10:N223,"Failed",E10:E223,"iOS")</f>
        <v>0</v>
      </c>
      <c r="K7" s="85">
        <f>J7/E7</f>
        <v>0</v>
      </c>
      <c r="L7" s="263">
        <f>COUNTIFS(N10:N223,"N/A",E10:E223,"iOS")</f>
        <v>0</v>
      </c>
      <c r="M7" s="257">
        <f>L7/E7</f>
        <v>0</v>
      </c>
      <c r="N7" s="263">
        <f>COUNTIFS(N10:N223,"In Progress",E10:E223,"iOS")</f>
        <v>0</v>
      </c>
      <c r="O7" s="257">
        <f>N7/E7</f>
        <v>0</v>
      </c>
    </row>
    <row r="9" spans="1:21" ht="45" customHeight="1">
      <c r="A9" s="139" t="s">
        <v>17</v>
      </c>
      <c r="B9" s="140" t="s">
        <v>18</v>
      </c>
      <c r="C9" s="140" t="s">
        <v>19</v>
      </c>
      <c r="D9" s="140" t="s">
        <v>20</v>
      </c>
      <c r="E9" s="140" t="s">
        <v>5</v>
      </c>
      <c r="F9" s="140" t="s">
        <v>21</v>
      </c>
      <c r="G9" s="140" t="s">
        <v>22</v>
      </c>
      <c r="H9" s="140" t="s">
        <v>23</v>
      </c>
      <c r="I9" s="140" t="s">
        <v>24</v>
      </c>
      <c r="J9" s="140" t="s">
        <v>25</v>
      </c>
      <c r="K9" s="140" t="s">
        <v>27</v>
      </c>
      <c r="L9" s="140" t="s">
        <v>28</v>
      </c>
      <c r="M9" s="219" t="s">
        <v>1093</v>
      </c>
      <c r="N9" s="140" t="s">
        <v>1094</v>
      </c>
      <c r="O9" s="140" t="s">
        <v>30</v>
      </c>
      <c r="P9" s="140" t="s">
        <v>31</v>
      </c>
      <c r="Q9" s="140" t="s">
        <v>1095</v>
      </c>
      <c r="R9" s="140" t="s">
        <v>1096</v>
      </c>
      <c r="S9" s="142" t="s">
        <v>1097</v>
      </c>
      <c r="T9" s="142" t="s">
        <v>1098</v>
      </c>
      <c r="U9" s="144" t="s">
        <v>34</v>
      </c>
    </row>
    <row r="10" spans="1:21">
      <c r="A10" s="415">
        <v>1</v>
      </c>
      <c r="B10" s="402" t="s">
        <v>1099</v>
      </c>
      <c r="C10" s="415" t="s">
        <v>1100</v>
      </c>
      <c r="D10" s="402" t="s">
        <v>1101</v>
      </c>
      <c r="E10" s="8" t="s">
        <v>15</v>
      </c>
      <c r="F10" s="44"/>
      <c r="G10" s="44"/>
      <c r="H10" s="44"/>
      <c r="I10" s="44"/>
      <c r="J10" s="44"/>
      <c r="K10" s="44"/>
      <c r="L10" s="44"/>
      <c r="M10" s="1" t="s">
        <v>43</v>
      </c>
      <c r="N10" s="1" t="s">
        <v>43</v>
      </c>
      <c r="O10" s="44"/>
      <c r="P10" s="44"/>
      <c r="Q10" s="44"/>
      <c r="R10" s="44"/>
      <c r="S10" s="44"/>
      <c r="T10" s="44"/>
      <c r="U10" s="44"/>
    </row>
    <row r="11" spans="1:21">
      <c r="A11" s="407"/>
      <c r="B11" s="541"/>
      <c r="C11" s="407"/>
      <c r="D11" s="371"/>
      <c r="E11" s="8" t="s">
        <v>312</v>
      </c>
      <c r="F11" s="44"/>
      <c r="G11" s="44"/>
      <c r="H11" s="44"/>
      <c r="I11" s="44"/>
      <c r="J11" s="44"/>
      <c r="K11" s="44"/>
      <c r="L11" s="44"/>
      <c r="M11" s="1" t="s">
        <v>43</v>
      </c>
      <c r="N11" s="1" t="s">
        <v>43</v>
      </c>
      <c r="O11" s="44"/>
      <c r="P11" s="44"/>
      <c r="Q11" s="44"/>
      <c r="R11" s="44"/>
      <c r="S11" s="44"/>
      <c r="T11" s="44"/>
      <c r="U11" s="44"/>
    </row>
    <row r="12" spans="1:21">
      <c r="A12" s="415">
        <v>2</v>
      </c>
      <c r="B12" s="541"/>
      <c r="C12" s="415" t="s">
        <v>1102</v>
      </c>
      <c r="D12" s="402" t="s">
        <v>1103</v>
      </c>
      <c r="E12" s="8" t="s">
        <v>15</v>
      </c>
      <c r="F12" s="44"/>
      <c r="G12" s="44"/>
      <c r="H12" s="44"/>
      <c r="I12" s="44"/>
      <c r="J12" s="44"/>
      <c r="K12" s="44"/>
      <c r="L12" s="44"/>
      <c r="M12" s="1" t="s">
        <v>43</v>
      </c>
      <c r="N12" s="1" t="s">
        <v>43</v>
      </c>
      <c r="O12" s="44"/>
      <c r="P12" s="44"/>
      <c r="Q12" s="44"/>
      <c r="R12" s="44"/>
      <c r="S12" s="44"/>
      <c r="T12" s="44"/>
      <c r="U12" s="44"/>
    </row>
    <row r="13" spans="1:21">
      <c r="A13" s="407"/>
      <c r="B13" s="541"/>
      <c r="C13" s="407"/>
      <c r="D13" s="371"/>
      <c r="E13" s="8" t="s">
        <v>312</v>
      </c>
      <c r="F13" s="44"/>
      <c r="G13" s="44"/>
      <c r="H13" s="44"/>
      <c r="I13" s="44"/>
      <c r="J13" s="44"/>
      <c r="K13" s="44"/>
      <c r="L13" s="44"/>
      <c r="M13" s="1" t="s">
        <v>43</v>
      </c>
      <c r="N13" s="1" t="s">
        <v>43</v>
      </c>
      <c r="O13" s="44"/>
      <c r="P13" s="44"/>
      <c r="Q13" s="44"/>
      <c r="R13" s="44"/>
      <c r="S13" s="44"/>
      <c r="T13" s="44"/>
      <c r="U13" s="44"/>
    </row>
    <row r="14" spans="1:21" ht="29.25" customHeight="1">
      <c r="A14" s="44"/>
      <c r="B14" s="541"/>
      <c r="C14" s="415" t="s">
        <v>1104</v>
      </c>
      <c r="D14" s="402" t="s">
        <v>1105</v>
      </c>
      <c r="E14" s="8" t="s">
        <v>15</v>
      </c>
      <c r="F14" s="44"/>
      <c r="G14" s="44"/>
      <c r="H14" s="44"/>
      <c r="I14" s="44"/>
      <c r="J14" s="44"/>
      <c r="K14" s="44"/>
      <c r="L14" s="44"/>
      <c r="M14" s="1" t="s">
        <v>43</v>
      </c>
      <c r="N14" s="1" t="s">
        <v>43</v>
      </c>
      <c r="O14" s="44"/>
      <c r="P14" s="44"/>
      <c r="Q14" s="44"/>
      <c r="R14" s="44"/>
      <c r="S14" s="44"/>
      <c r="T14" s="44"/>
      <c r="U14" s="44"/>
    </row>
    <row r="15" spans="1:21">
      <c r="A15" s="44"/>
      <c r="B15" s="371"/>
      <c r="C15" s="407"/>
      <c r="D15" s="371"/>
      <c r="E15" s="8" t="s">
        <v>312</v>
      </c>
      <c r="F15" s="44"/>
      <c r="G15" s="44"/>
      <c r="H15" s="44"/>
      <c r="I15" s="44"/>
      <c r="J15" s="44"/>
      <c r="K15" s="44"/>
      <c r="L15" s="44"/>
      <c r="M15" s="1" t="s">
        <v>43</v>
      </c>
      <c r="N15" s="1" t="s">
        <v>43</v>
      </c>
      <c r="O15" s="44"/>
      <c r="P15" s="44"/>
      <c r="Q15" s="44"/>
      <c r="R15" s="44"/>
      <c r="S15" s="44"/>
      <c r="T15" s="44"/>
      <c r="U15" s="44"/>
    </row>
    <row r="16" spans="1:21">
      <c r="A16" s="44"/>
      <c r="B16" s="415" t="s">
        <v>1106</v>
      </c>
      <c r="C16" s="581" t="s">
        <v>541</v>
      </c>
      <c r="D16" s="577" t="s">
        <v>1107</v>
      </c>
      <c r="E16" s="8" t="s">
        <v>15</v>
      </c>
      <c r="F16" s="44"/>
      <c r="G16" s="44"/>
      <c r="H16" s="44"/>
      <c r="I16" s="44"/>
      <c r="J16" s="44"/>
      <c r="K16" s="44"/>
      <c r="L16" s="44"/>
      <c r="M16" s="1" t="s">
        <v>43</v>
      </c>
      <c r="N16" s="1" t="s">
        <v>43</v>
      </c>
      <c r="O16" s="44"/>
      <c r="P16" s="44"/>
      <c r="Q16" s="44"/>
      <c r="R16" s="44"/>
      <c r="S16" s="44"/>
      <c r="T16" s="44"/>
      <c r="U16" s="44"/>
    </row>
    <row r="17" spans="1:21">
      <c r="A17" s="44"/>
      <c r="B17" s="438"/>
      <c r="C17" s="582"/>
      <c r="D17" s="578"/>
      <c r="E17" s="8" t="s">
        <v>312</v>
      </c>
      <c r="F17" s="44"/>
      <c r="G17" s="44"/>
      <c r="H17" s="44"/>
      <c r="I17" s="44"/>
      <c r="J17" s="44"/>
      <c r="K17" s="44"/>
      <c r="L17" s="44"/>
      <c r="M17" s="1" t="s">
        <v>43</v>
      </c>
      <c r="N17" s="1" t="s">
        <v>43</v>
      </c>
      <c r="O17" s="44"/>
      <c r="P17" s="44"/>
      <c r="Q17" s="44"/>
      <c r="R17" s="44"/>
      <c r="S17" s="44"/>
      <c r="T17" s="44"/>
      <c r="U17" s="44"/>
    </row>
    <row r="18" spans="1:21">
      <c r="A18" s="44"/>
      <c r="B18" s="438"/>
      <c r="C18" s="581" t="s">
        <v>995</v>
      </c>
      <c r="D18" s="577" t="s">
        <v>1108</v>
      </c>
      <c r="E18" s="8" t="s">
        <v>15</v>
      </c>
      <c r="F18" s="44"/>
      <c r="G18" s="44"/>
      <c r="H18" s="44"/>
      <c r="I18" s="44"/>
      <c r="J18" s="44"/>
      <c r="K18" s="44"/>
      <c r="L18" s="44"/>
      <c r="M18" s="1" t="s">
        <v>43</v>
      </c>
      <c r="N18" s="1" t="s">
        <v>43</v>
      </c>
      <c r="O18" s="44"/>
      <c r="P18" s="44"/>
      <c r="Q18" s="44"/>
      <c r="R18" s="44"/>
      <c r="S18" s="44"/>
      <c r="T18" s="44"/>
      <c r="U18" s="44"/>
    </row>
    <row r="19" spans="1:21">
      <c r="A19" s="44"/>
      <c r="B19" s="438"/>
      <c r="C19" s="582"/>
      <c r="D19" s="578"/>
      <c r="E19" s="8" t="s">
        <v>312</v>
      </c>
      <c r="F19" s="44"/>
      <c r="G19" s="44"/>
      <c r="H19" s="44"/>
      <c r="I19" s="44"/>
      <c r="J19" s="44"/>
      <c r="K19" s="44"/>
      <c r="L19" s="44"/>
      <c r="M19" s="1" t="s">
        <v>43</v>
      </c>
      <c r="N19" s="1" t="s">
        <v>43</v>
      </c>
      <c r="O19" s="44"/>
      <c r="P19" s="44"/>
      <c r="Q19" s="44"/>
      <c r="R19" s="44"/>
      <c r="S19" s="44"/>
      <c r="T19" s="44"/>
      <c r="U19" s="44"/>
    </row>
    <row r="20" spans="1:21">
      <c r="A20" s="44"/>
      <c r="B20" s="438"/>
      <c r="C20" s="581" t="s">
        <v>743</v>
      </c>
      <c r="D20" s="577" t="s">
        <v>1109</v>
      </c>
      <c r="E20" s="8" t="s">
        <v>15</v>
      </c>
      <c r="F20" s="44"/>
      <c r="G20" s="44"/>
      <c r="H20" s="44"/>
      <c r="I20" s="44"/>
      <c r="J20" s="44"/>
      <c r="K20" s="44"/>
      <c r="L20" s="44"/>
      <c r="M20" s="1" t="s">
        <v>43</v>
      </c>
      <c r="N20" s="1" t="s">
        <v>43</v>
      </c>
      <c r="O20" s="44"/>
      <c r="P20" s="44"/>
      <c r="Q20" s="44"/>
      <c r="R20" s="44"/>
      <c r="S20" s="44"/>
      <c r="T20" s="44"/>
      <c r="U20" s="44"/>
    </row>
    <row r="21" spans="1:21">
      <c r="A21" s="44"/>
      <c r="B21" s="407"/>
      <c r="C21" s="582"/>
      <c r="D21" s="578"/>
      <c r="E21" s="8" t="s">
        <v>312</v>
      </c>
      <c r="F21" s="44"/>
      <c r="G21" s="44"/>
      <c r="H21" s="44"/>
      <c r="I21" s="44"/>
      <c r="J21" s="44"/>
      <c r="K21" s="44"/>
      <c r="L21" s="44"/>
      <c r="M21" s="1" t="s">
        <v>43</v>
      </c>
      <c r="N21" s="1" t="s">
        <v>43</v>
      </c>
      <c r="O21" s="44"/>
      <c r="P21" s="44"/>
      <c r="Q21" s="44"/>
      <c r="R21" s="44"/>
      <c r="S21" s="44"/>
      <c r="T21" s="44"/>
      <c r="U21" s="44"/>
    </row>
    <row r="22" spans="1:21">
      <c r="A22" s="44"/>
      <c r="B22" s="415" t="s">
        <v>1110</v>
      </c>
      <c r="C22" s="402" t="s">
        <v>1111</v>
      </c>
      <c r="D22" s="579"/>
      <c r="E22" s="8" t="s">
        <v>15</v>
      </c>
      <c r="F22" s="44"/>
      <c r="G22" s="44"/>
      <c r="H22" s="44"/>
      <c r="I22" s="44"/>
      <c r="J22" s="44"/>
      <c r="K22" s="44"/>
      <c r="L22" s="44"/>
      <c r="M22" s="1" t="s">
        <v>43</v>
      </c>
      <c r="N22" s="1" t="s">
        <v>43</v>
      </c>
      <c r="O22" s="44"/>
      <c r="P22" s="44"/>
      <c r="Q22" s="44"/>
      <c r="R22" s="44"/>
      <c r="S22" s="44"/>
      <c r="T22" s="44"/>
      <c r="U22" s="44"/>
    </row>
    <row r="23" spans="1:21">
      <c r="A23" s="44"/>
      <c r="B23" s="438"/>
      <c r="C23" s="371"/>
      <c r="D23" s="580"/>
      <c r="E23" s="8" t="s">
        <v>312</v>
      </c>
      <c r="F23" s="44"/>
      <c r="G23" s="44"/>
      <c r="H23" s="44"/>
      <c r="I23" s="44"/>
      <c r="J23" s="44"/>
      <c r="K23" s="44"/>
      <c r="L23" s="44"/>
      <c r="M23" s="1" t="s">
        <v>43</v>
      </c>
      <c r="N23" s="1" t="s">
        <v>43</v>
      </c>
      <c r="O23" s="44"/>
      <c r="P23" s="44"/>
      <c r="Q23" s="44"/>
      <c r="R23" s="44"/>
      <c r="S23" s="44"/>
      <c r="T23" s="44"/>
      <c r="U23" s="44"/>
    </row>
    <row r="24" spans="1:21">
      <c r="A24" s="44"/>
      <c r="B24" s="438"/>
      <c r="C24" s="415" t="s">
        <v>1112</v>
      </c>
      <c r="D24" s="205"/>
      <c r="E24" s="8" t="s">
        <v>15</v>
      </c>
      <c r="F24" s="44"/>
      <c r="G24" s="44"/>
      <c r="H24" s="44"/>
      <c r="I24" s="44"/>
      <c r="J24" s="44"/>
      <c r="K24" s="44"/>
      <c r="L24" s="44"/>
      <c r="M24" s="1" t="s">
        <v>43</v>
      </c>
      <c r="N24" s="1" t="s">
        <v>43</v>
      </c>
      <c r="O24" s="44"/>
      <c r="P24" s="44"/>
      <c r="Q24" s="44"/>
      <c r="R24" s="44"/>
      <c r="S24" s="44"/>
      <c r="T24" s="44"/>
      <c r="U24" s="44"/>
    </row>
    <row r="25" spans="1:21">
      <c r="A25" s="44"/>
      <c r="B25" s="407"/>
      <c r="C25" s="407"/>
      <c r="D25" s="205"/>
      <c r="E25" s="8" t="s">
        <v>312</v>
      </c>
      <c r="F25" s="44"/>
      <c r="G25" s="44"/>
      <c r="H25" s="44"/>
      <c r="I25" s="44"/>
      <c r="J25" s="44"/>
      <c r="K25" s="44"/>
      <c r="L25" s="44"/>
      <c r="M25" s="1" t="s">
        <v>43</v>
      </c>
      <c r="N25" s="1" t="s">
        <v>43</v>
      </c>
      <c r="O25" s="44"/>
      <c r="P25" s="44"/>
      <c r="Q25" s="44"/>
      <c r="R25" s="44"/>
      <c r="S25" s="44"/>
      <c r="T25" s="44"/>
      <c r="U25" s="44"/>
    </row>
    <row r="26" spans="1:21">
      <c r="A26" s="583"/>
      <c r="B26" s="415" t="s">
        <v>1113</v>
      </c>
      <c r="C26" s="405" t="s">
        <v>723</v>
      </c>
      <c r="D26" s="579"/>
      <c r="E26" s="1" t="s">
        <v>15</v>
      </c>
      <c r="F26" s="44"/>
      <c r="G26" s="44"/>
      <c r="H26" s="44"/>
      <c r="I26" s="44"/>
      <c r="J26" s="44"/>
      <c r="K26" s="44"/>
      <c r="L26" s="44"/>
      <c r="M26" s="1" t="s">
        <v>43</v>
      </c>
      <c r="N26" s="1" t="s">
        <v>43</v>
      </c>
      <c r="O26" s="44"/>
      <c r="P26" s="44"/>
      <c r="Q26" s="44"/>
      <c r="R26" s="44"/>
      <c r="S26" s="44"/>
      <c r="T26" s="44"/>
      <c r="U26" s="44"/>
    </row>
    <row r="27" spans="1:21">
      <c r="A27" s="585"/>
      <c r="B27" s="438"/>
      <c r="C27" s="405"/>
      <c r="D27" s="580"/>
      <c r="E27" s="1" t="s">
        <v>312</v>
      </c>
      <c r="F27" s="44"/>
      <c r="G27" s="44"/>
      <c r="H27" s="44"/>
      <c r="I27" s="44"/>
      <c r="J27" s="44"/>
      <c r="K27" s="44"/>
      <c r="L27" s="44"/>
      <c r="M27" s="1" t="s">
        <v>43</v>
      </c>
      <c r="N27" s="1" t="s">
        <v>43</v>
      </c>
      <c r="O27" s="44"/>
      <c r="P27" s="44"/>
      <c r="Q27" s="44"/>
      <c r="R27" s="44"/>
      <c r="S27" s="44"/>
      <c r="T27" s="44"/>
      <c r="U27" s="44"/>
    </row>
    <row r="28" spans="1:21">
      <c r="A28" s="583"/>
      <c r="B28" s="438"/>
      <c r="C28" s="405" t="s">
        <v>724</v>
      </c>
      <c r="D28" s="579"/>
      <c r="E28" s="1" t="s">
        <v>15</v>
      </c>
      <c r="F28" s="44"/>
      <c r="G28" s="44"/>
      <c r="H28" s="44"/>
      <c r="I28" s="44"/>
      <c r="J28" s="44"/>
      <c r="K28" s="44"/>
      <c r="L28" s="44"/>
      <c r="M28" s="1" t="s">
        <v>43</v>
      </c>
      <c r="N28" s="1" t="s">
        <v>43</v>
      </c>
      <c r="O28" s="44"/>
      <c r="P28" s="44"/>
      <c r="Q28" s="44"/>
      <c r="R28" s="44"/>
      <c r="S28" s="44"/>
      <c r="T28" s="44"/>
      <c r="U28" s="44"/>
    </row>
    <row r="29" spans="1:21">
      <c r="A29" s="585"/>
      <c r="B29" s="438"/>
      <c r="C29" s="405"/>
      <c r="D29" s="580"/>
      <c r="E29" s="1" t="s">
        <v>312</v>
      </c>
      <c r="F29" s="44"/>
      <c r="G29" s="44"/>
      <c r="H29" s="44"/>
      <c r="I29" s="44"/>
      <c r="J29" s="44"/>
      <c r="K29" s="44"/>
      <c r="L29" s="44"/>
      <c r="M29" s="1" t="s">
        <v>43</v>
      </c>
      <c r="N29" s="1" t="s">
        <v>43</v>
      </c>
      <c r="O29" s="44"/>
      <c r="P29" s="44"/>
      <c r="Q29" s="44"/>
      <c r="R29" s="44"/>
      <c r="S29" s="44"/>
      <c r="T29" s="44"/>
      <c r="U29" s="44"/>
    </row>
    <row r="30" spans="1:21">
      <c r="A30" s="583"/>
      <c r="B30" s="438"/>
      <c r="C30" s="405" t="s">
        <v>725</v>
      </c>
      <c r="D30" s="579"/>
      <c r="E30" s="1" t="s">
        <v>15</v>
      </c>
      <c r="F30" s="44"/>
      <c r="G30" s="44"/>
      <c r="H30" s="44"/>
      <c r="I30" s="44"/>
      <c r="J30" s="44"/>
      <c r="K30" s="44"/>
      <c r="L30" s="44"/>
      <c r="M30" s="1" t="s">
        <v>43</v>
      </c>
      <c r="N30" s="1" t="s">
        <v>43</v>
      </c>
      <c r="O30" s="44"/>
      <c r="P30" s="44"/>
      <c r="Q30" s="44"/>
      <c r="R30" s="44"/>
      <c r="S30" s="44"/>
      <c r="T30" s="44"/>
      <c r="U30" s="44"/>
    </row>
    <row r="31" spans="1:21">
      <c r="A31" s="585"/>
      <c r="B31" s="438"/>
      <c r="C31" s="405"/>
      <c r="D31" s="580"/>
      <c r="E31" s="1" t="s">
        <v>312</v>
      </c>
      <c r="F31" s="44"/>
      <c r="G31" s="44"/>
      <c r="H31" s="44"/>
      <c r="I31" s="44"/>
      <c r="J31" s="44"/>
      <c r="K31" s="44"/>
      <c r="L31" s="44"/>
      <c r="M31" s="1" t="s">
        <v>43</v>
      </c>
      <c r="N31" s="1" t="s">
        <v>43</v>
      </c>
      <c r="O31" s="44"/>
      <c r="P31" s="44"/>
      <c r="Q31" s="44"/>
      <c r="R31" s="44"/>
      <c r="S31" s="44"/>
      <c r="T31" s="44"/>
      <c r="U31" s="44"/>
    </row>
    <row r="32" spans="1:21">
      <c r="A32" s="583"/>
      <c r="B32" s="438"/>
      <c r="C32" s="405" t="s">
        <v>726</v>
      </c>
      <c r="D32" s="579"/>
      <c r="E32" s="1" t="s">
        <v>15</v>
      </c>
      <c r="F32" s="44"/>
      <c r="G32" s="44"/>
      <c r="H32" s="44"/>
      <c r="I32" s="44"/>
      <c r="J32" s="44"/>
      <c r="K32" s="44"/>
      <c r="L32" s="44"/>
      <c r="M32" s="1" t="s">
        <v>43</v>
      </c>
      <c r="N32" s="1" t="s">
        <v>43</v>
      </c>
      <c r="O32" s="44"/>
      <c r="P32" s="44"/>
      <c r="Q32" s="44"/>
      <c r="R32" s="44"/>
      <c r="S32" s="44"/>
      <c r="T32" s="44"/>
      <c r="U32" s="44"/>
    </row>
    <row r="33" spans="1:21">
      <c r="A33" s="585"/>
      <c r="B33" s="438"/>
      <c r="C33" s="405"/>
      <c r="D33" s="580"/>
      <c r="E33" s="1" t="s">
        <v>312</v>
      </c>
      <c r="F33" s="44"/>
      <c r="G33" s="44"/>
      <c r="H33" s="44"/>
      <c r="I33" s="44"/>
      <c r="J33" s="44"/>
      <c r="K33" s="44"/>
      <c r="L33" s="44"/>
      <c r="M33" s="1" t="s">
        <v>43</v>
      </c>
      <c r="N33" s="1" t="s">
        <v>43</v>
      </c>
      <c r="O33" s="44"/>
      <c r="P33" s="44"/>
      <c r="Q33" s="44"/>
      <c r="R33" s="44"/>
      <c r="S33" s="44"/>
      <c r="T33" s="44"/>
      <c r="U33" s="44"/>
    </row>
    <row r="34" spans="1:21">
      <c r="A34" s="583"/>
      <c r="B34" s="438"/>
      <c r="C34" s="405" t="s">
        <v>727</v>
      </c>
      <c r="D34" s="579"/>
      <c r="E34" s="1" t="s">
        <v>15</v>
      </c>
      <c r="F34" s="44"/>
      <c r="G34" s="44"/>
      <c r="H34" s="44"/>
      <c r="I34" s="44"/>
      <c r="J34" s="44"/>
      <c r="K34" s="44"/>
      <c r="L34" s="44"/>
      <c r="M34" s="1" t="s">
        <v>43</v>
      </c>
      <c r="N34" s="1" t="s">
        <v>43</v>
      </c>
      <c r="O34" s="44"/>
      <c r="P34" s="44"/>
      <c r="Q34" s="44"/>
      <c r="R34" s="44"/>
      <c r="S34" s="44"/>
      <c r="T34" s="44"/>
      <c r="U34" s="44"/>
    </row>
    <row r="35" spans="1:21">
      <c r="A35" s="585"/>
      <c r="B35" s="438"/>
      <c r="C35" s="405"/>
      <c r="D35" s="580"/>
      <c r="E35" s="1" t="s">
        <v>312</v>
      </c>
      <c r="F35" s="44"/>
      <c r="G35" s="44"/>
      <c r="H35" s="44"/>
      <c r="I35" s="44"/>
      <c r="J35" s="44"/>
      <c r="K35" s="44"/>
      <c r="L35" s="44"/>
      <c r="M35" s="1" t="s">
        <v>43</v>
      </c>
      <c r="N35" s="1" t="s">
        <v>43</v>
      </c>
      <c r="O35" s="44"/>
      <c r="P35" s="44"/>
      <c r="Q35" s="44"/>
      <c r="R35" s="44"/>
      <c r="S35" s="44"/>
      <c r="T35" s="44"/>
      <c r="U35" s="44"/>
    </row>
    <row r="36" spans="1:21">
      <c r="A36" s="583"/>
      <c r="B36" s="438"/>
      <c r="C36" s="405" t="s">
        <v>728</v>
      </c>
      <c r="D36" s="579"/>
      <c r="E36" s="1" t="s">
        <v>15</v>
      </c>
      <c r="F36" s="44"/>
      <c r="G36" s="44"/>
      <c r="H36" s="44"/>
      <c r="I36" s="44"/>
      <c r="J36" s="44"/>
      <c r="K36" s="44"/>
      <c r="L36" s="44"/>
      <c r="M36" s="1" t="s">
        <v>43</v>
      </c>
      <c r="N36" s="1" t="s">
        <v>43</v>
      </c>
      <c r="O36" s="44"/>
      <c r="P36" s="44"/>
      <c r="Q36" s="44"/>
      <c r="R36" s="44"/>
      <c r="S36" s="44"/>
      <c r="T36" s="44"/>
      <c r="U36" s="44"/>
    </row>
    <row r="37" spans="1:21">
      <c r="A37" s="585"/>
      <c r="B37" s="438"/>
      <c r="C37" s="405"/>
      <c r="D37" s="580"/>
      <c r="E37" s="1" t="s">
        <v>312</v>
      </c>
      <c r="F37" s="44"/>
      <c r="G37" s="44"/>
      <c r="H37" s="44"/>
      <c r="I37" s="44"/>
      <c r="J37" s="44"/>
      <c r="K37" s="44"/>
      <c r="L37" s="44"/>
      <c r="M37" s="1" t="s">
        <v>43</v>
      </c>
      <c r="N37" s="1" t="s">
        <v>43</v>
      </c>
      <c r="O37" s="44"/>
      <c r="P37" s="44"/>
      <c r="Q37" s="44"/>
      <c r="R37" s="44"/>
      <c r="S37" s="44"/>
      <c r="T37" s="44"/>
      <c r="U37" s="44"/>
    </row>
    <row r="38" spans="1:21">
      <c r="A38" s="583"/>
      <c r="B38" s="438"/>
      <c r="C38" s="405" t="s">
        <v>729</v>
      </c>
      <c r="D38" s="579"/>
      <c r="E38" s="1" t="s">
        <v>15</v>
      </c>
      <c r="F38" s="44"/>
      <c r="G38" s="44"/>
      <c r="H38" s="44"/>
      <c r="I38" s="44"/>
      <c r="J38" s="44"/>
      <c r="K38" s="44"/>
      <c r="L38" s="44"/>
      <c r="M38" s="1" t="s">
        <v>43</v>
      </c>
      <c r="N38" s="1" t="s">
        <v>43</v>
      </c>
      <c r="O38" s="44"/>
      <c r="P38" s="44"/>
      <c r="Q38" s="44"/>
      <c r="R38" s="44"/>
      <c r="S38" s="44"/>
      <c r="T38" s="44"/>
      <c r="U38" s="44"/>
    </row>
    <row r="39" spans="1:21">
      <c r="A39" s="585"/>
      <c r="B39" s="438"/>
      <c r="C39" s="405"/>
      <c r="D39" s="580"/>
      <c r="E39" s="1" t="s">
        <v>312</v>
      </c>
      <c r="F39" s="44"/>
      <c r="G39" s="44"/>
      <c r="H39" s="44"/>
      <c r="I39" s="44"/>
      <c r="J39" s="44"/>
      <c r="K39" s="44"/>
      <c r="L39" s="44"/>
      <c r="M39" s="1" t="s">
        <v>43</v>
      </c>
      <c r="N39" s="1" t="s">
        <v>43</v>
      </c>
      <c r="O39" s="44"/>
      <c r="P39" s="44"/>
      <c r="Q39" s="44"/>
      <c r="R39" s="44"/>
      <c r="S39" s="44"/>
      <c r="T39" s="44"/>
      <c r="U39" s="44"/>
    </row>
    <row r="40" spans="1:21">
      <c r="A40" s="583"/>
      <c r="B40" s="438"/>
      <c r="C40" s="405" t="s">
        <v>730</v>
      </c>
      <c r="D40" s="579"/>
      <c r="E40" s="1" t="s">
        <v>15</v>
      </c>
      <c r="F40" s="44"/>
      <c r="G40" s="44"/>
      <c r="H40" s="44"/>
      <c r="I40" s="44"/>
      <c r="J40" s="44"/>
      <c r="K40" s="44"/>
      <c r="L40" s="44"/>
      <c r="M40" s="1" t="s">
        <v>43</v>
      </c>
      <c r="N40" s="1" t="s">
        <v>43</v>
      </c>
      <c r="O40" s="44"/>
      <c r="P40" s="44"/>
      <c r="Q40" s="44"/>
      <c r="R40" s="44"/>
      <c r="S40" s="44"/>
      <c r="T40" s="44"/>
      <c r="U40" s="44"/>
    </row>
    <row r="41" spans="1:21">
      <c r="A41" s="584"/>
      <c r="B41" s="438"/>
      <c r="C41" s="405"/>
      <c r="D41" s="580"/>
      <c r="E41" s="1" t="s">
        <v>312</v>
      </c>
      <c r="F41" s="44"/>
      <c r="G41" s="44"/>
      <c r="H41" s="44"/>
      <c r="I41" s="44"/>
      <c r="J41" s="44"/>
      <c r="K41" s="44"/>
      <c r="L41" s="44"/>
      <c r="M41" s="1" t="s">
        <v>43</v>
      </c>
      <c r="N41" s="1" t="s">
        <v>43</v>
      </c>
      <c r="O41" s="44"/>
      <c r="P41" s="44"/>
      <c r="Q41" s="44"/>
      <c r="R41" s="44"/>
      <c r="S41" s="44"/>
      <c r="T41" s="44"/>
      <c r="U41" s="44"/>
    </row>
    <row r="42" spans="1:21">
      <c r="A42" s="405"/>
      <c r="B42" s="438"/>
      <c r="C42" s="405" t="s">
        <v>731</v>
      </c>
      <c r="D42" s="579"/>
      <c r="E42" s="1" t="s">
        <v>15</v>
      </c>
      <c r="F42" s="44"/>
      <c r="G42" s="44"/>
      <c r="H42" s="44"/>
      <c r="I42" s="44"/>
      <c r="J42" s="44"/>
      <c r="K42" s="44"/>
      <c r="L42" s="44"/>
      <c r="M42" s="1" t="s">
        <v>43</v>
      </c>
      <c r="N42" s="1" t="s">
        <v>43</v>
      </c>
      <c r="O42" s="44"/>
      <c r="P42" s="44"/>
      <c r="Q42" s="44"/>
      <c r="R42" s="44"/>
      <c r="S42" s="44"/>
      <c r="T42" s="44"/>
      <c r="U42" s="44"/>
    </row>
    <row r="43" spans="1:21">
      <c r="A43" s="415"/>
      <c r="B43" s="438"/>
      <c r="C43" s="415"/>
      <c r="D43" s="580"/>
      <c r="E43" s="5" t="s">
        <v>312</v>
      </c>
      <c r="F43" s="102"/>
      <c r="G43" s="102"/>
      <c r="H43" s="102"/>
      <c r="I43" s="102"/>
      <c r="J43" s="102"/>
      <c r="K43" s="102"/>
      <c r="L43" s="102"/>
      <c r="M43" s="5" t="s">
        <v>43</v>
      </c>
      <c r="N43" s="5" t="s">
        <v>43</v>
      </c>
      <c r="O43" s="102"/>
      <c r="P43" s="102"/>
      <c r="Q43" s="102"/>
      <c r="R43" s="102"/>
      <c r="S43" s="102"/>
      <c r="T43" s="102"/>
      <c r="U43" s="102"/>
    </row>
    <row r="44" spans="1:21">
      <c r="A44" s="583"/>
      <c r="B44" s="415" t="s">
        <v>1114</v>
      </c>
      <c r="C44" s="402" t="s">
        <v>1114</v>
      </c>
      <c r="D44" s="579"/>
      <c r="E44" s="1" t="s">
        <v>15</v>
      </c>
      <c r="F44" s="152"/>
      <c r="G44" s="44"/>
      <c r="H44" s="44"/>
      <c r="I44" s="44"/>
      <c r="J44" s="44"/>
      <c r="K44" s="44"/>
      <c r="L44" s="44"/>
      <c r="M44" s="1" t="s">
        <v>43</v>
      </c>
      <c r="N44" s="1" t="s">
        <v>43</v>
      </c>
      <c r="O44" s="44"/>
      <c r="P44" s="44"/>
      <c r="Q44" s="44"/>
      <c r="R44" s="44"/>
      <c r="S44" s="44"/>
      <c r="T44" s="44"/>
      <c r="U44" s="44"/>
    </row>
    <row r="45" spans="1:21">
      <c r="A45" s="584"/>
      <c r="B45" s="438"/>
      <c r="C45" s="371"/>
      <c r="D45" s="580"/>
      <c r="E45" s="5" t="s">
        <v>312</v>
      </c>
      <c r="F45" s="228"/>
      <c r="G45" s="102"/>
      <c r="H45" s="102"/>
      <c r="I45" s="102"/>
      <c r="J45" s="102"/>
      <c r="K45" s="102"/>
      <c r="L45" s="102"/>
      <c r="M45" s="5" t="s">
        <v>43</v>
      </c>
      <c r="N45" s="5" t="s">
        <v>43</v>
      </c>
      <c r="O45" s="102"/>
      <c r="P45" s="102"/>
      <c r="Q45" s="102"/>
      <c r="R45" s="102"/>
      <c r="S45" s="102"/>
      <c r="T45" s="102"/>
      <c r="U45" s="102"/>
    </row>
    <row r="46" spans="1:21">
      <c r="A46" s="405"/>
      <c r="B46" s="405" t="s">
        <v>1115</v>
      </c>
      <c r="C46" s="402" t="s">
        <v>1115</v>
      </c>
      <c r="D46" s="579"/>
      <c r="E46" s="1" t="s">
        <v>15</v>
      </c>
      <c r="F46" s="44"/>
      <c r="G46" s="44"/>
      <c r="H46" s="44"/>
      <c r="I46" s="44"/>
      <c r="J46" s="44"/>
      <c r="K46" s="44"/>
      <c r="L46" s="44"/>
      <c r="M46" s="1" t="s">
        <v>43</v>
      </c>
      <c r="N46" s="1" t="s">
        <v>43</v>
      </c>
      <c r="O46" s="44"/>
      <c r="P46" s="44"/>
      <c r="Q46" s="44"/>
      <c r="R46" s="44"/>
      <c r="S46" s="44"/>
      <c r="T46" s="44"/>
      <c r="U46" s="44"/>
    </row>
    <row r="47" spans="1:21">
      <c r="A47" s="415"/>
      <c r="B47" s="405"/>
      <c r="C47" s="371"/>
      <c r="D47" s="580"/>
      <c r="E47" s="1" t="s">
        <v>312</v>
      </c>
      <c r="F47" s="44"/>
      <c r="G47" s="44"/>
      <c r="H47" s="44"/>
      <c r="I47" s="44"/>
      <c r="J47" s="44"/>
      <c r="K47" s="44"/>
      <c r="L47" s="44"/>
      <c r="M47" s="1" t="s">
        <v>43</v>
      </c>
      <c r="N47" s="1" t="s">
        <v>43</v>
      </c>
      <c r="O47" s="44"/>
      <c r="P47" s="44"/>
      <c r="Q47" s="44"/>
      <c r="R47" s="44"/>
      <c r="S47" s="44"/>
      <c r="T47" s="44"/>
      <c r="U47" s="44"/>
    </row>
    <row r="48" spans="1:21">
      <c r="A48" s="44"/>
      <c r="B48" s="44"/>
      <c r="C48" s="44"/>
      <c r="D48" s="205"/>
      <c r="E48" s="44"/>
      <c r="F48" s="44"/>
      <c r="G48" s="44"/>
      <c r="H48" s="44"/>
      <c r="I48" s="44"/>
      <c r="J48" s="44"/>
      <c r="K48" s="44"/>
      <c r="L48" s="44"/>
      <c r="M48" s="1" t="s">
        <v>43</v>
      </c>
      <c r="N48" s="1" t="s">
        <v>43</v>
      </c>
      <c r="O48" s="44"/>
      <c r="P48" s="44"/>
      <c r="Q48" s="44"/>
      <c r="R48" s="44"/>
      <c r="S48" s="44"/>
      <c r="T48" s="44"/>
      <c r="U48" s="44"/>
    </row>
    <row r="49" spans="1:21">
      <c r="A49" s="44"/>
      <c r="B49" s="44"/>
      <c r="C49" s="44"/>
      <c r="D49" s="205"/>
      <c r="E49" s="44"/>
      <c r="F49" s="44"/>
      <c r="G49" s="44"/>
      <c r="H49" s="44"/>
      <c r="I49" s="44"/>
      <c r="J49" s="44"/>
      <c r="K49" s="44"/>
      <c r="L49" s="44"/>
      <c r="M49" s="1" t="s">
        <v>43</v>
      </c>
      <c r="N49" s="1" t="s">
        <v>43</v>
      </c>
      <c r="O49" s="44"/>
      <c r="P49" s="44"/>
      <c r="Q49" s="44"/>
      <c r="R49" s="44"/>
      <c r="S49" s="44"/>
      <c r="T49" s="44"/>
      <c r="U49" s="44"/>
    </row>
    <row r="50" spans="1:21">
      <c r="A50" s="44"/>
      <c r="B50" s="44"/>
      <c r="C50" s="44"/>
      <c r="D50" s="205"/>
      <c r="E50" s="44"/>
      <c r="F50" s="44"/>
      <c r="G50" s="44"/>
      <c r="H50" s="44"/>
      <c r="I50" s="44"/>
      <c r="J50" s="44"/>
      <c r="K50" s="44"/>
      <c r="L50" s="44"/>
      <c r="M50" s="1" t="s">
        <v>43</v>
      </c>
      <c r="N50" s="1" t="s">
        <v>43</v>
      </c>
      <c r="O50" s="44"/>
      <c r="P50" s="44"/>
      <c r="Q50" s="44"/>
      <c r="R50" s="44"/>
      <c r="S50" s="44"/>
      <c r="T50" s="44"/>
      <c r="U50" s="44"/>
    </row>
    <row r="51" spans="1:21">
      <c r="A51" s="44"/>
      <c r="B51" s="44"/>
      <c r="C51" s="44"/>
      <c r="D51" s="205"/>
      <c r="E51" s="44"/>
      <c r="F51" s="44"/>
      <c r="G51" s="44"/>
      <c r="H51" s="44"/>
      <c r="I51" s="44"/>
      <c r="J51" s="44"/>
      <c r="K51" s="44"/>
      <c r="L51" s="44"/>
      <c r="M51" s="1" t="s">
        <v>43</v>
      </c>
      <c r="N51" s="1" t="s">
        <v>43</v>
      </c>
      <c r="O51" s="44"/>
      <c r="P51" s="44"/>
      <c r="Q51" s="44"/>
      <c r="R51" s="44"/>
      <c r="S51" s="44"/>
      <c r="T51" s="44"/>
      <c r="U51" s="44"/>
    </row>
    <row r="52" spans="1:21">
      <c r="A52" s="44"/>
      <c r="B52" s="44"/>
      <c r="C52" s="44"/>
      <c r="D52" s="205"/>
      <c r="E52" s="44"/>
      <c r="F52" s="44"/>
      <c r="G52" s="44"/>
      <c r="H52" s="44"/>
      <c r="I52" s="44"/>
      <c r="J52" s="44"/>
      <c r="K52" s="44"/>
      <c r="L52" s="44"/>
      <c r="M52" s="1" t="s">
        <v>43</v>
      </c>
      <c r="N52" s="1" t="s">
        <v>43</v>
      </c>
      <c r="O52" s="44"/>
      <c r="P52" s="44"/>
      <c r="Q52" s="44"/>
      <c r="R52" s="44"/>
      <c r="S52" s="44"/>
      <c r="T52" s="44"/>
      <c r="U52" s="44"/>
    </row>
    <row r="53" spans="1:21">
      <c r="A53" s="44"/>
      <c r="B53" s="44"/>
      <c r="C53" s="44"/>
      <c r="D53" s="205"/>
      <c r="E53" s="44"/>
      <c r="F53" s="44"/>
      <c r="G53" s="44"/>
      <c r="H53" s="44"/>
      <c r="I53" s="44"/>
      <c r="J53" s="44"/>
      <c r="K53" s="44"/>
      <c r="L53" s="44"/>
      <c r="M53" s="1" t="s">
        <v>43</v>
      </c>
      <c r="N53" s="1" t="s">
        <v>43</v>
      </c>
      <c r="O53" s="44"/>
      <c r="P53" s="44"/>
      <c r="Q53" s="44"/>
      <c r="R53" s="44"/>
      <c r="S53" s="44"/>
      <c r="T53" s="44"/>
      <c r="U53" s="44"/>
    </row>
    <row r="54" spans="1:21">
      <c r="A54" s="44"/>
      <c r="B54" s="44"/>
      <c r="C54" s="44"/>
      <c r="D54" s="205"/>
      <c r="E54" s="44"/>
      <c r="F54" s="44"/>
      <c r="G54" s="44"/>
      <c r="H54" s="44"/>
      <c r="I54" s="44"/>
      <c r="J54" s="44"/>
      <c r="K54" s="44"/>
      <c r="L54" s="44"/>
      <c r="M54" s="1" t="s">
        <v>43</v>
      </c>
      <c r="N54" s="1" t="s">
        <v>43</v>
      </c>
      <c r="O54" s="44"/>
      <c r="P54" s="44"/>
      <c r="Q54" s="44"/>
      <c r="R54" s="44"/>
      <c r="S54" s="44"/>
      <c r="T54" s="44"/>
      <c r="U54" s="44"/>
    </row>
    <row r="55" spans="1:21">
      <c r="A55" s="44"/>
      <c r="B55" s="44"/>
      <c r="C55" s="44"/>
      <c r="D55" s="205"/>
      <c r="E55" s="44"/>
      <c r="F55" s="44"/>
      <c r="G55" s="44"/>
      <c r="H55" s="44"/>
      <c r="I55" s="44"/>
      <c r="J55" s="44"/>
      <c r="K55" s="44"/>
      <c r="L55" s="44"/>
      <c r="M55" s="1" t="s">
        <v>43</v>
      </c>
      <c r="N55" s="1" t="s">
        <v>43</v>
      </c>
      <c r="O55" s="44"/>
      <c r="P55" s="44"/>
      <c r="Q55" s="44"/>
      <c r="R55" s="44"/>
      <c r="S55" s="44"/>
      <c r="T55" s="44"/>
      <c r="U55" s="44"/>
    </row>
    <row r="56" spans="1:21">
      <c r="A56" s="44"/>
      <c r="B56" s="44"/>
      <c r="C56" s="44"/>
      <c r="D56" s="205"/>
      <c r="E56" s="44"/>
      <c r="F56" s="44"/>
      <c r="G56" s="44"/>
      <c r="H56" s="44"/>
      <c r="I56" s="44"/>
      <c r="J56" s="44"/>
      <c r="K56" s="44"/>
      <c r="L56" s="44"/>
      <c r="M56" s="1" t="s">
        <v>43</v>
      </c>
      <c r="N56" s="1" t="s">
        <v>43</v>
      </c>
      <c r="O56" s="44"/>
      <c r="P56" s="44"/>
      <c r="Q56" s="44"/>
      <c r="R56" s="44"/>
      <c r="S56" s="44"/>
      <c r="T56" s="44"/>
      <c r="U56" s="44"/>
    </row>
    <row r="57" spans="1:21">
      <c r="A57" s="44"/>
      <c r="B57" s="44"/>
      <c r="C57" s="44"/>
      <c r="D57" s="205"/>
      <c r="E57" s="44"/>
      <c r="F57" s="44"/>
      <c r="G57" s="44"/>
      <c r="H57" s="44"/>
      <c r="I57" s="44"/>
      <c r="J57" s="44"/>
      <c r="K57" s="44"/>
      <c r="L57" s="44"/>
      <c r="M57" s="1" t="s">
        <v>43</v>
      </c>
      <c r="N57" s="1" t="s">
        <v>43</v>
      </c>
      <c r="O57" s="44"/>
      <c r="P57" s="44"/>
      <c r="Q57" s="44"/>
      <c r="R57" s="44"/>
      <c r="S57" s="44"/>
      <c r="T57" s="44"/>
      <c r="U57" s="44"/>
    </row>
    <row r="58" spans="1:21">
      <c r="A58" s="44"/>
      <c r="B58" s="44"/>
      <c r="C58" s="44"/>
      <c r="D58" s="205"/>
      <c r="E58" s="44"/>
      <c r="F58" s="44"/>
      <c r="G58" s="44"/>
      <c r="H58" s="44"/>
      <c r="I58" s="44"/>
      <c r="J58" s="44"/>
      <c r="K58" s="44"/>
      <c r="L58" s="44"/>
      <c r="M58" s="1" t="s">
        <v>43</v>
      </c>
      <c r="N58" s="1" t="s">
        <v>43</v>
      </c>
      <c r="O58" s="44"/>
      <c r="P58" s="44"/>
      <c r="Q58" s="44"/>
      <c r="R58" s="44"/>
      <c r="S58" s="44"/>
      <c r="T58" s="44"/>
      <c r="U58" s="44"/>
    </row>
    <row r="59" spans="1:21">
      <c r="A59" s="44"/>
      <c r="B59" s="44"/>
      <c r="C59" s="44"/>
      <c r="D59" s="205"/>
      <c r="E59" s="44"/>
      <c r="F59" s="44"/>
      <c r="G59" s="44"/>
      <c r="H59" s="44"/>
      <c r="I59" s="44"/>
      <c r="J59" s="44"/>
      <c r="K59" s="44"/>
      <c r="L59" s="44"/>
      <c r="M59" s="1" t="s">
        <v>43</v>
      </c>
      <c r="N59" s="1" t="s">
        <v>43</v>
      </c>
      <c r="O59" s="44"/>
      <c r="P59" s="44"/>
      <c r="Q59" s="44"/>
      <c r="R59" s="44"/>
      <c r="S59" s="44"/>
      <c r="T59" s="44"/>
      <c r="U59" s="44"/>
    </row>
    <row r="60" spans="1:21">
      <c r="A60" s="44"/>
      <c r="B60" s="44"/>
      <c r="C60" s="44"/>
      <c r="D60" s="205"/>
      <c r="E60" s="44"/>
      <c r="F60" s="44"/>
      <c r="G60" s="44"/>
      <c r="H60" s="44"/>
      <c r="I60" s="44"/>
      <c r="J60" s="44"/>
      <c r="K60" s="44"/>
      <c r="L60" s="44"/>
      <c r="M60" s="1" t="s">
        <v>43</v>
      </c>
      <c r="N60" s="1" t="s">
        <v>43</v>
      </c>
      <c r="O60" s="44"/>
      <c r="P60" s="44"/>
      <c r="Q60" s="44"/>
      <c r="R60" s="44"/>
      <c r="S60" s="44"/>
      <c r="T60" s="44"/>
      <c r="U60" s="44"/>
    </row>
    <row r="61" spans="1:21">
      <c r="A61" s="44"/>
      <c r="B61" s="44"/>
      <c r="C61" s="44"/>
      <c r="D61" s="205"/>
      <c r="E61" s="44"/>
      <c r="F61" s="44"/>
      <c r="G61" s="44"/>
      <c r="H61" s="44"/>
      <c r="I61" s="44"/>
      <c r="J61" s="44"/>
      <c r="K61" s="44"/>
      <c r="L61" s="44"/>
      <c r="M61" s="1" t="s">
        <v>43</v>
      </c>
      <c r="N61" s="1" t="s">
        <v>43</v>
      </c>
      <c r="O61" s="44"/>
      <c r="P61" s="44"/>
      <c r="Q61" s="44"/>
      <c r="R61" s="44"/>
      <c r="S61" s="44"/>
      <c r="T61" s="44"/>
      <c r="U61" s="44"/>
    </row>
    <row r="62" spans="1:21">
      <c r="A62" s="44"/>
      <c r="B62" s="44"/>
      <c r="C62" s="44"/>
      <c r="D62" s="205"/>
      <c r="E62" s="44"/>
      <c r="F62" s="44"/>
      <c r="G62" s="44"/>
      <c r="H62" s="44"/>
      <c r="I62" s="44"/>
      <c r="J62" s="44"/>
      <c r="K62" s="44"/>
      <c r="L62" s="44"/>
      <c r="M62" s="1" t="s">
        <v>43</v>
      </c>
      <c r="N62" s="1" t="s">
        <v>43</v>
      </c>
      <c r="O62" s="44"/>
      <c r="P62" s="44"/>
      <c r="Q62" s="44"/>
      <c r="R62" s="44"/>
      <c r="S62" s="44"/>
      <c r="T62" s="44"/>
      <c r="U62" s="44"/>
    </row>
    <row r="63" spans="1:21">
      <c r="A63" s="44"/>
      <c r="B63" s="44"/>
      <c r="C63" s="44"/>
      <c r="D63" s="205"/>
      <c r="E63" s="44"/>
      <c r="F63" s="44"/>
      <c r="G63" s="44"/>
      <c r="H63" s="44"/>
      <c r="I63" s="44"/>
      <c r="J63" s="44"/>
      <c r="K63" s="44"/>
      <c r="L63" s="44"/>
      <c r="M63" s="1" t="s">
        <v>43</v>
      </c>
      <c r="N63" s="1" t="s">
        <v>43</v>
      </c>
      <c r="O63" s="44"/>
      <c r="P63" s="44"/>
      <c r="Q63" s="44"/>
      <c r="R63" s="44"/>
      <c r="S63" s="44"/>
      <c r="T63" s="44"/>
      <c r="U63" s="44"/>
    </row>
    <row r="64" spans="1:21">
      <c r="A64" s="44"/>
      <c r="B64" s="44"/>
      <c r="C64" s="44"/>
      <c r="D64" s="205"/>
      <c r="E64" s="44"/>
      <c r="F64" s="44"/>
      <c r="G64" s="44"/>
      <c r="H64" s="44"/>
      <c r="I64" s="44"/>
      <c r="J64" s="44"/>
      <c r="K64" s="44"/>
      <c r="L64" s="44"/>
      <c r="M64" s="1" t="s">
        <v>43</v>
      </c>
      <c r="N64" s="1" t="s">
        <v>43</v>
      </c>
      <c r="O64" s="44"/>
      <c r="P64" s="44"/>
      <c r="Q64" s="44"/>
      <c r="R64" s="44"/>
      <c r="S64" s="44"/>
      <c r="T64" s="44"/>
      <c r="U64" s="44"/>
    </row>
    <row r="65" spans="1:21">
      <c r="A65" s="44"/>
      <c r="B65" s="44"/>
      <c r="C65" s="44"/>
      <c r="D65" s="205"/>
      <c r="E65" s="44"/>
      <c r="F65" s="44"/>
      <c r="G65" s="44"/>
      <c r="H65" s="44"/>
      <c r="I65" s="44"/>
      <c r="J65" s="44"/>
      <c r="K65" s="44"/>
      <c r="L65" s="44"/>
      <c r="M65" s="1" t="s">
        <v>43</v>
      </c>
      <c r="N65" s="1" t="s">
        <v>43</v>
      </c>
      <c r="O65" s="44"/>
      <c r="P65" s="44"/>
      <c r="Q65" s="44"/>
      <c r="R65" s="44"/>
      <c r="S65" s="44"/>
      <c r="T65" s="44"/>
      <c r="U65" s="44"/>
    </row>
    <row r="66" spans="1:21">
      <c r="A66" s="44"/>
      <c r="B66" s="44"/>
      <c r="C66" s="44"/>
      <c r="D66" s="205"/>
      <c r="E66" s="44"/>
      <c r="F66" s="44"/>
      <c r="G66" s="44"/>
      <c r="H66" s="44"/>
      <c r="I66" s="44"/>
      <c r="J66" s="44"/>
      <c r="K66" s="44"/>
      <c r="L66" s="44"/>
      <c r="M66" s="1" t="s">
        <v>43</v>
      </c>
      <c r="N66" s="1" t="s">
        <v>43</v>
      </c>
      <c r="O66" s="44"/>
      <c r="P66" s="44"/>
      <c r="Q66" s="44"/>
      <c r="R66" s="44"/>
      <c r="S66" s="44"/>
      <c r="T66" s="44"/>
      <c r="U66" s="44"/>
    </row>
    <row r="67" spans="1:21">
      <c r="A67" s="44"/>
      <c r="B67" s="44"/>
      <c r="C67" s="44"/>
      <c r="D67" s="205"/>
      <c r="E67" s="44"/>
      <c r="F67" s="44"/>
      <c r="G67" s="44"/>
      <c r="H67" s="44"/>
      <c r="I67" s="44"/>
      <c r="J67" s="44"/>
      <c r="K67" s="44"/>
      <c r="L67" s="44"/>
      <c r="M67" s="1" t="s">
        <v>43</v>
      </c>
      <c r="N67" s="1" t="s">
        <v>43</v>
      </c>
      <c r="O67" s="44"/>
      <c r="P67" s="44"/>
      <c r="Q67" s="44"/>
      <c r="R67" s="44"/>
      <c r="S67" s="44"/>
      <c r="T67" s="44"/>
      <c r="U67" s="44"/>
    </row>
    <row r="68" spans="1:21">
      <c r="A68" s="44"/>
      <c r="B68" s="44"/>
      <c r="C68" s="44"/>
      <c r="D68" s="205"/>
      <c r="E68" s="44"/>
      <c r="F68" s="44"/>
      <c r="G68" s="44"/>
      <c r="H68" s="44"/>
      <c r="I68" s="44"/>
      <c r="J68" s="44"/>
      <c r="K68" s="44"/>
      <c r="L68" s="44"/>
      <c r="M68" s="1" t="s">
        <v>43</v>
      </c>
      <c r="N68" s="1" t="s">
        <v>43</v>
      </c>
      <c r="O68" s="44"/>
      <c r="P68" s="44"/>
      <c r="Q68" s="44"/>
      <c r="R68" s="44"/>
      <c r="S68" s="44"/>
      <c r="T68" s="44"/>
      <c r="U68" s="44"/>
    </row>
    <row r="69" spans="1:21">
      <c r="A69" s="44"/>
      <c r="B69" s="44"/>
      <c r="C69" s="44"/>
      <c r="D69" s="205"/>
      <c r="E69" s="44"/>
      <c r="F69" s="44"/>
      <c r="G69" s="44"/>
      <c r="H69" s="44"/>
      <c r="I69" s="44"/>
      <c r="J69" s="44"/>
      <c r="K69" s="44"/>
      <c r="L69" s="44"/>
      <c r="M69" s="1" t="s">
        <v>43</v>
      </c>
      <c r="N69" s="1" t="s">
        <v>43</v>
      </c>
      <c r="O69" s="44"/>
      <c r="P69" s="44"/>
      <c r="Q69" s="44"/>
      <c r="R69" s="44"/>
      <c r="S69" s="44"/>
      <c r="T69" s="44"/>
      <c r="U69" s="44"/>
    </row>
    <row r="70" spans="1:21">
      <c r="A70" s="44"/>
      <c r="B70" s="44"/>
      <c r="C70" s="44"/>
      <c r="D70" s="205"/>
      <c r="E70" s="44"/>
      <c r="F70" s="44"/>
      <c r="G70" s="44"/>
      <c r="H70" s="44"/>
      <c r="I70" s="44"/>
      <c r="J70" s="44"/>
      <c r="K70" s="44"/>
      <c r="L70" s="44"/>
      <c r="M70" s="1" t="s">
        <v>43</v>
      </c>
      <c r="N70" s="1" t="s">
        <v>43</v>
      </c>
      <c r="O70" s="44"/>
      <c r="P70" s="44"/>
      <c r="Q70" s="44"/>
      <c r="R70" s="44"/>
      <c r="S70" s="44"/>
      <c r="T70" s="44"/>
      <c r="U70" s="44"/>
    </row>
    <row r="71" spans="1:21">
      <c r="A71" s="44"/>
      <c r="B71" s="44"/>
      <c r="C71" s="44"/>
      <c r="D71" s="205"/>
      <c r="E71" s="44"/>
      <c r="F71" s="44"/>
      <c r="G71" s="44"/>
      <c r="H71" s="44"/>
      <c r="I71" s="44"/>
      <c r="J71" s="44"/>
      <c r="K71" s="44"/>
      <c r="L71" s="44"/>
      <c r="M71" s="1" t="s">
        <v>43</v>
      </c>
      <c r="N71" s="1" t="s">
        <v>43</v>
      </c>
      <c r="O71" s="44"/>
      <c r="P71" s="44"/>
      <c r="Q71" s="44"/>
      <c r="R71" s="44"/>
      <c r="S71" s="44"/>
      <c r="T71" s="44"/>
      <c r="U71" s="44"/>
    </row>
    <row r="72" spans="1:21">
      <c r="A72" s="44"/>
      <c r="B72" s="44"/>
      <c r="C72" s="44"/>
      <c r="D72" s="205"/>
      <c r="E72" s="44"/>
      <c r="F72" s="44"/>
      <c r="G72" s="44"/>
      <c r="H72" s="44"/>
      <c r="I72" s="44"/>
      <c r="J72" s="44"/>
      <c r="K72" s="44"/>
      <c r="L72" s="44"/>
      <c r="M72" s="1" t="s">
        <v>43</v>
      </c>
      <c r="N72" s="1" t="s">
        <v>43</v>
      </c>
      <c r="O72" s="44"/>
      <c r="P72" s="44"/>
      <c r="Q72" s="44"/>
      <c r="R72" s="44"/>
      <c r="S72" s="44"/>
      <c r="T72" s="44"/>
      <c r="U72" s="44"/>
    </row>
    <row r="73" spans="1:21">
      <c r="A73" s="44"/>
      <c r="B73" s="44"/>
      <c r="C73" s="44"/>
      <c r="D73" s="205"/>
      <c r="E73" s="44"/>
      <c r="F73" s="44"/>
      <c r="G73" s="44"/>
      <c r="H73" s="44"/>
      <c r="I73" s="44"/>
      <c r="J73" s="44"/>
      <c r="K73" s="44"/>
      <c r="L73" s="44"/>
      <c r="M73" s="1" t="s">
        <v>43</v>
      </c>
      <c r="N73" s="1" t="s">
        <v>43</v>
      </c>
      <c r="O73" s="44"/>
      <c r="P73" s="44"/>
      <c r="Q73" s="44"/>
      <c r="R73" s="44"/>
      <c r="S73" s="44"/>
      <c r="T73" s="44"/>
      <c r="U73" s="44"/>
    </row>
    <row r="74" spans="1:21">
      <c r="A74" s="44"/>
      <c r="B74" s="44"/>
      <c r="C74" s="44"/>
      <c r="D74" s="205"/>
      <c r="E74" s="44"/>
      <c r="F74" s="44"/>
      <c r="G74" s="44"/>
      <c r="H74" s="44"/>
      <c r="I74" s="44"/>
      <c r="J74" s="44"/>
      <c r="K74" s="44"/>
      <c r="L74" s="44"/>
      <c r="M74" s="1" t="s">
        <v>43</v>
      </c>
      <c r="N74" s="1" t="s">
        <v>43</v>
      </c>
      <c r="O74" s="44"/>
      <c r="P74" s="44"/>
      <c r="Q74" s="44"/>
      <c r="R74" s="44"/>
      <c r="S74" s="44"/>
      <c r="T74" s="44"/>
      <c r="U74" s="44"/>
    </row>
    <row r="75" spans="1:21">
      <c r="A75" s="44"/>
      <c r="B75" s="44"/>
      <c r="C75" s="44"/>
      <c r="D75" s="205"/>
      <c r="E75" s="44"/>
      <c r="F75" s="44"/>
      <c r="G75" s="44"/>
      <c r="H75" s="44"/>
      <c r="I75" s="44"/>
      <c r="J75" s="44"/>
      <c r="K75" s="44"/>
      <c r="L75" s="44"/>
      <c r="M75" s="1" t="s">
        <v>43</v>
      </c>
      <c r="N75" s="1" t="s">
        <v>43</v>
      </c>
      <c r="O75" s="44"/>
      <c r="P75" s="44"/>
      <c r="Q75" s="44"/>
      <c r="R75" s="44"/>
      <c r="S75" s="44"/>
      <c r="T75" s="44"/>
      <c r="U75" s="44"/>
    </row>
    <row r="76" spans="1:21">
      <c r="A76" s="44"/>
      <c r="B76" s="44"/>
      <c r="C76" s="44"/>
      <c r="D76" s="205"/>
      <c r="E76" s="44"/>
      <c r="F76" s="44"/>
      <c r="G76" s="44"/>
      <c r="H76" s="44"/>
      <c r="I76" s="44"/>
      <c r="J76" s="44"/>
      <c r="K76" s="44"/>
      <c r="L76" s="44"/>
      <c r="M76" s="1" t="s">
        <v>43</v>
      </c>
      <c r="N76" s="1" t="s">
        <v>43</v>
      </c>
      <c r="O76" s="44"/>
      <c r="P76" s="44"/>
      <c r="Q76" s="44"/>
      <c r="R76" s="44"/>
      <c r="S76" s="44"/>
      <c r="T76" s="44"/>
      <c r="U76" s="44"/>
    </row>
    <row r="77" spans="1:21">
      <c r="A77" s="44"/>
      <c r="B77" s="44"/>
      <c r="C77" s="44"/>
      <c r="D77" s="205"/>
      <c r="E77" s="44"/>
      <c r="F77" s="44"/>
      <c r="G77" s="44"/>
      <c r="H77" s="44"/>
      <c r="I77" s="44"/>
      <c r="J77" s="44"/>
      <c r="K77" s="44"/>
      <c r="L77" s="44"/>
      <c r="M77" s="1" t="s">
        <v>43</v>
      </c>
      <c r="N77" s="1" t="s">
        <v>43</v>
      </c>
      <c r="O77" s="44"/>
      <c r="P77" s="44"/>
      <c r="Q77" s="44"/>
      <c r="R77" s="44"/>
      <c r="S77" s="44"/>
      <c r="T77" s="44"/>
      <c r="U77" s="44"/>
    </row>
    <row r="78" spans="1:21">
      <c r="A78" s="44"/>
      <c r="B78" s="44"/>
      <c r="C78" s="44"/>
      <c r="D78" s="205"/>
      <c r="E78" s="44"/>
      <c r="F78" s="44"/>
      <c r="G78" s="44"/>
      <c r="H78" s="44"/>
      <c r="I78" s="44"/>
      <c r="J78" s="44"/>
      <c r="K78" s="44"/>
      <c r="L78" s="44"/>
      <c r="M78" s="1" t="s">
        <v>43</v>
      </c>
      <c r="N78" s="1" t="s">
        <v>43</v>
      </c>
      <c r="O78" s="44"/>
      <c r="P78" s="44"/>
      <c r="Q78" s="44"/>
      <c r="R78" s="44"/>
      <c r="S78" s="44"/>
      <c r="T78" s="44"/>
      <c r="U78" s="44"/>
    </row>
    <row r="79" spans="1:21">
      <c r="A79" s="44"/>
      <c r="B79" s="44"/>
      <c r="C79" s="44"/>
      <c r="D79" s="205"/>
      <c r="E79" s="44"/>
      <c r="F79" s="44"/>
      <c r="G79" s="44"/>
      <c r="H79" s="44"/>
      <c r="I79" s="44"/>
      <c r="J79" s="44"/>
      <c r="K79" s="44"/>
      <c r="L79" s="44"/>
      <c r="M79" s="1" t="s">
        <v>43</v>
      </c>
      <c r="N79" s="1" t="s">
        <v>43</v>
      </c>
      <c r="O79" s="44"/>
      <c r="P79" s="44"/>
      <c r="Q79" s="44"/>
      <c r="R79" s="44"/>
      <c r="S79" s="44"/>
      <c r="T79" s="44"/>
      <c r="U79" s="44"/>
    </row>
    <row r="80" spans="1:21">
      <c r="A80" s="44"/>
      <c r="B80" s="44"/>
      <c r="C80" s="44"/>
      <c r="D80" s="205"/>
      <c r="E80" s="44"/>
      <c r="F80" s="44"/>
      <c r="G80" s="44"/>
      <c r="H80" s="44"/>
      <c r="I80" s="44"/>
      <c r="J80" s="44"/>
      <c r="K80" s="44"/>
      <c r="L80" s="44"/>
      <c r="M80" s="1" t="s">
        <v>43</v>
      </c>
      <c r="N80" s="1" t="s">
        <v>43</v>
      </c>
      <c r="O80" s="44"/>
      <c r="P80" s="44"/>
      <c r="Q80" s="44"/>
      <c r="R80" s="44"/>
      <c r="S80" s="44"/>
      <c r="T80" s="44"/>
      <c r="U80" s="44"/>
    </row>
    <row r="81" spans="1:21">
      <c r="A81" s="44"/>
      <c r="B81" s="44"/>
      <c r="C81" s="44"/>
      <c r="D81" s="205"/>
      <c r="E81" s="44"/>
      <c r="F81" s="44"/>
      <c r="G81" s="44"/>
      <c r="H81" s="44"/>
      <c r="I81" s="44"/>
      <c r="J81" s="44"/>
      <c r="K81" s="44"/>
      <c r="L81" s="44"/>
      <c r="M81" s="1" t="s">
        <v>43</v>
      </c>
      <c r="N81" s="1" t="s">
        <v>43</v>
      </c>
      <c r="O81" s="44"/>
      <c r="P81" s="44"/>
      <c r="Q81" s="44"/>
      <c r="R81" s="44"/>
      <c r="S81" s="44"/>
      <c r="T81" s="44"/>
      <c r="U81" s="44"/>
    </row>
  </sheetData>
  <mergeCells count="63">
    <mergeCell ref="A12:A13"/>
    <mergeCell ref="C14:C15"/>
    <mergeCell ref="B10:B15"/>
    <mergeCell ref="C16:C17"/>
    <mergeCell ref="C18:C19"/>
    <mergeCell ref="A10:A11"/>
    <mergeCell ref="C12:C13"/>
    <mergeCell ref="D12:D13"/>
    <mergeCell ref="F3:G3"/>
    <mergeCell ref="H3:I3"/>
    <mergeCell ref="J3:K3"/>
    <mergeCell ref="N3:O3"/>
    <mergeCell ref="B4:B5"/>
    <mergeCell ref="B6:B7"/>
    <mergeCell ref="C10:C11"/>
    <mergeCell ref="D10:D11"/>
    <mergeCell ref="L3:M3"/>
    <mergeCell ref="A26:A27"/>
    <mergeCell ref="B26:B43"/>
    <mergeCell ref="C26:C27"/>
    <mergeCell ref="D26:D27"/>
    <mergeCell ref="A28:A29"/>
    <mergeCell ref="C28:C29"/>
    <mergeCell ref="D28:D29"/>
    <mergeCell ref="A30:A31"/>
    <mergeCell ref="C30:C31"/>
    <mergeCell ref="D30:D31"/>
    <mergeCell ref="A32:A33"/>
    <mergeCell ref="C32:C33"/>
    <mergeCell ref="D32:D33"/>
    <mergeCell ref="A34:A35"/>
    <mergeCell ref="C34:C35"/>
    <mergeCell ref="D34:D35"/>
    <mergeCell ref="A36:A37"/>
    <mergeCell ref="C36:C37"/>
    <mergeCell ref="D36:D37"/>
    <mergeCell ref="A38:A39"/>
    <mergeCell ref="C38:C39"/>
    <mergeCell ref="D38:D39"/>
    <mergeCell ref="A40:A41"/>
    <mergeCell ref="C40:C41"/>
    <mergeCell ref="D40:D41"/>
    <mergeCell ref="A42:A43"/>
    <mergeCell ref="C42:C43"/>
    <mergeCell ref="D42:D43"/>
    <mergeCell ref="A44:A45"/>
    <mergeCell ref="B44:B45"/>
    <mergeCell ref="C44:C45"/>
    <mergeCell ref="D44:D45"/>
    <mergeCell ref="A46:A47"/>
    <mergeCell ref="B46:B47"/>
    <mergeCell ref="C46:C47"/>
    <mergeCell ref="D46:D47"/>
    <mergeCell ref="C22:C23"/>
    <mergeCell ref="C24:C25"/>
    <mergeCell ref="B22:B25"/>
    <mergeCell ref="D14:D15"/>
    <mergeCell ref="D16:D17"/>
    <mergeCell ref="D18:D19"/>
    <mergeCell ref="D20:D21"/>
    <mergeCell ref="D22:D23"/>
    <mergeCell ref="C20:C21"/>
    <mergeCell ref="B16:B21"/>
  </mergeCells>
  <conditionalFormatting sqref="C4:C7">
    <cfRule type="cellIs" dxfId="63" priority="7" operator="equal">
      <formula>"iOS"</formula>
    </cfRule>
    <cfRule type="cellIs" dxfId="62" priority="8" operator="equal">
      <formula>"Android"</formula>
    </cfRule>
  </conditionalFormatting>
  <conditionalFormatting sqref="E1">
    <cfRule type="cellIs" dxfId="61" priority="37" operator="equal">
      <formula>"iOS"</formula>
    </cfRule>
    <cfRule type="cellIs" dxfId="60" priority="38" operator="equal">
      <formula>"Android"</formula>
    </cfRule>
  </conditionalFormatting>
  <conditionalFormatting sqref="E9:E47">
    <cfRule type="cellIs" dxfId="59" priority="1" operator="equal">
      <formula>"iOS"</formula>
    </cfRule>
    <cfRule type="cellIs" dxfId="58" priority="2" operator="equal">
      <formula>"Android"</formula>
    </cfRule>
  </conditionalFormatting>
  <conditionalFormatting sqref="F3 F6:F7">
    <cfRule type="cellIs" dxfId="57" priority="22" operator="equal">
      <formula>"iOS"</formula>
    </cfRule>
    <cfRule type="cellIs" dxfId="56" priority="23" operator="equal">
      <formula>"Android"</formula>
    </cfRule>
  </conditionalFormatting>
  <conditionalFormatting sqref="H3 O4:O5 N6:O7">
    <cfRule type="cellIs" dxfId="55" priority="9" operator="equal">
      <formula>"In Progress"</formula>
    </cfRule>
    <cfRule type="cellIs" dxfId="54" priority="10" operator="equal">
      <formula>"N/A"</formula>
    </cfRule>
    <cfRule type="cellIs" dxfId="53" priority="11" operator="equal">
      <formula>"Failed"</formula>
    </cfRule>
    <cfRule type="cellIs" dxfId="52" priority="12" operator="equal">
      <formula>"Passed"</formula>
    </cfRule>
  </conditionalFormatting>
  <conditionalFormatting sqref="J3">
    <cfRule type="cellIs" dxfId="51" priority="13" operator="equal">
      <formula>"In Progress"</formula>
    </cfRule>
    <cfRule type="cellIs" dxfId="50" priority="14" operator="equal">
      <formula>"N/A"</formula>
    </cfRule>
    <cfRule type="cellIs" dxfId="49" priority="15" operator="equal">
      <formula>"Failed"</formula>
    </cfRule>
    <cfRule type="cellIs" dxfId="48" priority="16" operator="equal">
      <formula>"Passed"</formula>
    </cfRule>
  </conditionalFormatting>
  <conditionalFormatting sqref="L3">
    <cfRule type="cellIs" dxfId="47" priority="17" operator="equal">
      <formula>"In Progress"</formula>
    </cfRule>
    <cfRule type="cellIs" dxfId="46" priority="18" operator="equal">
      <formula>"N/A"</formula>
    </cfRule>
    <cfRule type="cellIs" dxfId="45" priority="19" operator="equal">
      <formula>"Failed"</formula>
    </cfRule>
    <cfRule type="cellIs" dxfId="44" priority="20" operator="equal">
      <formula>"Passed"</formula>
    </cfRule>
  </conditionalFormatting>
  <conditionalFormatting sqref="M10:M25">
    <cfRule type="cellIs" dxfId="43" priority="31" operator="equal">
      <formula>"In Progress"</formula>
    </cfRule>
    <cfRule type="cellIs" dxfId="42" priority="32" operator="equal">
      <formula>"N/A"</formula>
    </cfRule>
    <cfRule type="cellIs" dxfId="41" priority="33" operator="equal">
      <formula>"Failed"</formula>
    </cfRule>
    <cfRule type="cellIs" dxfId="40" priority="34" operator="equal">
      <formula>"Passed"</formula>
    </cfRule>
  </conditionalFormatting>
  <conditionalFormatting sqref="M26:N81">
    <cfRule type="cellIs" dxfId="39" priority="3" operator="equal">
      <formula>"In Progress"</formula>
    </cfRule>
    <cfRule type="cellIs" dxfId="38" priority="4" operator="equal">
      <formula>"N/A"</formula>
    </cfRule>
    <cfRule type="cellIs" dxfId="37" priority="5" operator="equal">
      <formula>"Failed"</formula>
    </cfRule>
    <cfRule type="cellIs" dxfId="36" priority="6" operator="equal">
      <formula>"Passed"</formula>
    </cfRule>
  </conditionalFormatting>
  <conditionalFormatting sqref="N3">
    <cfRule type="cellIs" dxfId="35" priority="21" operator="equal">
      <formula>"In Progress"</formula>
    </cfRule>
    <cfRule type="cellIs" dxfId="34" priority="24" operator="equal">
      <formula>"N/A"</formula>
    </cfRule>
    <cfRule type="cellIs" dxfId="33" priority="25" operator="equal">
      <formula>"Failed"</formula>
    </cfRule>
    <cfRule type="cellIs" dxfId="32" priority="26" operator="equal">
      <formula>"Passed"</formula>
    </cfRule>
  </conditionalFormatting>
  <conditionalFormatting sqref="N9:N25">
    <cfRule type="cellIs" dxfId="31" priority="27" operator="equal">
      <formula>"In Progress"</formula>
    </cfRule>
    <cfRule type="cellIs" dxfId="30" priority="28" operator="equal">
      <formula>"N/A"</formula>
    </cfRule>
    <cfRule type="cellIs" dxfId="29" priority="29" operator="equal">
      <formula>"Failed"</formula>
    </cfRule>
    <cfRule type="cellIs" dxfId="28" priority="30" operator="equal">
      <formula>"Passed"</formula>
    </cfRule>
  </conditionalFormatting>
  <dataValidations count="2">
    <dataValidation allowBlank="1" showInputMessage="1" showErrorMessage="1" sqref="N9 N3 N6:O7 O4:O5" xr:uid="{836C57BD-9FB3-4637-B7B5-12A846D81E82}"/>
    <dataValidation type="list" allowBlank="1" showInputMessage="1" showErrorMessage="1" errorTitle="Eits! Warning Bro" error="Mohon maap ni brok, status bukan diisi antara Not Started, Passed, Failed, atau N/A. Ganti sesuai dropdown yah" sqref="M10:N81" xr:uid="{8A229622-DBBC-40B7-8DB0-C1544FB53266}">
      <formula1>"Not Started,Passed,Failed,In Progress,N/A, Pass with noted"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132A0-6F7A-4F00-AE4C-ECF63B2929BC}">
  <dimension ref="Y8:Z14"/>
  <sheetViews>
    <sheetView workbookViewId="0">
      <selection activeCell="P23" sqref="P23"/>
    </sheetView>
  </sheetViews>
  <sheetFormatPr defaultRowHeight="15"/>
  <cols>
    <col min="3" max="3" width="9.140625" bestFit="1" customWidth="1"/>
  </cols>
  <sheetData>
    <row r="8" spans="25:26">
      <c r="Y8" s="284" t="s">
        <v>1116</v>
      </c>
      <c r="Z8" s="285" t="s">
        <v>1117</v>
      </c>
    </row>
    <row r="9" spans="25:26">
      <c r="Y9" s="284" t="s">
        <v>1118</v>
      </c>
      <c r="Z9" s="286" t="s">
        <v>1119</v>
      </c>
    </row>
    <row r="10" spans="25:26">
      <c r="Y10" s="284" t="s">
        <v>1120</v>
      </c>
      <c r="Z10" s="285" t="s">
        <v>1117</v>
      </c>
    </row>
    <row r="11" spans="25:26">
      <c r="Y11" s="284" t="s">
        <v>1121</v>
      </c>
      <c r="Z11" t="s">
        <v>1122</v>
      </c>
    </row>
    <row r="12" spans="25:26">
      <c r="Y12" s="284" t="s">
        <v>1123</v>
      </c>
      <c r="Z12" t="s">
        <v>1122</v>
      </c>
    </row>
    <row r="13" spans="25:26">
      <c r="Y13" s="284" t="s">
        <v>650</v>
      </c>
      <c r="Z13" t="s">
        <v>1124</v>
      </c>
    </row>
    <row r="14" spans="25:26">
      <c r="Y14" s="284" t="s">
        <v>1125</v>
      </c>
      <c r="Z14" t="s">
        <v>1124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C7D59-25A7-4542-A296-5C2BB9F8305A}">
  <sheetPr>
    <tabColor theme="3" tint="0.749992370372631"/>
  </sheetPr>
  <dimension ref="A1:U90"/>
  <sheetViews>
    <sheetView workbookViewId="0">
      <pane ySplit="10" topLeftCell="A28" activePane="bottomLeft" state="frozen"/>
      <selection pane="bottomLeft" activeCell="B3" sqref="B3"/>
    </sheetView>
  </sheetViews>
  <sheetFormatPr defaultRowHeight="15"/>
  <cols>
    <col min="2" max="2" width="25" customWidth="1"/>
    <col min="3" max="3" width="20.28515625" customWidth="1"/>
    <col min="4" max="4" width="25.140625" customWidth="1"/>
    <col min="5" max="5" width="13" customWidth="1"/>
    <col min="6" max="6" width="16.42578125" customWidth="1"/>
    <col min="7" max="7" width="18.140625" customWidth="1"/>
    <col min="8" max="8" width="18.28515625" customWidth="1"/>
    <col min="9" max="9" width="19.85546875" customWidth="1"/>
    <col min="10" max="10" width="20.7109375" customWidth="1"/>
    <col min="11" max="11" width="13.42578125" customWidth="1"/>
    <col min="12" max="12" width="17.28515625" customWidth="1"/>
    <col min="13" max="13" width="15" customWidth="1"/>
    <col min="14" max="14" width="18.7109375" customWidth="1"/>
    <col min="15" max="15" width="18.28515625" customWidth="1"/>
    <col min="16" max="16" width="18.85546875" customWidth="1"/>
    <col min="17" max="17" width="23" customWidth="1"/>
    <col min="18" max="18" width="22.5703125" customWidth="1"/>
    <col min="19" max="19" width="24.140625" customWidth="1"/>
    <col min="20" max="20" width="21.7109375" customWidth="1"/>
    <col min="21" max="21" width="22.5703125" customWidth="1"/>
  </cols>
  <sheetData>
    <row r="1" spans="1:21" ht="43.5" customHeight="1">
      <c r="B1" s="256" t="s">
        <v>1126</v>
      </c>
      <c r="C1" s="81" t="s">
        <v>1089</v>
      </c>
      <c r="D1" s="81" t="s">
        <v>1090</v>
      </c>
      <c r="E1" s="12"/>
      <c r="F1" s="17" t="s">
        <v>3</v>
      </c>
    </row>
    <row r="3" spans="1:21" ht="31.5" customHeight="1">
      <c r="C3" s="273" t="s">
        <v>5</v>
      </c>
      <c r="D3" s="274" t="s">
        <v>6</v>
      </c>
      <c r="E3" s="272" t="s">
        <v>1127</v>
      </c>
      <c r="F3" s="592" t="s">
        <v>8</v>
      </c>
      <c r="G3" s="593"/>
      <c r="H3" s="590" t="s">
        <v>9</v>
      </c>
      <c r="I3" s="591"/>
      <c r="J3" s="590" t="s">
        <v>10</v>
      </c>
      <c r="K3" s="591"/>
      <c r="L3" s="590" t="s">
        <v>11</v>
      </c>
      <c r="M3" s="591"/>
      <c r="N3" s="434" t="s">
        <v>12</v>
      </c>
      <c r="O3" s="384"/>
    </row>
    <row r="4" spans="1:21">
      <c r="B4" s="586" t="s">
        <v>1091</v>
      </c>
      <c r="C4" s="275" t="s">
        <v>15</v>
      </c>
      <c r="D4" s="255">
        <f>COUNTA(B11:B214)</f>
        <v>3</v>
      </c>
      <c r="E4" s="259">
        <f>COUNTA(C11:C222)</f>
        <v>11</v>
      </c>
      <c r="F4" s="271">
        <f>(COUNTIFS(M11:M213,"Passed",E11:E213,"Android"))+(COUNTIFS(M11:M213,"Failed",E11:E213,"Android"))+(COUNTIFS(M11:M213,"N/A",E11:E213,"Android"))+(COUNTIFS(M11:M213,"In Progress",E11:E213,"Android"))</f>
        <v>0</v>
      </c>
      <c r="G4" s="267">
        <f>F4/E4</f>
        <v>0</v>
      </c>
      <c r="H4" s="271">
        <f>COUNTIFS(M11:M216,"Passed",E11:E216,"Android")</f>
        <v>0</v>
      </c>
      <c r="I4" s="234">
        <f>H4/E4</f>
        <v>0</v>
      </c>
      <c r="J4" s="271">
        <f>COUNTIFS(M11:M216,"Failed",E11:E216,"Android")</f>
        <v>0</v>
      </c>
      <c r="K4" s="234">
        <f>J4/E4</f>
        <v>0</v>
      </c>
      <c r="L4" s="261">
        <f>COUNTIFS(M11:M216,"N/A",E11:E216,"Android")</f>
        <v>0</v>
      </c>
      <c r="M4" s="258">
        <f>L4/E4</f>
        <v>0</v>
      </c>
      <c r="N4" s="261">
        <f>COUNTIFS(M11:M216,"In Progress",E11:E216,"Android")</f>
        <v>0</v>
      </c>
      <c r="O4" s="258">
        <f>N4/E4</f>
        <v>0</v>
      </c>
    </row>
    <row r="5" spans="1:21">
      <c r="B5" s="587"/>
      <c r="C5" s="276" t="s">
        <v>16</v>
      </c>
      <c r="D5" s="263">
        <f>COUNTA(B11:B214)</f>
        <v>3</v>
      </c>
      <c r="E5" s="260">
        <f>COUNTA(C11:C222)</f>
        <v>11</v>
      </c>
      <c r="F5" s="264">
        <f>(COUNTIFS(M11:M213,"Passed",E11:E213,"iOS"))+(COUNTIFS(M11:M213,"Failed",E11:E213,"iOS"))+(COUNTIFS(M11:M213,"N/A",E11:E213,"iOS"))+(COUNTIFS(M11:M213,"In Progress",E11:E213,"iOS"))</f>
        <v>0</v>
      </c>
      <c r="G5" s="85">
        <f>F5/E5</f>
        <v>0</v>
      </c>
      <c r="H5" s="264">
        <f>COUNTIFS(M11:M216,"Passed",E11:E216,"iOS")</f>
        <v>0</v>
      </c>
      <c r="I5" s="85">
        <f>H5/E5</f>
        <v>0</v>
      </c>
      <c r="J5" s="264">
        <f>COUNTIFS(M11:M216,"Failed",E11:E216,"iOS")</f>
        <v>0</v>
      </c>
      <c r="K5" s="85">
        <f>J5/E5</f>
        <v>0</v>
      </c>
      <c r="L5" s="262">
        <f>COUNTIFS(M11:M216,"N/A",E11:E216,"iOS")</f>
        <v>0</v>
      </c>
      <c r="M5" s="257">
        <f>L5/E5</f>
        <v>0</v>
      </c>
      <c r="N5" s="262">
        <f>COUNTIFS(M11:M216,"In Progress",E11:E216,"iOS")</f>
        <v>0</v>
      </c>
      <c r="O5" s="257">
        <f>N5/E5</f>
        <v>0</v>
      </c>
    </row>
    <row r="6" spans="1:21">
      <c r="B6" s="588" t="s">
        <v>1092</v>
      </c>
      <c r="C6" s="277" t="s">
        <v>15</v>
      </c>
      <c r="D6" s="255">
        <f>COUNTA(B11:B216)</f>
        <v>3</v>
      </c>
      <c r="E6" s="268">
        <f>COUNTA(C11:C232)</f>
        <v>11</v>
      </c>
      <c r="F6" s="254">
        <f>(COUNTIFS(N11:N232,"Passed",E11:E232,"Android"))+(COUNTIFS(N11:N232,"Failed",E11:E232,"Android"))+(COUNTIFS(N11:N232,"N/A",E11:E232,"Android"))+(COUNTIFS(N11:N232,"In Progress",E11:E232,"Android"))</f>
        <v>0</v>
      </c>
      <c r="G6" s="267">
        <f>F6/E6</f>
        <v>0</v>
      </c>
      <c r="H6" s="265">
        <f>COUNTIFS(N11:N232,"Passed",E11:E232,"Android")</f>
        <v>0</v>
      </c>
      <c r="I6" s="234">
        <f>H6/E6</f>
        <v>0</v>
      </c>
      <c r="J6" s="265">
        <f>COUNTIFS(N11:N232,"Failed",E11:E232,"Android")</f>
        <v>0</v>
      </c>
      <c r="K6" s="234">
        <f>J6/E6</f>
        <v>0</v>
      </c>
      <c r="L6" s="255">
        <f>COUNTIFS(N11:N232,"N/A",E11:E232,"Android")</f>
        <v>0</v>
      </c>
      <c r="M6" s="258">
        <f>L6/E6</f>
        <v>0</v>
      </c>
      <c r="N6" s="255">
        <f>COUNTIFS(N11:N232,"In Progress",E11:E232,"Android")</f>
        <v>0</v>
      </c>
      <c r="O6" s="258">
        <f>N6/E6</f>
        <v>0</v>
      </c>
    </row>
    <row r="7" spans="1:21">
      <c r="B7" s="589"/>
      <c r="C7" s="276" t="s">
        <v>16</v>
      </c>
      <c r="D7" s="263">
        <f>COUNTA(B11:B216)</f>
        <v>3</v>
      </c>
      <c r="E7" s="269">
        <f>COUNTA(C11:C232)</f>
        <v>11</v>
      </c>
      <c r="F7" s="270">
        <f>(COUNTIFS(N11:N232,"Passed",E11:E232,"iOS"))+(COUNTIFS(N11:N232,"Failed",E11:E232,"iOS"))+(COUNTIFS(N11:N232,"N/A",E11:E232,"iOS"))+(COUNTIFS(N11:N232,"In Progress",E11:E232,"iOS"))</f>
        <v>0</v>
      </c>
      <c r="G7" s="85">
        <f>F7/E7</f>
        <v>0</v>
      </c>
      <c r="H7" s="266">
        <f>COUNTIFS(N11:N232,"Passed",E11:E232,"iOS")</f>
        <v>0</v>
      </c>
      <c r="I7" s="85">
        <f>H7/E7</f>
        <v>0</v>
      </c>
      <c r="J7" s="266">
        <f>COUNTIFS(N11:N232,"Failed",E11:E232,"iOS")</f>
        <v>0</v>
      </c>
      <c r="K7" s="85">
        <f>J7/E7</f>
        <v>0</v>
      </c>
      <c r="L7" s="263">
        <f>COUNTIFS(N11:N232,"N/A",E11:E232,"iOS")</f>
        <v>0</v>
      </c>
      <c r="M7" s="257">
        <f>L7/E7</f>
        <v>0</v>
      </c>
      <c r="N7" s="263">
        <f>COUNTIFS(N11:N232,"In Progress",E11:E232,"iOS")</f>
        <v>0</v>
      </c>
      <c r="O7" s="257">
        <f>N7/E7</f>
        <v>0</v>
      </c>
    </row>
    <row r="10" spans="1:21" ht="44.25" customHeight="1">
      <c r="A10" s="139" t="s">
        <v>17</v>
      </c>
      <c r="B10" s="140" t="s">
        <v>18</v>
      </c>
      <c r="C10" s="140" t="s">
        <v>19</v>
      </c>
      <c r="D10" s="140" t="s">
        <v>20</v>
      </c>
      <c r="E10" s="140" t="s">
        <v>5</v>
      </c>
      <c r="F10" s="140" t="s">
        <v>21</v>
      </c>
      <c r="G10" s="140" t="s">
        <v>22</v>
      </c>
      <c r="H10" s="140" t="s">
        <v>23</v>
      </c>
      <c r="I10" s="140" t="s">
        <v>24</v>
      </c>
      <c r="J10" s="140" t="s">
        <v>25</v>
      </c>
      <c r="K10" s="140" t="s">
        <v>27</v>
      </c>
      <c r="L10" s="140" t="s">
        <v>28</v>
      </c>
      <c r="M10" s="219" t="s">
        <v>1093</v>
      </c>
      <c r="N10" s="140" t="s">
        <v>1094</v>
      </c>
      <c r="O10" s="140" t="s">
        <v>30</v>
      </c>
      <c r="P10" s="140" t="s">
        <v>31</v>
      </c>
      <c r="Q10" s="140" t="s">
        <v>1095</v>
      </c>
      <c r="R10" s="140" t="s">
        <v>1096</v>
      </c>
      <c r="S10" s="142" t="s">
        <v>1097</v>
      </c>
      <c r="T10" s="142" t="s">
        <v>1098</v>
      </c>
      <c r="U10" s="144" t="s">
        <v>34</v>
      </c>
    </row>
    <row r="11" spans="1:21" ht="15" customHeight="1">
      <c r="A11" s="583">
        <v>1</v>
      </c>
      <c r="B11" s="415" t="s">
        <v>648</v>
      </c>
      <c r="C11" s="405" t="s">
        <v>723</v>
      </c>
      <c r="D11" s="403"/>
      <c r="E11" s="1" t="s">
        <v>15</v>
      </c>
      <c r="F11" s="44"/>
      <c r="G11" s="44"/>
      <c r="H11" s="44"/>
      <c r="I11" s="44"/>
      <c r="J11" s="44"/>
      <c r="K11" s="44"/>
      <c r="L11" s="44"/>
      <c r="M11" s="1" t="s">
        <v>43</v>
      </c>
      <c r="N11" s="1" t="s">
        <v>43</v>
      </c>
      <c r="O11" s="44"/>
      <c r="P11" s="44"/>
      <c r="Q11" s="44"/>
      <c r="R11" s="44"/>
      <c r="S11" s="44"/>
      <c r="T11" s="44"/>
      <c r="U11" s="44"/>
    </row>
    <row r="12" spans="1:21" ht="15" customHeight="1">
      <c r="A12" s="585"/>
      <c r="B12" s="438"/>
      <c r="C12" s="405"/>
      <c r="D12" s="410"/>
      <c r="E12" s="1" t="s">
        <v>312</v>
      </c>
      <c r="F12" s="44"/>
      <c r="G12" s="44"/>
      <c r="H12" s="44"/>
      <c r="I12" s="44"/>
      <c r="J12" s="44"/>
      <c r="K12" s="44"/>
      <c r="L12" s="44"/>
      <c r="M12" s="1" t="s">
        <v>43</v>
      </c>
      <c r="N12" s="1" t="s">
        <v>43</v>
      </c>
      <c r="O12" s="44"/>
      <c r="P12" s="44"/>
      <c r="Q12" s="44"/>
      <c r="R12" s="44"/>
      <c r="S12" s="44"/>
      <c r="T12" s="44"/>
      <c r="U12" s="44"/>
    </row>
    <row r="13" spans="1:21" ht="15" customHeight="1">
      <c r="A13" s="583">
        <v>2</v>
      </c>
      <c r="B13" s="438"/>
      <c r="C13" s="405" t="s">
        <v>724</v>
      </c>
      <c r="D13" s="403"/>
      <c r="E13" s="1" t="s">
        <v>15</v>
      </c>
      <c r="F13" s="44"/>
      <c r="G13" s="44"/>
      <c r="H13" s="44"/>
      <c r="I13" s="44"/>
      <c r="J13" s="44"/>
      <c r="K13" s="44"/>
      <c r="L13" s="44"/>
      <c r="M13" s="1" t="s">
        <v>43</v>
      </c>
      <c r="N13" s="1" t="s">
        <v>43</v>
      </c>
      <c r="O13" s="44"/>
      <c r="P13" s="44"/>
      <c r="Q13" s="44"/>
      <c r="R13" s="44"/>
      <c r="S13" s="44"/>
      <c r="T13" s="44"/>
      <c r="U13" s="44"/>
    </row>
    <row r="14" spans="1:21" ht="15" customHeight="1">
      <c r="A14" s="585"/>
      <c r="B14" s="438"/>
      <c r="C14" s="405"/>
      <c r="D14" s="410"/>
      <c r="E14" s="1" t="s">
        <v>312</v>
      </c>
      <c r="F14" s="44"/>
      <c r="G14" s="44"/>
      <c r="H14" s="44"/>
      <c r="I14" s="44"/>
      <c r="J14" s="44"/>
      <c r="K14" s="44"/>
      <c r="L14" s="44"/>
      <c r="M14" s="1" t="s">
        <v>43</v>
      </c>
      <c r="N14" s="1" t="s">
        <v>43</v>
      </c>
      <c r="O14" s="44"/>
      <c r="P14" s="44"/>
      <c r="Q14" s="44"/>
      <c r="R14" s="44"/>
      <c r="S14" s="44"/>
      <c r="T14" s="44"/>
      <c r="U14" s="44"/>
    </row>
    <row r="15" spans="1:21" ht="33" customHeight="1">
      <c r="A15" s="583">
        <v>3</v>
      </c>
      <c r="B15" s="438"/>
      <c r="C15" s="405" t="s">
        <v>725</v>
      </c>
      <c r="D15" s="403"/>
      <c r="E15" s="1" t="s">
        <v>15</v>
      </c>
      <c r="F15" s="44"/>
      <c r="G15" s="44"/>
      <c r="H15" s="44"/>
      <c r="I15" s="44"/>
      <c r="J15" s="44"/>
      <c r="K15" s="44"/>
      <c r="L15" s="44"/>
      <c r="M15" s="1" t="s">
        <v>43</v>
      </c>
      <c r="N15" s="1" t="s">
        <v>43</v>
      </c>
      <c r="O15" s="44"/>
      <c r="P15" s="44"/>
      <c r="Q15" s="44"/>
      <c r="R15" s="44"/>
      <c r="S15" s="44"/>
      <c r="T15" s="44"/>
      <c r="U15" s="44"/>
    </row>
    <row r="16" spans="1:21" ht="33" customHeight="1">
      <c r="A16" s="585"/>
      <c r="B16" s="438"/>
      <c r="C16" s="405"/>
      <c r="D16" s="410"/>
      <c r="E16" s="1" t="s">
        <v>312</v>
      </c>
      <c r="F16" s="44"/>
      <c r="G16" s="44"/>
      <c r="H16" s="44"/>
      <c r="I16" s="44"/>
      <c r="J16" s="44"/>
      <c r="K16" s="44"/>
      <c r="L16" s="44"/>
      <c r="M16" s="1" t="s">
        <v>43</v>
      </c>
      <c r="N16" s="1" t="s">
        <v>43</v>
      </c>
      <c r="O16" s="44"/>
      <c r="P16" s="44"/>
      <c r="Q16" s="44"/>
      <c r="R16" s="44"/>
      <c r="S16" s="44"/>
      <c r="T16" s="44"/>
      <c r="U16" s="44"/>
    </row>
    <row r="17" spans="1:21" ht="29.25" customHeight="1">
      <c r="A17" s="583">
        <v>4</v>
      </c>
      <c r="B17" s="438"/>
      <c r="C17" s="405" t="s">
        <v>726</v>
      </c>
      <c r="D17" s="403"/>
      <c r="E17" s="1" t="s">
        <v>15</v>
      </c>
      <c r="F17" s="44"/>
      <c r="G17" s="44"/>
      <c r="H17" s="44"/>
      <c r="I17" s="44"/>
      <c r="J17" s="44"/>
      <c r="K17" s="44"/>
      <c r="L17" s="44"/>
      <c r="M17" s="1" t="s">
        <v>43</v>
      </c>
      <c r="N17" s="1" t="s">
        <v>43</v>
      </c>
      <c r="O17" s="44"/>
      <c r="P17" s="44"/>
      <c r="Q17" s="44"/>
      <c r="R17" s="44"/>
      <c r="S17" s="44"/>
      <c r="T17" s="44"/>
      <c r="U17" s="44"/>
    </row>
    <row r="18" spans="1:21" ht="29.25" customHeight="1">
      <c r="A18" s="585"/>
      <c r="B18" s="438"/>
      <c r="C18" s="405"/>
      <c r="D18" s="410"/>
      <c r="E18" s="1" t="s">
        <v>312</v>
      </c>
      <c r="F18" s="44"/>
      <c r="G18" s="44"/>
      <c r="H18" s="44"/>
      <c r="I18" s="44"/>
      <c r="J18" s="44"/>
      <c r="K18" s="44"/>
      <c r="L18" s="44"/>
      <c r="M18" s="1" t="s">
        <v>43</v>
      </c>
      <c r="N18" s="1" t="s">
        <v>43</v>
      </c>
      <c r="O18" s="44"/>
      <c r="P18" s="44"/>
      <c r="Q18" s="44"/>
      <c r="R18" s="44"/>
      <c r="S18" s="44"/>
      <c r="T18" s="44"/>
      <c r="U18" s="44"/>
    </row>
    <row r="19" spans="1:21" ht="29.25" customHeight="1">
      <c r="A19" s="583">
        <v>5</v>
      </c>
      <c r="B19" s="438"/>
      <c r="C19" s="405" t="s">
        <v>727</v>
      </c>
      <c r="D19" s="403"/>
      <c r="E19" s="1" t="s">
        <v>15</v>
      </c>
      <c r="F19" s="44"/>
      <c r="G19" s="44"/>
      <c r="H19" s="44"/>
      <c r="I19" s="44"/>
      <c r="J19" s="44"/>
      <c r="K19" s="44"/>
      <c r="L19" s="44"/>
      <c r="M19" s="1" t="s">
        <v>43</v>
      </c>
      <c r="N19" s="1" t="s">
        <v>43</v>
      </c>
      <c r="O19" s="44"/>
      <c r="P19" s="44"/>
      <c r="Q19" s="44"/>
      <c r="R19" s="44"/>
      <c r="S19" s="44"/>
      <c r="T19" s="44"/>
      <c r="U19" s="44"/>
    </row>
    <row r="20" spans="1:21" ht="29.25" customHeight="1">
      <c r="A20" s="585"/>
      <c r="B20" s="438"/>
      <c r="C20" s="405"/>
      <c r="D20" s="410"/>
      <c r="E20" s="1" t="s">
        <v>312</v>
      </c>
      <c r="F20" s="44"/>
      <c r="G20" s="44"/>
      <c r="H20" s="44"/>
      <c r="I20" s="44"/>
      <c r="J20" s="44"/>
      <c r="K20" s="44"/>
      <c r="L20" s="44"/>
      <c r="M20" s="1" t="s">
        <v>43</v>
      </c>
      <c r="N20" s="1" t="s">
        <v>43</v>
      </c>
      <c r="O20" s="44"/>
      <c r="P20" s="44"/>
      <c r="Q20" s="44"/>
      <c r="R20" s="44"/>
      <c r="S20" s="44"/>
      <c r="T20" s="44"/>
      <c r="U20" s="44"/>
    </row>
    <row r="21" spans="1:21" ht="29.25" customHeight="1">
      <c r="A21" s="583">
        <v>6</v>
      </c>
      <c r="B21" s="438"/>
      <c r="C21" s="405" t="s">
        <v>728</v>
      </c>
      <c r="D21" s="403"/>
      <c r="E21" s="1" t="s">
        <v>15</v>
      </c>
      <c r="F21" s="44"/>
      <c r="G21" s="44"/>
      <c r="H21" s="44"/>
      <c r="I21" s="44"/>
      <c r="J21" s="44"/>
      <c r="K21" s="44"/>
      <c r="L21" s="44"/>
      <c r="M21" s="1" t="s">
        <v>43</v>
      </c>
      <c r="N21" s="1" t="s">
        <v>43</v>
      </c>
      <c r="O21" s="44"/>
      <c r="P21" s="44"/>
      <c r="Q21" s="44"/>
      <c r="R21" s="44"/>
      <c r="S21" s="44"/>
      <c r="T21" s="44"/>
      <c r="U21" s="44"/>
    </row>
    <row r="22" spans="1:21" ht="29.25" customHeight="1">
      <c r="A22" s="585"/>
      <c r="B22" s="438"/>
      <c r="C22" s="405"/>
      <c r="D22" s="410"/>
      <c r="E22" s="1" t="s">
        <v>312</v>
      </c>
      <c r="F22" s="44"/>
      <c r="G22" s="44"/>
      <c r="H22" s="44"/>
      <c r="I22" s="44"/>
      <c r="J22" s="44"/>
      <c r="K22" s="44"/>
      <c r="L22" s="44"/>
      <c r="M22" s="1" t="s">
        <v>43</v>
      </c>
      <c r="N22" s="1" t="s">
        <v>43</v>
      </c>
      <c r="O22" s="44"/>
      <c r="P22" s="44"/>
      <c r="Q22" s="44"/>
      <c r="R22" s="44"/>
      <c r="S22" s="44"/>
      <c r="T22" s="44"/>
      <c r="U22" s="44"/>
    </row>
    <row r="23" spans="1:21" ht="29.25" customHeight="1">
      <c r="A23" s="583">
        <v>7</v>
      </c>
      <c r="B23" s="438"/>
      <c r="C23" s="405" t="s">
        <v>729</v>
      </c>
      <c r="D23" s="403"/>
      <c r="E23" s="1" t="s">
        <v>15</v>
      </c>
      <c r="F23" s="44"/>
      <c r="G23" s="44"/>
      <c r="H23" s="44"/>
      <c r="I23" s="44"/>
      <c r="J23" s="44"/>
      <c r="K23" s="44"/>
      <c r="L23" s="44"/>
      <c r="M23" s="1" t="s">
        <v>43</v>
      </c>
      <c r="N23" s="1" t="s">
        <v>43</v>
      </c>
      <c r="O23" s="44"/>
      <c r="P23" s="44"/>
      <c r="Q23" s="44"/>
      <c r="R23" s="44"/>
      <c r="S23" s="44"/>
      <c r="T23" s="44"/>
      <c r="U23" s="44"/>
    </row>
    <row r="24" spans="1:21" ht="29.25" customHeight="1">
      <c r="A24" s="585"/>
      <c r="B24" s="438"/>
      <c r="C24" s="405"/>
      <c r="D24" s="410"/>
      <c r="E24" s="1" t="s">
        <v>312</v>
      </c>
      <c r="F24" s="44"/>
      <c r="G24" s="44"/>
      <c r="H24" s="44"/>
      <c r="I24" s="44"/>
      <c r="J24" s="44"/>
      <c r="K24" s="44"/>
      <c r="L24" s="44"/>
      <c r="M24" s="1" t="s">
        <v>43</v>
      </c>
      <c r="N24" s="1" t="s">
        <v>43</v>
      </c>
      <c r="O24" s="44"/>
      <c r="P24" s="44"/>
      <c r="Q24" s="44"/>
      <c r="R24" s="44"/>
      <c r="S24" s="44"/>
      <c r="T24" s="44"/>
      <c r="U24" s="44"/>
    </row>
    <row r="25" spans="1:21" ht="29.25" customHeight="1">
      <c r="A25" s="583">
        <v>8</v>
      </c>
      <c r="B25" s="438"/>
      <c r="C25" s="405" t="s">
        <v>730</v>
      </c>
      <c r="D25" s="403"/>
      <c r="E25" s="1" t="s">
        <v>15</v>
      </c>
      <c r="F25" s="44"/>
      <c r="G25" s="44"/>
      <c r="H25" s="44"/>
      <c r="I25" s="44"/>
      <c r="J25" s="44"/>
      <c r="K25" s="44"/>
      <c r="L25" s="44"/>
      <c r="M25" s="1" t="s">
        <v>43</v>
      </c>
      <c r="N25" s="1" t="s">
        <v>43</v>
      </c>
      <c r="O25" s="44"/>
      <c r="P25" s="44"/>
      <c r="Q25" s="44"/>
      <c r="R25" s="44"/>
      <c r="S25" s="44"/>
      <c r="T25" s="44"/>
      <c r="U25" s="44"/>
    </row>
    <row r="26" spans="1:21" ht="29.25" customHeight="1">
      <c r="A26" s="584"/>
      <c r="B26" s="438"/>
      <c r="C26" s="405"/>
      <c r="D26" s="410"/>
      <c r="E26" s="1" t="s">
        <v>312</v>
      </c>
      <c r="F26" s="44"/>
      <c r="G26" s="44"/>
      <c r="H26" s="44"/>
      <c r="I26" s="44"/>
      <c r="J26" s="44"/>
      <c r="K26" s="44"/>
      <c r="L26" s="44"/>
      <c r="M26" s="1" t="s">
        <v>43</v>
      </c>
      <c r="N26" s="1" t="s">
        <v>43</v>
      </c>
      <c r="O26" s="44"/>
      <c r="P26" s="44"/>
      <c r="Q26" s="44"/>
      <c r="R26" s="44"/>
      <c r="S26" s="44"/>
      <c r="T26" s="44"/>
      <c r="U26" s="44"/>
    </row>
    <row r="27" spans="1:21" ht="29.25" customHeight="1">
      <c r="A27" s="405">
        <v>9</v>
      </c>
      <c r="B27" s="438"/>
      <c r="C27" s="405" t="s">
        <v>731</v>
      </c>
      <c r="D27" s="403"/>
      <c r="E27" s="1" t="s">
        <v>15</v>
      </c>
      <c r="F27" s="44"/>
      <c r="G27" s="44"/>
      <c r="H27" s="44"/>
      <c r="I27" s="44"/>
      <c r="J27" s="44"/>
      <c r="K27" s="44"/>
      <c r="L27" s="44"/>
      <c r="M27" s="1" t="s">
        <v>43</v>
      </c>
      <c r="N27" s="1" t="s">
        <v>43</v>
      </c>
      <c r="O27" s="44"/>
      <c r="P27" s="44"/>
      <c r="Q27" s="44"/>
      <c r="R27" s="44"/>
      <c r="S27" s="44"/>
      <c r="T27" s="44"/>
      <c r="U27" s="44"/>
    </row>
    <row r="28" spans="1:21" ht="29.25" customHeight="1">
      <c r="A28" s="415"/>
      <c r="B28" s="438"/>
      <c r="C28" s="415"/>
      <c r="D28" s="410"/>
      <c r="E28" s="5" t="s">
        <v>312</v>
      </c>
      <c r="F28" s="102"/>
      <c r="G28" s="102"/>
      <c r="H28" s="102"/>
      <c r="I28" s="102"/>
      <c r="J28" s="102"/>
      <c r="K28" s="102"/>
      <c r="L28" s="102"/>
      <c r="M28" s="5" t="s">
        <v>43</v>
      </c>
      <c r="N28" s="5" t="s">
        <v>43</v>
      </c>
      <c r="O28" s="102"/>
      <c r="P28" s="102"/>
      <c r="Q28" s="102"/>
      <c r="R28" s="102"/>
      <c r="S28" s="102"/>
      <c r="T28" s="102"/>
      <c r="U28" s="102"/>
    </row>
    <row r="29" spans="1:21">
      <c r="A29" s="583">
        <v>10</v>
      </c>
      <c r="B29" s="415" t="s">
        <v>1114</v>
      </c>
      <c r="C29" s="402" t="s">
        <v>1114</v>
      </c>
      <c r="D29" s="579"/>
      <c r="E29" s="1" t="s">
        <v>15</v>
      </c>
      <c r="F29" s="152"/>
      <c r="G29" s="44"/>
      <c r="H29" s="44"/>
      <c r="I29" s="44"/>
      <c r="J29" s="44"/>
      <c r="K29" s="44"/>
      <c r="L29" s="44"/>
      <c r="M29" s="1" t="s">
        <v>43</v>
      </c>
      <c r="N29" s="1" t="s">
        <v>43</v>
      </c>
      <c r="O29" s="44"/>
      <c r="P29" s="44"/>
      <c r="Q29" s="44"/>
      <c r="R29" s="44"/>
      <c r="S29" s="44"/>
      <c r="T29" s="44"/>
      <c r="U29" s="44"/>
    </row>
    <row r="30" spans="1:21">
      <c r="A30" s="584"/>
      <c r="B30" s="438"/>
      <c r="C30" s="371"/>
      <c r="D30" s="580"/>
      <c r="E30" s="5" t="s">
        <v>312</v>
      </c>
      <c r="F30" s="228"/>
      <c r="G30" s="102"/>
      <c r="H30" s="102"/>
      <c r="I30" s="102"/>
      <c r="J30" s="102"/>
      <c r="K30" s="102"/>
      <c r="L30" s="102"/>
      <c r="M30" s="5" t="s">
        <v>43</v>
      </c>
      <c r="N30" s="5" t="s">
        <v>43</v>
      </c>
      <c r="O30" s="102"/>
      <c r="P30" s="102"/>
      <c r="Q30" s="102"/>
      <c r="R30" s="102"/>
      <c r="S30" s="102"/>
      <c r="T30" s="102"/>
      <c r="U30" s="102"/>
    </row>
    <row r="31" spans="1:21">
      <c r="A31" s="405">
        <v>11</v>
      </c>
      <c r="B31" s="405" t="s">
        <v>1115</v>
      </c>
      <c r="C31" s="402" t="s">
        <v>1115</v>
      </c>
      <c r="D31" s="579"/>
      <c r="E31" s="1" t="s">
        <v>15</v>
      </c>
      <c r="F31" s="44"/>
      <c r="G31" s="44"/>
      <c r="H31" s="44"/>
      <c r="I31" s="44"/>
      <c r="J31" s="44"/>
      <c r="K31" s="44"/>
      <c r="L31" s="44"/>
      <c r="M31" s="1" t="s">
        <v>43</v>
      </c>
      <c r="N31" s="1" t="s">
        <v>43</v>
      </c>
      <c r="O31" s="44"/>
      <c r="P31" s="44"/>
      <c r="Q31" s="44"/>
      <c r="R31" s="44"/>
      <c r="S31" s="44"/>
      <c r="T31" s="44"/>
      <c r="U31" s="44"/>
    </row>
    <row r="32" spans="1:21">
      <c r="A32" s="415"/>
      <c r="B32" s="405"/>
      <c r="C32" s="371"/>
      <c r="D32" s="580"/>
      <c r="E32" s="1" t="s">
        <v>312</v>
      </c>
      <c r="F32" s="44"/>
      <c r="G32" s="44"/>
      <c r="H32" s="44"/>
      <c r="I32" s="44"/>
      <c r="J32" s="44"/>
      <c r="K32" s="44"/>
      <c r="L32" s="44"/>
      <c r="M32" s="1" t="s">
        <v>43</v>
      </c>
      <c r="N32" s="1" t="s">
        <v>43</v>
      </c>
      <c r="O32" s="44"/>
      <c r="P32" s="44"/>
      <c r="Q32" s="44"/>
      <c r="R32" s="44"/>
      <c r="S32" s="44"/>
      <c r="T32" s="44"/>
      <c r="U32" s="44"/>
    </row>
    <row r="33" spans="13:14">
      <c r="M33" s="64"/>
      <c r="N33" s="64"/>
    </row>
    <row r="34" spans="13:14">
      <c r="M34" s="64"/>
      <c r="N34" s="64"/>
    </row>
    <row r="35" spans="13:14">
      <c r="M35" s="64"/>
      <c r="N35" s="64"/>
    </row>
    <row r="36" spans="13:14">
      <c r="M36" s="64"/>
      <c r="N36" s="64"/>
    </row>
    <row r="37" spans="13:14">
      <c r="M37" s="64"/>
      <c r="N37" s="64"/>
    </row>
    <row r="38" spans="13:14">
      <c r="M38" s="64"/>
      <c r="N38" s="64"/>
    </row>
    <row r="39" spans="13:14">
      <c r="M39" s="64"/>
      <c r="N39" s="64"/>
    </row>
    <row r="40" spans="13:14">
      <c r="M40" s="64"/>
      <c r="N40" s="64"/>
    </row>
    <row r="41" spans="13:14">
      <c r="M41" s="64"/>
      <c r="N41" s="64"/>
    </row>
    <row r="42" spans="13:14">
      <c r="M42" s="64"/>
      <c r="N42" s="64"/>
    </row>
    <row r="43" spans="13:14">
      <c r="M43" s="64"/>
      <c r="N43" s="64"/>
    </row>
    <row r="44" spans="13:14">
      <c r="M44" s="64"/>
      <c r="N44" s="64"/>
    </row>
    <row r="45" spans="13:14">
      <c r="M45" s="64"/>
      <c r="N45" s="64"/>
    </row>
    <row r="46" spans="13:14">
      <c r="M46" s="64"/>
      <c r="N46" s="64"/>
    </row>
    <row r="47" spans="13:14">
      <c r="M47" s="64"/>
      <c r="N47" s="64"/>
    </row>
    <row r="48" spans="13:14">
      <c r="M48" s="64"/>
      <c r="N48" s="64"/>
    </row>
    <row r="49" spans="13:14">
      <c r="M49" s="64"/>
      <c r="N49" s="64"/>
    </row>
    <row r="50" spans="13:14">
      <c r="M50" s="64"/>
      <c r="N50" s="64"/>
    </row>
    <row r="51" spans="13:14">
      <c r="M51" s="64"/>
      <c r="N51" s="64"/>
    </row>
    <row r="52" spans="13:14">
      <c r="M52" s="64"/>
      <c r="N52" s="64"/>
    </row>
    <row r="53" spans="13:14">
      <c r="M53" s="64"/>
      <c r="N53" s="64"/>
    </row>
    <row r="54" spans="13:14">
      <c r="M54" s="64"/>
      <c r="N54" s="64"/>
    </row>
    <row r="55" spans="13:14">
      <c r="M55" s="64"/>
      <c r="N55" s="64"/>
    </row>
    <row r="56" spans="13:14">
      <c r="M56" s="64"/>
      <c r="N56" s="64"/>
    </row>
    <row r="57" spans="13:14">
      <c r="M57" s="64"/>
      <c r="N57" s="64"/>
    </row>
    <row r="58" spans="13:14">
      <c r="M58" s="64"/>
      <c r="N58" s="64"/>
    </row>
    <row r="59" spans="13:14">
      <c r="M59" s="64"/>
      <c r="N59" s="64"/>
    </row>
    <row r="60" spans="13:14">
      <c r="M60" s="64"/>
      <c r="N60" s="64"/>
    </row>
    <row r="61" spans="13:14">
      <c r="M61" s="64"/>
      <c r="N61" s="64"/>
    </row>
    <row r="62" spans="13:14">
      <c r="M62" s="64"/>
      <c r="N62" s="64"/>
    </row>
    <row r="63" spans="13:14">
      <c r="M63" s="64"/>
      <c r="N63" s="64"/>
    </row>
    <row r="64" spans="13:14">
      <c r="M64" s="64"/>
      <c r="N64" s="64"/>
    </row>
    <row r="65" spans="13:14">
      <c r="M65" s="64"/>
      <c r="N65" s="64"/>
    </row>
    <row r="66" spans="13:14">
      <c r="M66" s="64"/>
      <c r="N66" s="64"/>
    </row>
    <row r="67" spans="13:14">
      <c r="M67" s="64"/>
      <c r="N67" s="64"/>
    </row>
    <row r="68" spans="13:14">
      <c r="M68" s="64"/>
      <c r="N68" s="64"/>
    </row>
    <row r="69" spans="13:14">
      <c r="M69" s="64"/>
      <c r="N69" s="64"/>
    </row>
    <row r="70" spans="13:14">
      <c r="M70" s="64"/>
      <c r="N70" s="64"/>
    </row>
    <row r="71" spans="13:14">
      <c r="M71" s="64"/>
      <c r="N71" s="64"/>
    </row>
    <row r="72" spans="13:14">
      <c r="M72" s="64"/>
      <c r="N72" s="64"/>
    </row>
    <row r="73" spans="13:14">
      <c r="M73" s="64"/>
      <c r="N73" s="64"/>
    </row>
    <row r="74" spans="13:14">
      <c r="M74" s="64"/>
      <c r="N74" s="64"/>
    </row>
    <row r="75" spans="13:14">
      <c r="M75" s="64"/>
      <c r="N75" s="64"/>
    </row>
    <row r="76" spans="13:14">
      <c r="M76" s="64"/>
      <c r="N76" s="64"/>
    </row>
    <row r="77" spans="13:14">
      <c r="M77" s="64"/>
      <c r="N77" s="64"/>
    </row>
    <row r="78" spans="13:14">
      <c r="M78" s="64"/>
      <c r="N78" s="64"/>
    </row>
    <row r="79" spans="13:14">
      <c r="M79" s="64"/>
      <c r="N79" s="64"/>
    </row>
    <row r="80" spans="13:14">
      <c r="M80" s="64"/>
      <c r="N80" s="64"/>
    </row>
    <row r="81" spans="13:14">
      <c r="M81" s="64"/>
      <c r="N81" s="64"/>
    </row>
    <row r="82" spans="13:14">
      <c r="M82" s="64"/>
      <c r="N82" s="64"/>
    </row>
    <row r="83" spans="13:14">
      <c r="M83" s="64"/>
      <c r="N83" s="64"/>
    </row>
    <row r="84" spans="13:14">
      <c r="M84" s="64"/>
      <c r="N84" s="64"/>
    </row>
    <row r="85" spans="13:14">
      <c r="M85" s="64"/>
      <c r="N85" s="64"/>
    </row>
    <row r="86" spans="13:14">
      <c r="M86" s="64"/>
      <c r="N86" s="64"/>
    </row>
    <row r="87" spans="13:14">
      <c r="M87" s="64"/>
      <c r="N87" s="64"/>
    </row>
    <row r="88" spans="13:14">
      <c r="M88" s="64"/>
      <c r="N88" s="64"/>
    </row>
    <row r="89" spans="13:14">
      <c r="M89" s="64"/>
      <c r="N89" s="64"/>
    </row>
    <row r="90" spans="13:14">
      <c r="M90" s="64"/>
      <c r="N90" s="64"/>
    </row>
  </sheetData>
  <mergeCells count="43">
    <mergeCell ref="D27:D28"/>
    <mergeCell ref="A29:A30"/>
    <mergeCell ref="A31:A32"/>
    <mergeCell ref="D29:D30"/>
    <mergeCell ref="D31:D32"/>
    <mergeCell ref="B29:B30"/>
    <mergeCell ref="B31:B32"/>
    <mergeCell ref="C31:C32"/>
    <mergeCell ref="C29:C30"/>
    <mergeCell ref="D25:D26"/>
    <mergeCell ref="A27:A28"/>
    <mergeCell ref="B11:B28"/>
    <mergeCell ref="C25:C26"/>
    <mergeCell ref="C27:C28"/>
    <mergeCell ref="A11:A12"/>
    <mergeCell ref="A13:A14"/>
    <mergeCell ref="A15:A16"/>
    <mergeCell ref="A17:A18"/>
    <mergeCell ref="A19:A20"/>
    <mergeCell ref="A21:A22"/>
    <mergeCell ref="A23:A24"/>
    <mergeCell ref="A25:A26"/>
    <mergeCell ref="C13:C14"/>
    <mergeCell ref="D11:D12"/>
    <mergeCell ref="D13:D14"/>
    <mergeCell ref="C19:C20"/>
    <mergeCell ref="C21:C22"/>
    <mergeCell ref="C23:C24"/>
    <mergeCell ref="D21:D22"/>
    <mergeCell ref="D23:D24"/>
    <mergeCell ref="D19:D20"/>
    <mergeCell ref="J3:K3"/>
    <mergeCell ref="L3:M3"/>
    <mergeCell ref="N3:O3"/>
    <mergeCell ref="C15:C16"/>
    <mergeCell ref="C17:C18"/>
    <mergeCell ref="D15:D16"/>
    <mergeCell ref="D17:D18"/>
    <mergeCell ref="B4:B5"/>
    <mergeCell ref="B6:B7"/>
    <mergeCell ref="C11:C12"/>
    <mergeCell ref="F3:G3"/>
    <mergeCell ref="H3:I3"/>
  </mergeCells>
  <conditionalFormatting sqref="C4:C7">
    <cfRule type="cellIs" dxfId="27" priority="1" operator="equal">
      <formula>"iOS"</formula>
    </cfRule>
    <cfRule type="cellIs" dxfId="26" priority="2" operator="equal">
      <formula>"Android"</formula>
    </cfRule>
  </conditionalFormatting>
  <conditionalFormatting sqref="E1">
    <cfRule type="cellIs" dxfId="25" priority="21" operator="equal">
      <formula>"iOS"</formula>
    </cfRule>
    <cfRule type="cellIs" dxfId="24" priority="22" operator="equal">
      <formula>"Android"</formula>
    </cfRule>
  </conditionalFormatting>
  <conditionalFormatting sqref="E10:E32">
    <cfRule type="cellIs" dxfId="23" priority="33" operator="equal">
      <formula>"iOS"</formula>
    </cfRule>
    <cfRule type="cellIs" dxfId="22" priority="34" operator="equal">
      <formula>"Android"</formula>
    </cfRule>
  </conditionalFormatting>
  <conditionalFormatting sqref="F3 F6:F7">
    <cfRule type="cellIs" dxfId="21" priority="16" operator="equal">
      <formula>"iOS"</formula>
    </cfRule>
    <cfRule type="cellIs" dxfId="20" priority="17" operator="equal">
      <formula>"Android"</formula>
    </cfRule>
  </conditionalFormatting>
  <conditionalFormatting sqref="H3 O4:O5 N6:O7">
    <cfRule type="cellIs" dxfId="19" priority="3" operator="equal">
      <formula>"In Progress"</formula>
    </cfRule>
    <cfRule type="cellIs" dxfId="18" priority="4" operator="equal">
      <formula>"N/A"</formula>
    </cfRule>
    <cfRule type="cellIs" dxfId="17" priority="5" operator="equal">
      <formula>"Failed"</formula>
    </cfRule>
    <cfRule type="cellIs" dxfId="16" priority="6" operator="equal">
      <formula>"Passed"</formula>
    </cfRule>
  </conditionalFormatting>
  <conditionalFormatting sqref="J3">
    <cfRule type="cellIs" dxfId="15" priority="7" operator="equal">
      <formula>"In Progress"</formula>
    </cfRule>
    <cfRule type="cellIs" dxfId="14" priority="8" operator="equal">
      <formula>"N/A"</formula>
    </cfRule>
    <cfRule type="cellIs" dxfId="13" priority="9" operator="equal">
      <formula>"Failed"</formula>
    </cfRule>
    <cfRule type="cellIs" dxfId="12" priority="10" operator="equal">
      <formula>"Passed"</formula>
    </cfRule>
  </conditionalFormatting>
  <conditionalFormatting sqref="L3">
    <cfRule type="cellIs" dxfId="11" priority="11" operator="equal">
      <formula>"In Progress"</formula>
    </cfRule>
    <cfRule type="cellIs" dxfId="10" priority="12" operator="equal">
      <formula>"N/A"</formula>
    </cfRule>
    <cfRule type="cellIs" dxfId="9" priority="13" operator="equal">
      <formula>"Failed"</formula>
    </cfRule>
    <cfRule type="cellIs" dxfId="8" priority="14" operator="equal">
      <formula>"Passed"</formula>
    </cfRule>
  </conditionalFormatting>
  <conditionalFormatting sqref="N3">
    <cfRule type="cellIs" dxfId="7" priority="15" operator="equal">
      <formula>"In Progress"</formula>
    </cfRule>
    <cfRule type="cellIs" dxfId="6" priority="18" operator="equal">
      <formula>"N/A"</formula>
    </cfRule>
    <cfRule type="cellIs" dxfId="5" priority="19" operator="equal">
      <formula>"Failed"</formula>
    </cfRule>
    <cfRule type="cellIs" dxfId="4" priority="20" operator="equal">
      <formula>"Passed"</formula>
    </cfRule>
  </conditionalFormatting>
  <conditionalFormatting sqref="N10:N90 M11:M90">
    <cfRule type="cellIs" dxfId="3" priority="35" operator="equal">
      <formula>"In Progress"</formula>
    </cfRule>
    <cfRule type="cellIs" dxfId="2" priority="36" operator="equal">
      <formula>"N/A"</formula>
    </cfRule>
    <cfRule type="cellIs" dxfId="1" priority="37" operator="equal">
      <formula>"Failed"</formula>
    </cfRule>
    <cfRule type="cellIs" dxfId="0" priority="38" operator="equal">
      <formula>"Passed"</formula>
    </cfRule>
  </conditionalFormatting>
  <dataValidations count="2">
    <dataValidation allowBlank="1" showInputMessage="1" showErrorMessage="1" sqref="N10 N3 N6:O7 O4:O5" xr:uid="{ACC84DAE-6FBE-4C7F-A59B-B8DE65F4CB37}"/>
    <dataValidation type="list" allowBlank="1" showInputMessage="1" showErrorMessage="1" errorTitle="Eits! Warning Bro" error="Mohon maap ni brok, status bukan diisi antara Not Started, Passed, Failed, atau N/A. Ganti sesuai dropdown yah" sqref="M11:N90" xr:uid="{5786F5A3-FA1C-4C45-838D-813998E1CE91}">
      <formula1>"Not Started,Passed,Failed,In Progress,N/A, Pass with noted"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6489-678D-4FBE-AD37-9BAF12624573}">
  <dimension ref="B2:S8"/>
  <sheetViews>
    <sheetView topLeftCell="D1" workbookViewId="0">
      <selection activeCell="R4" sqref="R4:S7"/>
    </sheetView>
  </sheetViews>
  <sheetFormatPr defaultRowHeight="15"/>
  <cols>
    <col min="2" max="2" width="11.85546875" customWidth="1"/>
    <col min="5" max="5" width="13.5703125" customWidth="1"/>
    <col min="8" max="8" width="12.5703125" customWidth="1"/>
    <col min="10" max="10" width="13.85546875" customWidth="1"/>
    <col min="12" max="12" width="13.5703125" customWidth="1"/>
    <col min="16" max="16" width="12.7109375" customWidth="1"/>
    <col min="18" max="18" width="12.42578125" customWidth="1"/>
  </cols>
  <sheetData>
    <row r="2" spans="2:19">
      <c r="B2" t="s">
        <v>1128</v>
      </c>
      <c r="E2" t="s">
        <v>1129</v>
      </c>
      <c r="H2" t="s">
        <v>1130</v>
      </c>
      <c r="L2" t="s">
        <v>1131</v>
      </c>
      <c r="P2" s="355" t="s">
        <v>1130</v>
      </c>
      <c r="Q2" s="355"/>
      <c r="R2" s="355"/>
      <c r="S2" s="355"/>
    </row>
    <row r="3" spans="2:19">
      <c r="B3" t="s">
        <v>639</v>
      </c>
      <c r="C3" s="243">
        <f>AVERAGE('Regresi PTR Tester (2)'!I3:I4)</f>
        <v>0.9921875</v>
      </c>
      <c r="E3" t="s">
        <v>639</v>
      </c>
      <c r="F3" s="243">
        <f>AVERAGE('Regresi PTR PO (2)'!I5:I6)</f>
        <v>0.91727716727716735</v>
      </c>
      <c r="H3" t="s">
        <v>639</v>
      </c>
      <c r="I3" s="243">
        <f>AVERAGE(C3,F3)</f>
        <v>0.95473233363858367</v>
      </c>
      <c r="L3" t="s">
        <v>639</v>
      </c>
      <c r="M3" s="243">
        <f>AVERAGE('Tiket PTR - Backoffice'!I3:I5)</f>
        <v>0.33333333333333331</v>
      </c>
      <c r="P3" s="355" t="s">
        <v>15</v>
      </c>
      <c r="Q3" s="355"/>
      <c r="R3" s="355" t="s">
        <v>16</v>
      </c>
      <c r="S3" s="355"/>
    </row>
    <row r="4" spans="2:19">
      <c r="B4" t="s">
        <v>1132</v>
      </c>
      <c r="C4" s="243">
        <f>AVERAGE('Regresi PTR Tester (2)'!K3:K4)</f>
        <v>0</v>
      </c>
      <c r="E4" t="s">
        <v>1132</v>
      </c>
      <c r="F4" s="243">
        <f>AVERAGE('Regresi PTR PO (2)'!K5:K6)</f>
        <v>0</v>
      </c>
      <c r="H4" t="s">
        <v>1132</v>
      </c>
      <c r="I4" s="243">
        <f>AVERAGE(C4,F4)</f>
        <v>0</v>
      </c>
      <c r="L4" t="s">
        <v>1132</v>
      </c>
      <c r="M4" s="243">
        <f>AVERAGE('Tiket PTR - Backoffice'!K3:K5)</f>
        <v>0</v>
      </c>
      <c r="P4" t="s">
        <v>639</v>
      </c>
      <c r="Q4" s="337">
        <f>('Regresi PTR Tester (2)'!I3+'Regresi PTR PO (2)'!I5)/2</f>
        <v>0.9642857142857143</v>
      </c>
      <c r="R4" t="s">
        <v>639</v>
      </c>
      <c r="S4" s="337">
        <f>('Regresi PTR Tester (2)'!I4+'Regresi PTR PO (2)'!I6)/2</f>
        <v>0.94517895299145294</v>
      </c>
    </row>
    <row r="5" spans="2:19">
      <c r="B5" t="s">
        <v>1133</v>
      </c>
      <c r="C5" s="336">
        <v>0</v>
      </c>
      <c r="E5" t="s">
        <v>1134</v>
      </c>
      <c r="F5" s="243">
        <f>AVERAGE('Regresi PTR PO (2)'!M5:M6)</f>
        <v>3.4760378510378512E-2</v>
      </c>
      <c r="H5" t="s">
        <v>1134</v>
      </c>
      <c r="I5" s="337">
        <f>AVERAGE(C5,F5)</f>
        <v>1.7380189255189256E-2</v>
      </c>
      <c r="L5" t="s">
        <v>1134</v>
      </c>
      <c r="M5" s="336">
        <v>0</v>
      </c>
      <c r="P5" t="s">
        <v>1132</v>
      </c>
      <c r="Q5" s="337">
        <f>('Regresi PTR Tester (2)'!K3+'Regresi PTR PO (2)'!K5)/2</f>
        <v>0</v>
      </c>
      <c r="R5" t="s">
        <v>1132</v>
      </c>
      <c r="S5" s="337">
        <f>('Regresi PTR Tester (2)'!K4+'Regresi PTR PO (2)'!K6)/2</f>
        <v>0</v>
      </c>
    </row>
    <row r="6" spans="2:19">
      <c r="B6" t="s">
        <v>1135</v>
      </c>
      <c r="C6" s="336">
        <v>0</v>
      </c>
      <c r="E6" t="s">
        <v>1135</v>
      </c>
      <c r="F6" s="243">
        <f>AVERAGE('Regresi PTR PO (2)'!O5:O7)</f>
        <v>0</v>
      </c>
      <c r="H6" t="s">
        <v>1135</v>
      </c>
      <c r="I6" s="337">
        <f>AVERAGE(C6,F6)</f>
        <v>0</v>
      </c>
      <c r="L6" t="s">
        <v>1135</v>
      </c>
      <c r="M6" s="336">
        <v>0</v>
      </c>
      <c r="P6" t="s">
        <v>1134</v>
      </c>
      <c r="Q6" s="337">
        <f>('Regresi PTR Tester (2)'!M3+'Regresi PTR PO (2)'!M5)/2</f>
        <v>1.3392857142857142E-2</v>
      </c>
      <c r="R6" t="s">
        <v>1134</v>
      </c>
      <c r="S6" s="337">
        <f>('Regresi PTR Tester (2)'!M4+'Regresi PTR PO (2)'!M6)/2</f>
        <v>2.1367521367521368E-2</v>
      </c>
    </row>
    <row r="7" spans="2:19">
      <c r="P7" t="s">
        <v>1135</v>
      </c>
      <c r="Q7" s="337">
        <f>('Regresi PTR Tester (2)'!O3+'Regresi PTR PO (2)'!O5)/2</f>
        <v>0</v>
      </c>
      <c r="R7" t="s">
        <v>1135</v>
      </c>
      <c r="S7" s="337">
        <f>('Regresi PTR Tester (2)'!O4+'Regresi PTR PO (2)'!O6)/2</f>
        <v>0</v>
      </c>
    </row>
    <row r="8" spans="2:19">
      <c r="Q8" s="337">
        <f>SUM(Q5:Q7)</f>
        <v>1.3392857142857142E-2</v>
      </c>
      <c r="S8" s="337">
        <f>SUM(S5:S7)</f>
        <v>2.1367521367521368E-2</v>
      </c>
    </row>
  </sheetData>
  <mergeCells count="3">
    <mergeCell ref="P3:Q3"/>
    <mergeCell ref="R3:S3"/>
    <mergeCell ref="P2:S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2"/>
  <sheetViews>
    <sheetView workbookViewId="0">
      <pane ySplit="9" topLeftCell="C10" activePane="bottomLeft" state="frozen"/>
      <selection pane="bottomLeft" activeCell="C10" sqref="C10:C11"/>
    </sheetView>
  </sheetViews>
  <sheetFormatPr defaultRowHeight="15"/>
  <cols>
    <col min="1" max="1" width="8.7109375" bestFit="1" customWidth="1"/>
    <col min="2" max="2" width="21.7109375" customWidth="1"/>
    <col min="3" max="3" width="33" customWidth="1"/>
    <col min="4" max="4" width="31.7109375" customWidth="1"/>
    <col min="5" max="5" width="10.28515625" customWidth="1"/>
    <col min="6" max="6" width="15.28515625" customWidth="1"/>
    <col min="7" max="7" width="26" customWidth="1"/>
    <col min="8" max="8" width="18.42578125" customWidth="1"/>
    <col min="9" max="10" width="21.28515625" customWidth="1"/>
    <col min="11" max="11" width="13.140625" customWidth="1"/>
    <col min="12" max="12" width="12.7109375" customWidth="1"/>
    <col min="13" max="13" width="20.5703125" customWidth="1"/>
    <col min="14" max="15" width="24.7109375" customWidth="1"/>
    <col min="16" max="16" width="24.5703125" customWidth="1"/>
    <col min="17" max="17" width="17.5703125" customWidth="1"/>
    <col min="18" max="18" width="23.7109375" customWidth="1"/>
    <col min="19" max="19" width="19.85546875" customWidth="1"/>
    <col min="20" max="22" width="23.7109375" customWidth="1"/>
    <col min="23" max="23" width="17.7109375" customWidth="1"/>
    <col min="24" max="24" width="17.42578125" customWidth="1"/>
    <col min="25" max="25" width="23.42578125" customWidth="1"/>
  </cols>
  <sheetData>
    <row r="1" spans="1:25" ht="50.25" customHeight="1">
      <c r="B1" s="16" t="s">
        <v>0</v>
      </c>
      <c r="C1" s="16" t="s">
        <v>255</v>
      </c>
      <c r="D1" s="81" t="s">
        <v>256</v>
      </c>
      <c r="E1" s="12"/>
      <c r="F1" s="17" t="s">
        <v>3</v>
      </c>
      <c r="G1" s="378" t="s">
        <v>4</v>
      </c>
      <c r="H1" s="378"/>
    </row>
    <row r="2" spans="1:25" ht="24.75">
      <c r="C2" s="28" t="s">
        <v>5</v>
      </c>
      <c r="D2" s="18" t="s">
        <v>6</v>
      </c>
      <c r="E2" s="18" t="s">
        <v>7</v>
      </c>
      <c r="F2" s="379" t="s">
        <v>8</v>
      </c>
      <c r="G2" s="380"/>
      <c r="H2" s="381" t="s">
        <v>9</v>
      </c>
      <c r="I2" s="382"/>
      <c r="J2" s="381" t="s">
        <v>10</v>
      </c>
      <c r="K2" s="382"/>
      <c r="L2" s="381" t="s">
        <v>11</v>
      </c>
      <c r="M2" s="382"/>
      <c r="N2" s="383" t="s">
        <v>12</v>
      </c>
      <c r="O2" s="384"/>
    </row>
    <row r="3" spans="1:25">
      <c r="A3" t="s">
        <v>13</v>
      </c>
      <c r="B3" s="376" t="s">
        <v>257</v>
      </c>
      <c r="C3" s="171" t="s">
        <v>15</v>
      </c>
      <c r="D3" s="19">
        <f>COUNTA(B10:B164)</f>
        <v>19</v>
      </c>
      <c r="E3" s="20">
        <f>COUNTA(C10:C164)</f>
        <v>64</v>
      </c>
      <c r="F3" s="20">
        <f>(COUNTIFS(N10:N161,"Passed",E10:E161,"Android"))+(COUNTIFS(N10:N161,"Failed",E10:E161,"Android"))+(COUNTIFS(N10:N161,"N/A",E10:E161,"Android"))+(COUNTIFS(N10:N161,"In Progress",E10:E161,"Android"))</f>
        <v>64</v>
      </c>
      <c r="G3" s="21">
        <f>F3/E3</f>
        <v>1</v>
      </c>
      <c r="H3" s="19">
        <f>COUNTIFS(N10:N164,"Passed",E10:E164,"Android")</f>
        <v>62</v>
      </c>
      <c r="I3" s="22">
        <f>H3/E3</f>
        <v>0.96875</v>
      </c>
      <c r="J3" s="19">
        <f>COUNTIFS(N10:N164,"Failed",E10:E164,"Android")</f>
        <v>2</v>
      </c>
      <c r="K3" s="22">
        <f>J3/E3</f>
        <v>3.125E-2</v>
      </c>
      <c r="L3" s="19">
        <f>COUNTIFS(N10:N164,"N/A",E10:E164,"Android")</f>
        <v>0</v>
      </c>
      <c r="M3" s="22">
        <f>L3/E3</f>
        <v>0</v>
      </c>
      <c r="N3" s="19">
        <f>COUNTIFS(N10:N164,"In Progress",E10:E164,"Android")</f>
        <v>0</v>
      </c>
      <c r="O3" s="23">
        <f>N3/E3</f>
        <v>0</v>
      </c>
    </row>
    <row r="4" spans="1:25">
      <c r="B4" s="387"/>
      <c r="C4" s="153" t="s">
        <v>16</v>
      </c>
      <c r="D4" s="235">
        <f>COUNTA(B10:B164)</f>
        <v>19</v>
      </c>
      <c r="E4" s="236">
        <f>COUNTA(C10:C164)</f>
        <v>64</v>
      </c>
      <c r="F4" s="236">
        <f>(COUNTIFS(N10:N161,"Passed",E10:E161,"iOS"))+(COUNTIFS(N10:N161,"Failed",E10:E161,"iOS"))+(COUNTIFS(N10:N161,"N/A",E10:E161,"iOS"))+(COUNTIFS(N10:N161,"In Progress",E10:E161,"iOS"))</f>
        <v>64</v>
      </c>
      <c r="G4" s="237">
        <f>F4/E4</f>
        <v>1</v>
      </c>
      <c r="H4" s="235">
        <f>COUNTIFS(N10:N164,"Passed",E10:E164,"iOS")</f>
        <v>62</v>
      </c>
      <c r="I4" s="237">
        <f>H4/E4</f>
        <v>0.96875</v>
      </c>
      <c r="J4" s="235">
        <f>COUNTIFS(N10:N164,"Failed",E10:E164,"iOS")</f>
        <v>2</v>
      </c>
      <c r="K4" s="237">
        <f>J4/E4</f>
        <v>3.125E-2</v>
      </c>
      <c r="L4" s="235">
        <f>COUNTIFS(N10:N164,"N/A",E10:E164,"iOS")</f>
        <v>0</v>
      </c>
      <c r="M4" s="237">
        <f>L4/E4</f>
        <v>0</v>
      </c>
      <c r="N4" s="235">
        <f>COUNTIFS(N10:N164,"In Progress",E10:E164,"iOS")</f>
        <v>0</v>
      </c>
      <c r="O4" s="238">
        <f>N4/E4</f>
        <v>0</v>
      </c>
    </row>
    <row r="5" spans="1:25" ht="16.5" customHeight="1">
      <c r="A5" t="s">
        <v>258</v>
      </c>
      <c r="B5" s="391" t="s">
        <v>259</v>
      </c>
      <c r="C5" s="95" t="s">
        <v>15</v>
      </c>
      <c r="D5" s="96">
        <f>COUNTA(B12:B166)</f>
        <v>18</v>
      </c>
      <c r="E5" s="97">
        <f>COUNTA(C10:C164)</f>
        <v>64</v>
      </c>
      <c r="F5" s="97">
        <f>(COUNTIFS(O10:O161,"Passed",E10:E161,"Android"))+(COUNTIFS(O10:O161,"Failed",E10:E161,"Android"))+(COUNTIFS(O10:O161,"N/A",E10:E161,"Android"))+(COUNTIFS(O10:O161,"In Progress",E10:E161,"Android"))</f>
        <v>64</v>
      </c>
      <c r="G5" s="99">
        <f>F5/E5</f>
        <v>1</v>
      </c>
      <c r="H5" s="239">
        <f>COUNTIFS(O10:O164,"Passed",E10:E164,"Android")</f>
        <v>63</v>
      </c>
      <c r="I5" s="240">
        <f>H5/E5</f>
        <v>0.984375</v>
      </c>
      <c r="J5" s="239">
        <f>COUNTIFS(O10:O164,"Failed",E10:E164,"Android")</f>
        <v>1</v>
      </c>
      <c r="K5" s="240">
        <f>J5/E5</f>
        <v>1.5625E-2</v>
      </c>
      <c r="L5" s="239">
        <f>COUNTIFS(O10:O164,"N/A",E10:E164,"Android")</f>
        <v>0</v>
      </c>
      <c r="M5" s="240">
        <f>L5/E5</f>
        <v>0</v>
      </c>
      <c r="N5" s="239">
        <f>COUNTIFS(O10:O164,"In Progress",E10:E164,"Android")</f>
        <v>0</v>
      </c>
      <c r="O5" s="241">
        <f>N5/E5</f>
        <v>0</v>
      </c>
    </row>
    <row r="6" spans="1:25" ht="15" customHeight="1">
      <c r="B6" s="392"/>
      <c r="C6" s="30" t="s">
        <v>16</v>
      </c>
      <c r="D6" s="83">
        <f>COUNTA(B12:B166)</f>
        <v>18</v>
      </c>
      <c r="E6" s="25">
        <f>COUNTA(C10:C164)</f>
        <v>64</v>
      </c>
      <c r="F6" s="25">
        <f>(COUNTIFS(O10:O161,"Passed",E10:E161,"iOS"))+(COUNTIFS(O10:O161,"Failed",E10:E161,"iOS"))+(COUNTIFS(O10:O161,"N/A",E10:E161,"iOS"))+(COUNTIFS(O10:O161,"In Progress",E10:E161,"iOS"))</f>
        <v>64</v>
      </c>
      <c r="G6" s="84">
        <f>F6/E6</f>
        <v>1</v>
      </c>
      <c r="H6" s="24">
        <f>COUNTIFS(O10:O164,"Passed",E10:E164,"iOS")</f>
        <v>63</v>
      </c>
      <c r="I6" s="26">
        <f>H6/E6</f>
        <v>0.984375</v>
      </c>
      <c r="J6" s="24">
        <f>COUNTIFS(O10:O164,"Failed",E10:E164,"iOS")</f>
        <v>1</v>
      </c>
      <c r="K6" s="26">
        <f>J6/E6</f>
        <v>1.5625E-2</v>
      </c>
      <c r="L6" s="24">
        <f>COUNTIFS(O10:O164,"N/A",E10:E164,"iOS")</f>
        <v>0</v>
      </c>
      <c r="M6" s="26">
        <f>L6/E6</f>
        <v>0</v>
      </c>
      <c r="N6" s="24">
        <f>COUNTIFS(O10:O164,"In Progress",E10:E164,"iOS")</f>
        <v>0</v>
      </c>
      <c r="O6" s="27">
        <f>N6/E6</f>
        <v>0</v>
      </c>
    </row>
    <row r="7" spans="1:25">
      <c r="A7" t="s">
        <v>260</v>
      </c>
      <c r="B7" s="388" t="s">
        <v>261</v>
      </c>
      <c r="C7" s="233" t="s">
        <v>15</v>
      </c>
      <c r="D7" s="180">
        <f>COUNTA(B10:B166)</f>
        <v>19</v>
      </c>
      <c r="E7" s="181">
        <f>COUNTA(C10:C166)</f>
        <v>64</v>
      </c>
      <c r="F7" s="181">
        <f>(COUNTIFS(P10:P163,"Passed",E10:E163,"Android"))+(COUNTIFS(P10:P163,"Failed",E10:E163,"Android"))+(COUNTIFS(P10:P163,"N/A",E10:E163,"Android"))+(COUNTIFS(P10:P163,"In Progress",E10:E163,"Android"))</f>
        <v>64</v>
      </c>
      <c r="G7" s="182">
        <f>F7/E7</f>
        <v>1</v>
      </c>
      <c r="H7" s="180">
        <f>COUNTIFS(P10:P166,"Passed",E10:E166,"Android")</f>
        <v>63</v>
      </c>
      <c r="I7" s="185">
        <f>H7/E7</f>
        <v>0.984375</v>
      </c>
      <c r="J7" s="180">
        <f>COUNTIFS(P10:P166,"Failed",E10:E166,"Android")</f>
        <v>1</v>
      </c>
      <c r="K7" s="185">
        <f>J7/E7</f>
        <v>1.5625E-2</v>
      </c>
      <c r="L7" s="180">
        <f>COUNTIFS(P10:P166,"N/A",E10:E166,"Android")</f>
        <v>0</v>
      </c>
      <c r="M7" s="185">
        <f>L7/E7</f>
        <v>0</v>
      </c>
      <c r="N7" s="180">
        <f>COUNTIFS(P10:P166,"In Progress",E10:E166,"Android")</f>
        <v>0</v>
      </c>
      <c r="O7" s="234">
        <f>N7/E7</f>
        <v>0</v>
      </c>
    </row>
    <row r="8" spans="1:25">
      <c r="B8" s="389"/>
      <c r="C8" s="172" t="s">
        <v>16</v>
      </c>
      <c r="D8" s="83">
        <f>COUNTA(B10:B166)</f>
        <v>19</v>
      </c>
      <c r="E8" s="25">
        <f>COUNTA(C10:C166)</f>
        <v>64</v>
      </c>
      <c r="F8" s="25">
        <f>(COUNTIFS(P10:P163,"Passed",E10:E163,"iOS"))+(COUNTIFS(P10:P163,"Failed",E10:E163,"iOS"))+(COUNTIFS(P10:P163,"N/A",E10:E163,"iOS"))+(COUNTIFS(P10:P163,"In Progress",E10:E163,"iOS"))</f>
        <v>64</v>
      </c>
      <c r="G8" s="84">
        <f>F8/E8</f>
        <v>1</v>
      </c>
      <c r="H8" s="83">
        <f>COUNTIFS(P10:P166,"Passed",E10:E166,"iOS")</f>
        <v>63</v>
      </c>
      <c r="I8" s="84">
        <f>H8/E8</f>
        <v>0.984375</v>
      </c>
      <c r="J8" s="83">
        <f>COUNTIFS(P10:P166,"Failed",E10:E166,"iOS")</f>
        <v>1</v>
      </c>
      <c r="K8" s="84">
        <f>J8/E8</f>
        <v>1.5625E-2</v>
      </c>
      <c r="L8" s="83">
        <f>COUNTIFS(P10:P166,"N/A",E10:E166,"iOS")</f>
        <v>0</v>
      </c>
      <c r="M8" s="84">
        <f>L8/E8</f>
        <v>0</v>
      </c>
      <c r="N8" s="83">
        <f>COUNTIFS(P10:P166,"In Progress",E10:E166,"iOS")</f>
        <v>0</v>
      </c>
      <c r="O8" s="85">
        <f>N8/E8</f>
        <v>0</v>
      </c>
      <c r="S8" s="390" t="s">
        <v>262</v>
      </c>
      <c r="T8" s="386"/>
      <c r="U8" s="390" t="s">
        <v>263</v>
      </c>
      <c r="V8" s="385"/>
      <c r="W8" s="385" t="s">
        <v>264</v>
      </c>
      <c r="X8" s="386"/>
    </row>
    <row r="9" spans="1:25" ht="54" customHeight="1">
      <c r="A9" s="31" t="s">
        <v>17</v>
      </c>
      <c r="B9" s="173" t="s">
        <v>18</v>
      </c>
      <c r="C9" s="32" t="s">
        <v>19</v>
      </c>
      <c r="D9" s="32" t="s">
        <v>20</v>
      </c>
      <c r="E9" s="32" t="s">
        <v>5</v>
      </c>
      <c r="F9" s="32" t="s">
        <v>21</v>
      </c>
      <c r="G9" s="32" t="s">
        <v>22</v>
      </c>
      <c r="H9" s="32" t="s">
        <v>23</v>
      </c>
      <c r="I9" s="32" t="s">
        <v>24</v>
      </c>
      <c r="J9" s="32" t="s">
        <v>25</v>
      </c>
      <c r="K9" s="32" t="s">
        <v>26</v>
      </c>
      <c r="L9" s="32" t="s">
        <v>27</v>
      </c>
      <c r="M9" s="32" t="s">
        <v>28</v>
      </c>
      <c r="N9" s="138" t="s">
        <v>265</v>
      </c>
      <c r="O9" s="138" t="s">
        <v>266</v>
      </c>
      <c r="P9" s="138" t="s">
        <v>267</v>
      </c>
      <c r="Q9" s="32" t="s">
        <v>30</v>
      </c>
      <c r="R9" s="32" t="s">
        <v>31</v>
      </c>
      <c r="S9" s="173" t="s">
        <v>32</v>
      </c>
      <c r="T9" s="173" t="s">
        <v>33</v>
      </c>
      <c r="U9" s="242" t="s">
        <v>32</v>
      </c>
      <c r="V9" s="173" t="s">
        <v>33</v>
      </c>
      <c r="W9" s="173" t="s">
        <v>32</v>
      </c>
      <c r="X9" s="173" t="s">
        <v>33</v>
      </c>
      <c r="Y9" s="33" t="s">
        <v>34</v>
      </c>
    </row>
    <row r="10" spans="1:25" ht="36.75" customHeight="1">
      <c r="A10" s="371">
        <v>1</v>
      </c>
      <c r="B10" s="372" t="s">
        <v>35</v>
      </c>
      <c r="C10" s="373" t="s">
        <v>36</v>
      </c>
      <c r="D10" s="374" t="s">
        <v>37</v>
      </c>
      <c r="E10" s="7" t="s">
        <v>15</v>
      </c>
      <c r="F10" s="7">
        <v>14</v>
      </c>
      <c r="G10" s="7"/>
      <c r="H10" s="34"/>
      <c r="I10" s="7"/>
      <c r="J10" s="7"/>
      <c r="K10" s="7" t="s">
        <v>39</v>
      </c>
      <c r="L10" s="34"/>
      <c r="M10" s="34"/>
      <c r="N10" s="7" t="s">
        <v>9</v>
      </c>
      <c r="O10" s="7" t="s">
        <v>9</v>
      </c>
      <c r="P10" s="7" t="s">
        <v>9</v>
      </c>
      <c r="Q10" s="34"/>
      <c r="R10" s="34"/>
      <c r="S10" s="39">
        <v>45611</v>
      </c>
      <c r="T10" s="39">
        <v>45611</v>
      </c>
      <c r="U10" s="34"/>
      <c r="V10" s="34"/>
      <c r="W10" s="39">
        <v>45611</v>
      </c>
      <c r="X10" s="39">
        <v>45611</v>
      </c>
      <c r="Y10" s="34"/>
    </row>
    <row r="11" spans="1:25" ht="36" customHeight="1">
      <c r="A11" s="349"/>
      <c r="B11" s="363"/>
      <c r="C11" s="365"/>
      <c r="D11" s="375"/>
      <c r="E11" s="1" t="s">
        <v>16</v>
      </c>
      <c r="F11" s="15" t="s">
        <v>40</v>
      </c>
      <c r="G11" s="1" t="s">
        <v>41</v>
      </c>
      <c r="H11" s="3"/>
      <c r="I11" s="1"/>
      <c r="J11" s="1"/>
      <c r="K11" s="1" t="s">
        <v>42</v>
      </c>
      <c r="L11" s="3"/>
      <c r="M11" s="3"/>
      <c r="N11" s="7" t="s">
        <v>9</v>
      </c>
      <c r="O11" s="7" t="s">
        <v>9</v>
      </c>
      <c r="P11" s="1" t="s">
        <v>9</v>
      </c>
      <c r="Q11" s="3"/>
      <c r="R11" s="3"/>
      <c r="S11" s="39">
        <v>45611</v>
      </c>
      <c r="T11" s="39">
        <v>45611</v>
      </c>
      <c r="U11" s="39"/>
      <c r="V11" s="39"/>
      <c r="W11" s="39">
        <v>45611</v>
      </c>
      <c r="X11" s="39">
        <v>45611</v>
      </c>
      <c r="Y11" s="3"/>
    </row>
    <row r="12" spans="1:25">
      <c r="A12" s="349">
        <v>2</v>
      </c>
      <c r="B12" s="349" t="s">
        <v>44</v>
      </c>
      <c r="C12" s="365" t="s">
        <v>45</v>
      </c>
      <c r="D12" s="375" t="s">
        <v>46</v>
      </c>
      <c r="E12" s="1" t="s">
        <v>15</v>
      </c>
      <c r="F12" s="1">
        <v>14</v>
      </c>
      <c r="G12" s="1" t="s">
        <v>176</v>
      </c>
      <c r="H12" s="3"/>
      <c r="I12" s="1"/>
      <c r="J12" s="1"/>
      <c r="K12" s="1" t="s">
        <v>268</v>
      </c>
      <c r="L12" s="3"/>
      <c r="M12" s="3"/>
      <c r="N12" s="1" t="s">
        <v>9</v>
      </c>
      <c r="O12" s="7" t="s">
        <v>9</v>
      </c>
      <c r="P12" s="1" t="s">
        <v>9</v>
      </c>
      <c r="Q12" s="3"/>
      <c r="R12" s="3"/>
      <c r="S12" s="39">
        <v>45611</v>
      </c>
      <c r="T12" s="39">
        <v>45611</v>
      </c>
      <c r="U12" s="39"/>
      <c r="V12" s="39"/>
      <c r="W12" s="39">
        <v>45611</v>
      </c>
      <c r="X12" s="39">
        <v>45611</v>
      </c>
      <c r="Y12" s="3"/>
    </row>
    <row r="13" spans="1:25">
      <c r="A13" s="349"/>
      <c r="B13" s="349"/>
      <c r="C13" s="365"/>
      <c r="D13" s="375"/>
      <c r="E13" s="1" t="s">
        <v>16</v>
      </c>
      <c r="F13" s="15" t="s">
        <v>40</v>
      </c>
      <c r="G13" s="1" t="s">
        <v>48</v>
      </c>
      <c r="H13" s="3"/>
      <c r="I13" s="1"/>
      <c r="J13" s="1"/>
      <c r="K13" s="1" t="s">
        <v>269</v>
      </c>
      <c r="L13" s="3"/>
      <c r="M13" s="3"/>
      <c r="N13" s="1" t="s">
        <v>9</v>
      </c>
      <c r="O13" s="7" t="s">
        <v>9</v>
      </c>
      <c r="P13" s="1" t="s">
        <v>9</v>
      </c>
      <c r="Q13" s="3"/>
      <c r="R13" s="3"/>
      <c r="S13" s="39">
        <v>45611</v>
      </c>
      <c r="T13" s="39">
        <v>45611</v>
      </c>
      <c r="U13" s="39"/>
      <c r="V13" s="39"/>
      <c r="W13" s="39">
        <v>45611</v>
      </c>
      <c r="X13" s="39">
        <v>45611</v>
      </c>
      <c r="Y13" s="3"/>
    </row>
    <row r="14" spans="1:25">
      <c r="A14" s="349">
        <v>3</v>
      </c>
      <c r="B14" s="349"/>
      <c r="C14" s="365" t="s">
        <v>49</v>
      </c>
      <c r="D14" s="353" t="s">
        <v>50</v>
      </c>
      <c r="E14" s="1" t="s">
        <v>15</v>
      </c>
      <c r="F14" s="1">
        <v>14</v>
      </c>
      <c r="G14" s="1" t="s">
        <v>176</v>
      </c>
      <c r="H14" s="3"/>
      <c r="I14" s="1"/>
      <c r="J14" s="1"/>
      <c r="K14" s="1" t="s">
        <v>268</v>
      </c>
      <c r="L14" s="3"/>
      <c r="M14" s="3"/>
      <c r="N14" s="1" t="s">
        <v>9</v>
      </c>
      <c r="O14" s="7" t="s">
        <v>9</v>
      </c>
      <c r="P14" s="1" t="s">
        <v>9</v>
      </c>
      <c r="Q14" s="3"/>
      <c r="R14" s="3"/>
      <c r="S14" s="3"/>
      <c r="T14" s="3"/>
      <c r="U14" s="3"/>
      <c r="V14" s="3"/>
      <c r="W14" s="39">
        <v>45611</v>
      </c>
      <c r="X14" s="39">
        <v>45611</v>
      </c>
      <c r="Y14" s="3"/>
    </row>
    <row r="15" spans="1:25">
      <c r="A15" s="349"/>
      <c r="B15" s="349"/>
      <c r="C15" s="365"/>
      <c r="D15" s="353"/>
      <c r="E15" s="1" t="s">
        <v>16</v>
      </c>
      <c r="F15" s="15" t="s">
        <v>40</v>
      </c>
      <c r="G15" s="1" t="s">
        <v>48</v>
      </c>
      <c r="H15" s="3"/>
      <c r="I15" s="1"/>
      <c r="J15" s="1"/>
      <c r="K15" s="1" t="s">
        <v>269</v>
      </c>
      <c r="L15" s="3"/>
      <c r="M15" s="3"/>
      <c r="N15" s="1" t="s">
        <v>9</v>
      </c>
      <c r="O15" s="7" t="s">
        <v>9</v>
      </c>
      <c r="P15" s="1" t="s">
        <v>9</v>
      </c>
      <c r="Q15" s="3"/>
      <c r="R15" s="3"/>
      <c r="S15" s="39">
        <v>45611</v>
      </c>
      <c r="T15" s="39">
        <v>45611</v>
      </c>
      <c r="U15" s="39"/>
      <c r="V15" s="39"/>
      <c r="W15" s="39">
        <v>45611</v>
      </c>
      <c r="X15" s="39">
        <v>45611</v>
      </c>
      <c r="Y15" s="3"/>
    </row>
    <row r="16" spans="1:25">
      <c r="A16" s="349">
        <v>4</v>
      </c>
      <c r="B16" s="349"/>
      <c r="C16" s="365" t="s">
        <v>51</v>
      </c>
      <c r="D16" s="353" t="s">
        <v>52</v>
      </c>
      <c r="E16" s="1" t="s">
        <v>15</v>
      </c>
      <c r="F16" s="1">
        <v>14</v>
      </c>
      <c r="G16" s="1" t="s">
        <v>176</v>
      </c>
      <c r="H16" s="3"/>
      <c r="I16" s="1"/>
      <c r="J16" s="1"/>
      <c r="K16" s="1" t="s">
        <v>268</v>
      </c>
      <c r="L16" s="3"/>
      <c r="M16" s="3"/>
      <c r="N16" s="1" t="s">
        <v>9</v>
      </c>
      <c r="O16" s="7" t="s">
        <v>9</v>
      </c>
      <c r="P16" s="1" t="s">
        <v>9</v>
      </c>
      <c r="Q16" s="3"/>
      <c r="R16" s="3"/>
      <c r="S16" s="3"/>
      <c r="T16" s="3"/>
      <c r="U16" s="3"/>
      <c r="V16" s="3"/>
      <c r="W16" s="39">
        <v>45611</v>
      </c>
      <c r="X16" s="39">
        <v>45611</v>
      </c>
      <c r="Y16" s="3"/>
    </row>
    <row r="17" spans="1:25">
      <c r="A17" s="349"/>
      <c r="B17" s="349"/>
      <c r="C17" s="365"/>
      <c r="D17" s="353"/>
      <c r="E17" s="1" t="s">
        <v>16</v>
      </c>
      <c r="F17" s="15" t="s">
        <v>40</v>
      </c>
      <c r="G17" s="1" t="s">
        <v>48</v>
      </c>
      <c r="H17" s="3"/>
      <c r="I17" s="1"/>
      <c r="J17" s="1"/>
      <c r="K17" s="1" t="s">
        <v>269</v>
      </c>
      <c r="L17" s="3"/>
      <c r="M17" s="3"/>
      <c r="N17" s="1" t="s">
        <v>9</v>
      </c>
      <c r="O17" s="7" t="s">
        <v>9</v>
      </c>
      <c r="P17" s="1" t="s">
        <v>9</v>
      </c>
      <c r="Q17" s="3"/>
      <c r="R17" s="3"/>
      <c r="S17" s="39">
        <v>45611</v>
      </c>
      <c r="T17" s="39">
        <v>45611</v>
      </c>
      <c r="U17" s="39"/>
      <c r="V17" s="39"/>
      <c r="W17" s="39">
        <v>45611</v>
      </c>
      <c r="X17" s="39">
        <v>45611</v>
      </c>
      <c r="Y17" s="3"/>
    </row>
    <row r="18" spans="1:25">
      <c r="A18" s="349">
        <v>5</v>
      </c>
      <c r="B18" s="349"/>
      <c r="C18" s="365" t="s">
        <v>53</v>
      </c>
      <c r="D18" s="353" t="s">
        <v>54</v>
      </c>
      <c r="E18" s="1" t="s">
        <v>15</v>
      </c>
      <c r="F18" s="1">
        <v>14</v>
      </c>
      <c r="G18" s="1" t="s">
        <v>176</v>
      </c>
      <c r="H18" s="3"/>
      <c r="I18" s="1"/>
      <c r="J18" s="1"/>
      <c r="K18" s="1" t="s">
        <v>268</v>
      </c>
      <c r="L18" s="3"/>
      <c r="M18" s="3"/>
      <c r="N18" s="1" t="s">
        <v>9</v>
      </c>
      <c r="O18" s="7" t="s">
        <v>9</v>
      </c>
      <c r="P18" s="1" t="s">
        <v>9</v>
      </c>
      <c r="Q18" s="3"/>
      <c r="R18" s="3"/>
      <c r="S18" s="3"/>
      <c r="T18" s="3"/>
      <c r="U18" s="3"/>
      <c r="V18" s="3"/>
      <c r="W18" s="39">
        <v>45611</v>
      </c>
      <c r="X18" s="39">
        <v>45611</v>
      </c>
      <c r="Y18" s="3"/>
    </row>
    <row r="19" spans="1:25">
      <c r="A19" s="349"/>
      <c r="B19" s="349"/>
      <c r="C19" s="365"/>
      <c r="D19" s="353"/>
      <c r="E19" s="1" t="s">
        <v>16</v>
      </c>
      <c r="F19" s="15" t="s">
        <v>40</v>
      </c>
      <c r="G19" s="1" t="s">
        <v>48</v>
      </c>
      <c r="H19" s="3"/>
      <c r="I19" s="1"/>
      <c r="J19" s="1"/>
      <c r="K19" s="1" t="s">
        <v>269</v>
      </c>
      <c r="L19" s="3"/>
      <c r="M19" s="3"/>
      <c r="N19" s="1" t="s">
        <v>9</v>
      </c>
      <c r="O19" s="7" t="s">
        <v>9</v>
      </c>
      <c r="P19" s="1" t="s">
        <v>9</v>
      </c>
      <c r="Q19" s="3"/>
      <c r="R19" s="3"/>
      <c r="S19" s="39">
        <v>45611</v>
      </c>
      <c r="T19" s="39">
        <v>45611</v>
      </c>
      <c r="U19" s="39"/>
      <c r="V19" s="39"/>
      <c r="W19" s="39"/>
      <c r="X19" s="39"/>
      <c r="Y19" s="3"/>
    </row>
    <row r="20" spans="1:25" ht="32.25" customHeight="1">
      <c r="A20" s="349">
        <v>6</v>
      </c>
      <c r="B20" s="349" t="s">
        <v>55</v>
      </c>
      <c r="C20" s="365" t="s">
        <v>56</v>
      </c>
      <c r="D20" s="353" t="s">
        <v>57</v>
      </c>
      <c r="E20" s="1" t="s">
        <v>15</v>
      </c>
      <c r="F20" s="1">
        <v>14</v>
      </c>
      <c r="G20" s="1" t="s">
        <v>270</v>
      </c>
      <c r="H20" s="3"/>
      <c r="I20" s="1"/>
      <c r="J20" s="1"/>
      <c r="K20" s="1" t="s">
        <v>39</v>
      </c>
      <c r="L20" s="3"/>
      <c r="M20" s="3"/>
      <c r="N20" s="7" t="s">
        <v>9</v>
      </c>
      <c r="O20" s="7" t="s">
        <v>9</v>
      </c>
      <c r="P20" s="1" t="s">
        <v>9</v>
      </c>
      <c r="Q20" s="3"/>
      <c r="R20" s="3"/>
      <c r="S20" s="3"/>
      <c r="T20" s="3"/>
      <c r="U20" s="3"/>
      <c r="V20" s="3"/>
      <c r="W20" s="39"/>
      <c r="X20" s="39"/>
      <c r="Y20" s="3"/>
    </row>
    <row r="21" spans="1:25" ht="33.75" customHeight="1">
      <c r="A21" s="349"/>
      <c r="B21" s="349"/>
      <c r="C21" s="365"/>
      <c r="D21" s="353"/>
      <c r="E21" s="1" t="s">
        <v>16</v>
      </c>
      <c r="F21" s="15" t="s">
        <v>40</v>
      </c>
      <c r="G21" s="1" t="s">
        <v>41</v>
      </c>
      <c r="H21" s="3"/>
      <c r="I21" s="1"/>
      <c r="J21" s="1"/>
      <c r="K21" s="1" t="s">
        <v>42</v>
      </c>
      <c r="L21" s="3"/>
      <c r="M21" s="3"/>
      <c r="N21" s="7" t="s">
        <v>9</v>
      </c>
      <c r="O21" s="7" t="s">
        <v>9</v>
      </c>
      <c r="P21" s="1" t="s">
        <v>9</v>
      </c>
      <c r="Q21" s="3"/>
      <c r="R21" s="3"/>
      <c r="S21" s="39">
        <v>45611</v>
      </c>
      <c r="T21" s="39">
        <v>45611</v>
      </c>
      <c r="U21" s="39"/>
      <c r="V21" s="39"/>
      <c r="W21" s="39">
        <v>45611</v>
      </c>
      <c r="X21" s="39">
        <v>45611</v>
      </c>
      <c r="Y21" s="3"/>
    </row>
    <row r="22" spans="1:25">
      <c r="A22" s="349">
        <v>7</v>
      </c>
      <c r="B22" s="349"/>
      <c r="C22" s="365" t="s">
        <v>58</v>
      </c>
      <c r="D22" s="353" t="s">
        <v>59</v>
      </c>
      <c r="E22" s="1" t="s">
        <v>15</v>
      </c>
      <c r="F22" s="1">
        <v>14</v>
      </c>
      <c r="G22" s="1" t="s">
        <v>270</v>
      </c>
      <c r="H22" s="3"/>
      <c r="I22" s="1"/>
      <c r="J22" s="1"/>
      <c r="K22" s="1" t="s">
        <v>39</v>
      </c>
      <c r="L22" s="3"/>
      <c r="M22" s="3"/>
      <c r="N22" s="7" t="s">
        <v>9</v>
      </c>
      <c r="O22" s="7" t="s">
        <v>9</v>
      </c>
      <c r="P22" s="1" t="s">
        <v>9</v>
      </c>
      <c r="Q22" s="3"/>
      <c r="R22" s="3"/>
      <c r="S22" s="3"/>
      <c r="T22" s="3"/>
      <c r="U22" s="3"/>
      <c r="V22" s="3"/>
      <c r="W22" s="39"/>
      <c r="X22" s="39"/>
      <c r="Y22" s="3"/>
    </row>
    <row r="23" spans="1:25">
      <c r="A23" s="349"/>
      <c r="B23" s="349"/>
      <c r="C23" s="365"/>
      <c r="D23" s="353"/>
      <c r="E23" s="1" t="s">
        <v>16</v>
      </c>
      <c r="F23" s="15" t="s">
        <v>40</v>
      </c>
      <c r="G23" s="1" t="s">
        <v>41</v>
      </c>
      <c r="H23" s="3"/>
      <c r="I23" s="1"/>
      <c r="J23" s="1"/>
      <c r="K23" s="1" t="s">
        <v>42</v>
      </c>
      <c r="L23" s="3"/>
      <c r="M23" s="3"/>
      <c r="N23" s="7" t="s">
        <v>9</v>
      </c>
      <c r="O23" s="7" t="s">
        <v>9</v>
      </c>
      <c r="P23" s="1" t="s">
        <v>9</v>
      </c>
      <c r="Q23" s="3"/>
      <c r="R23" s="3"/>
      <c r="S23" s="39">
        <v>45611</v>
      </c>
      <c r="T23" s="39">
        <v>45611</v>
      </c>
      <c r="U23" s="39"/>
      <c r="V23" s="39"/>
      <c r="W23" s="39">
        <v>45611</v>
      </c>
      <c r="X23" s="39">
        <v>45611</v>
      </c>
      <c r="Y23" s="3"/>
    </row>
    <row r="24" spans="1:25">
      <c r="A24" s="349">
        <v>8</v>
      </c>
      <c r="B24" s="349"/>
      <c r="C24" s="365" t="s">
        <v>60</v>
      </c>
      <c r="D24" s="353" t="s">
        <v>61</v>
      </c>
      <c r="E24" s="1" t="s">
        <v>15</v>
      </c>
      <c r="F24" s="1">
        <v>14</v>
      </c>
      <c r="G24" s="1" t="s">
        <v>270</v>
      </c>
      <c r="H24" s="3"/>
      <c r="I24" s="1"/>
      <c r="J24" s="1"/>
      <c r="K24" s="1" t="s">
        <v>39</v>
      </c>
      <c r="L24" s="3"/>
      <c r="M24" s="3"/>
      <c r="N24" s="7" t="s">
        <v>9</v>
      </c>
      <c r="O24" s="7" t="s">
        <v>9</v>
      </c>
      <c r="P24" s="1" t="s">
        <v>9</v>
      </c>
      <c r="Q24" s="3"/>
      <c r="R24" s="3"/>
      <c r="S24" s="3"/>
      <c r="T24" s="3"/>
      <c r="U24" s="3"/>
      <c r="V24" s="3"/>
      <c r="W24" s="39"/>
      <c r="X24" s="39"/>
      <c r="Y24" s="3"/>
    </row>
    <row r="25" spans="1:25">
      <c r="A25" s="349"/>
      <c r="B25" s="349"/>
      <c r="C25" s="365"/>
      <c r="D25" s="353"/>
      <c r="E25" s="1" t="s">
        <v>16</v>
      </c>
      <c r="F25" s="15" t="s">
        <v>40</v>
      </c>
      <c r="G25" s="1" t="s">
        <v>41</v>
      </c>
      <c r="H25" s="3"/>
      <c r="I25" s="1"/>
      <c r="J25" s="1"/>
      <c r="K25" s="1" t="s">
        <v>42</v>
      </c>
      <c r="L25" s="3"/>
      <c r="M25" s="3"/>
      <c r="N25" s="7" t="s">
        <v>9</v>
      </c>
      <c r="O25" s="7" t="s">
        <v>9</v>
      </c>
      <c r="P25" s="1" t="s">
        <v>9</v>
      </c>
      <c r="Q25" s="3"/>
      <c r="R25" s="3"/>
      <c r="S25" s="39">
        <v>45611</v>
      </c>
      <c r="T25" s="39">
        <v>45611</v>
      </c>
      <c r="U25" s="39"/>
      <c r="V25" s="39"/>
      <c r="W25" s="39">
        <v>45611</v>
      </c>
      <c r="X25" s="39">
        <v>45611</v>
      </c>
      <c r="Y25" s="3"/>
    </row>
    <row r="26" spans="1:25" ht="34.5" customHeight="1">
      <c r="A26" s="349">
        <v>9</v>
      </c>
      <c r="B26" s="349"/>
      <c r="C26" s="365" t="s">
        <v>62</v>
      </c>
      <c r="D26" s="353" t="s">
        <v>63</v>
      </c>
      <c r="E26" s="1" t="s">
        <v>15</v>
      </c>
      <c r="F26" s="1">
        <v>14</v>
      </c>
      <c r="G26" s="1" t="s">
        <v>270</v>
      </c>
      <c r="H26" s="3"/>
      <c r="I26" s="1"/>
      <c r="J26" s="1"/>
      <c r="K26" s="1" t="s">
        <v>39</v>
      </c>
      <c r="L26" s="3"/>
      <c r="M26" s="3"/>
      <c r="N26" s="7" t="s">
        <v>9</v>
      </c>
      <c r="O26" s="7" t="s">
        <v>9</v>
      </c>
      <c r="P26" s="1" t="s">
        <v>9</v>
      </c>
      <c r="Q26" s="3"/>
      <c r="R26" s="3"/>
      <c r="S26" s="3"/>
      <c r="T26" s="3"/>
      <c r="U26" s="3"/>
      <c r="V26" s="3"/>
      <c r="W26" s="39"/>
      <c r="X26" s="39"/>
      <c r="Y26" s="3"/>
    </row>
    <row r="27" spans="1:25" ht="39.75" customHeight="1">
      <c r="A27" s="349"/>
      <c r="B27" s="349"/>
      <c r="C27" s="365"/>
      <c r="D27" s="353"/>
      <c r="E27" s="1" t="s">
        <v>16</v>
      </c>
      <c r="F27" s="15" t="s">
        <v>40</v>
      </c>
      <c r="G27" s="1" t="s">
        <v>41</v>
      </c>
      <c r="H27" s="3"/>
      <c r="I27" s="1"/>
      <c r="J27" s="1"/>
      <c r="K27" s="1" t="s">
        <v>42</v>
      </c>
      <c r="L27" s="3"/>
      <c r="M27" s="3"/>
      <c r="N27" s="7" t="s">
        <v>9</v>
      </c>
      <c r="O27" s="7" t="s">
        <v>9</v>
      </c>
      <c r="P27" s="1" t="s">
        <v>9</v>
      </c>
      <c r="Q27" s="3"/>
      <c r="R27" s="3"/>
      <c r="S27" s="39">
        <v>45611</v>
      </c>
      <c r="T27" s="39">
        <v>45611</v>
      </c>
      <c r="U27" s="39"/>
      <c r="V27" s="39"/>
      <c r="W27" s="39">
        <v>45611</v>
      </c>
      <c r="X27" s="39">
        <v>45611</v>
      </c>
      <c r="Y27" s="3"/>
    </row>
    <row r="28" spans="1:25" ht="42.75" customHeight="1">
      <c r="A28" s="349">
        <v>10</v>
      </c>
      <c r="B28" s="349"/>
      <c r="C28" s="365" t="s">
        <v>64</v>
      </c>
      <c r="D28" s="353" t="s">
        <v>65</v>
      </c>
      <c r="E28" s="1" t="s">
        <v>15</v>
      </c>
      <c r="F28" s="1">
        <v>14</v>
      </c>
      <c r="G28" s="1" t="s">
        <v>270</v>
      </c>
      <c r="H28" s="3"/>
      <c r="I28" s="1"/>
      <c r="J28" s="1"/>
      <c r="K28" s="1" t="s">
        <v>39</v>
      </c>
      <c r="L28" s="3"/>
      <c r="M28" s="3"/>
      <c r="N28" s="7" t="s">
        <v>9</v>
      </c>
      <c r="O28" s="7" t="s">
        <v>9</v>
      </c>
      <c r="P28" s="1" t="s">
        <v>9</v>
      </c>
      <c r="Q28" s="3"/>
      <c r="R28" s="3"/>
      <c r="S28" s="3"/>
      <c r="T28" s="3"/>
      <c r="U28" s="3"/>
      <c r="V28" s="3"/>
      <c r="W28" s="39"/>
      <c r="X28" s="39"/>
      <c r="Y28" s="3"/>
    </row>
    <row r="29" spans="1:25" ht="45" customHeight="1">
      <c r="A29" s="349"/>
      <c r="B29" s="349"/>
      <c r="C29" s="365"/>
      <c r="D29" s="353"/>
      <c r="E29" s="1" t="s">
        <v>16</v>
      </c>
      <c r="F29" s="15" t="s">
        <v>40</v>
      </c>
      <c r="G29" s="1" t="s">
        <v>41</v>
      </c>
      <c r="H29" s="3"/>
      <c r="I29" s="1"/>
      <c r="J29" s="1"/>
      <c r="K29" s="1" t="s">
        <v>42</v>
      </c>
      <c r="L29" s="3"/>
      <c r="M29" s="3"/>
      <c r="N29" s="7" t="s">
        <v>9</v>
      </c>
      <c r="O29" s="7" t="s">
        <v>9</v>
      </c>
      <c r="P29" s="1" t="s">
        <v>9</v>
      </c>
      <c r="Q29" s="3"/>
      <c r="R29" s="3"/>
      <c r="S29" s="39">
        <v>45611</v>
      </c>
      <c r="T29" s="39">
        <v>45611</v>
      </c>
      <c r="U29" s="39"/>
      <c r="V29" s="39"/>
      <c r="W29" s="39">
        <v>45611</v>
      </c>
      <c r="X29" s="39">
        <v>45611</v>
      </c>
      <c r="Y29" s="3"/>
    </row>
    <row r="30" spans="1:25" ht="33" customHeight="1">
      <c r="A30" s="349">
        <v>11</v>
      </c>
      <c r="B30" s="349" t="s">
        <v>66</v>
      </c>
      <c r="C30" s="365" t="s">
        <v>67</v>
      </c>
      <c r="D30" s="353" t="s">
        <v>68</v>
      </c>
      <c r="E30" s="1" t="s">
        <v>15</v>
      </c>
      <c r="F30" s="1">
        <v>13</v>
      </c>
      <c r="G30" s="1" t="s">
        <v>234</v>
      </c>
      <c r="H30" s="3"/>
      <c r="I30" s="1"/>
      <c r="J30" s="1"/>
      <c r="K30" s="1" t="s">
        <v>271</v>
      </c>
      <c r="L30" s="3"/>
      <c r="M30" s="3"/>
      <c r="N30" s="7" t="s">
        <v>9</v>
      </c>
      <c r="O30" s="7" t="s">
        <v>9</v>
      </c>
      <c r="P30" s="7" t="s">
        <v>9</v>
      </c>
      <c r="Q30" s="3"/>
      <c r="R30" s="3"/>
      <c r="S30" s="39">
        <v>45611</v>
      </c>
      <c r="T30" s="39">
        <v>45611</v>
      </c>
      <c r="U30" s="39"/>
      <c r="V30" s="39"/>
      <c r="W30" s="39">
        <v>45611</v>
      </c>
      <c r="X30" s="39">
        <v>45611</v>
      </c>
      <c r="Y30" s="3"/>
    </row>
    <row r="31" spans="1:25" ht="33.75" customHeight="1">
      <c r="A31" s="349"/>
      <c r="B31" s="349"/>
      <c r="C31" s="365"/>
      <c r="D31" s="353"/>
      <c r="E31" s="1" t="s">
        <v>16</v>
      </c>
      <c r="F31" s="1" t="s">
        <v>69</v>
      </c>
      <c r="G31" s="1" t="s">
        <v>70</v>
      </c>
      <c r="H31" s="3"/>
      <c r="I31" s="1"/>
      <c r="J31" s="1"/>
      <c r="K31" s="1" t="s">
        <v>272</v>
      </c>
      <c r="L31" s="3"/>
      <c r="M31" s="3"/>
      <c r="N31" s="7" t="s">
        <v>9</v>
      </c>
      <c r="O31" s="7" t="s">
        <v>9</v>
      </c>
      <c r="P31" s="1" t="s">
        <v>9</v>
      </c>
      <c r="Q31" s="3"/>
      <c r="R31" s="3"/>
      <c r="S31" s="39">
        <v>45611</v>
      </c>
      <c r="T31" s="39">
        <v>45611</v>
      </c>
      <c r="U31" s="39"/>
      <c r="V31" s="39"/>
      <c r="W31" s="39">
        <v>45611</v>
      </c>
      <c r="X31" s="39">
        <v>45611</v>
      </c>
      <c r="Y31" s="3"/>
    </row>
    <row r="32" spans="1:25">
      <c r="A32" s="349">
        <v>12</v>
      </c>
      <c r="B32" s="349"/>
      <c r="C32" s="362" t="s">
        <v>71</v>
      </c>
      <c r="D32" s="358" t="s">
        <v>72</v>
      </c>
      <c r="E32" s="1" t="s">
        <v>15</v>
      </c>
      <c r="F32" s="1">
        <v>13</v>
      </c>
      <c r="G32" s="1" t="s">
        <v>234</v>
      </c>
      <c r="H32" s="3"/>
      <c r="I32" s="1"/>
      <c r="J32" s="1"/>
      <c r="K32" s="1" t="s">
        <v>271</v>
      </c>
      <c r="L32" s="3"/>
      <c r="M32" s="3"/>
      <c r="N32" s="7" t="s">
        <v>9</v>
      </c>
      <c r="O32" s="7" t="s">
        <v>9</v>
      </c>
      <c r="P32" s="7" t="s">
        <v>9</v>
      </c>
      <c r="Q32" s="3"/>
      <c r="R32" s="3"/>
      <c r="S32" s="39">
        <v>45611</v>
      </c>
      <c r="T32" s="39">
        <v>45611</v>
      </c>
      <c r="U32" s="39"/>
      <c r="V32" s="39"/>
      <c r="W32" s="39">
        <v>45611</v>
      </c>
      <c r="X32" s="39">
        <v>45611</v>
      </c>
      <c r="Y32" s="3"/>
    </row>
    <row r="33" spans="1:25">
      <c r="A33" s="349"/>
      <c r="B33" s="349"/>
      <c r="C33" s="362"/>
      <c r="D33" s="358"/>
      <c r="E33" s="1" t="s">
        <v>16</v>
      </c>
      <c r="F33" s="1" t="s">
        <v>69</v>
      </c>
      <c r="G33" s="1" t="s">
        <v>70</v>
      </c>
      <c r="H33" s="3"/>
      <c r="I33" s="1"/>
      <c r="J33" s="1"/>
      <c r="K33" s="1" t="s">
        <v>272</v>
      </c>
      <c r="L33" s="3"/>
      <c r="M33" s="3"/>
      <c r="N33" s="7" t="s">
        <v>9</v>
      </c>
      <c r="O33" s="7" t="s">
        <v>9</v>
      </c>
      <c r="P33" s="1" t="s">
        <v>9</v>
      </c>
      <c r="Q33" s="3"/>
      <c r="R33" s="3"/>
      <c r="S33" s="39">
        <v>45611</v>
      </c>
      <c r="T33" s="39">
        <v>45611</v>
      </c>
      <c r="U33" s="39"/>
      <c r="V33" s="39"/>
      <c r="W33" s="39">
        <v>45611</v>
      </c>
      <c r="X33" s="39">
        <v>45611</v>
      </c>
      <c r="Y33" s="3"/>
    </row>
    <row r="34" spans="1:25" ht="29.25" customHeight="1">
      <c r="A34" s="349">
        <v>13</v>
      </c>
      <c r="B34" s="349"/>
      <c r="C34" s="362" t="s">
        <v>73</v>
      </c>
      <c r="D34" s="358" t="s">
        <v>74</v>
      </c>
      <c r="E34" s="1" t="s">
        <v>15</v>
      </c>
      <c r="F34" s="1">
        <v>11</v>
      </c>
      <c r="G34" s="1" t="s">
        <v>234</v>
      </c>
      <c r="H34" s="3"/>
      <c r="I34" s="1"/>
      <c r="J34" s="1"/>
      <c r="K34" s="1" t="s">
        <v>271</v>
      </c>
      <c r="L34" s="3"/>
      <c r="M34" s="3"/>
      <c r="N34" s="7" t="s">
        <v>9</v>
      </c>
      <c r="O34" s="7" t="s">
        <v>9</v>
      </c>
      <c r="P34" s="7" t="s">
        <v>9</v>
      </c>
      <c r="Q34" s="3"/>
      <c r="R34" s="3"/>
      <c r="S34" s="39">
        <v>45611</v>
      </c>
      <c r="T34" s="39">
        <v>45611</v>
      </c>
      <c r="U34" s="39"/>
      <c r="V34" s="39"/>
      <c r="W34" s="39">
        <v>45611</v>
      </c>
      <c r="X34" s="39">
        <v>45611</v>
      </c>
      <c r="Y34" s="3"/>
    </row>
    <row r="35" spans="1:25" ht="32.25" customHeight="1">
      <c r="A35" s="349"/>
      <c r="B35" s="349"/>
      <c r="C35" s="362"/>
      <c r="D35" s="358"/>
      <c r="E35" s="1" t="s">
        <v>16</v>
      </c>
      <c r="F35" s="1" t="s">
        <v>69</v>
      </c>
      <c r="G35" s="1" t="s">
        <v>70</v>
      </c>
      <c r="H35" s="3"/>
      <c r="I35" s="1"/>
      <c r="J35" s="1"/>
      <c r="K35" s="1" t="s">
        <v>272</v>
      </c>
      <c r="L35" s="3"/>
      <c r="M35" s="3"/>
      <c r="N35" s="7" t="s">
        <v>9</v>
      </c>
      <c r="O35" s="7" t="s">
        <v>9</v>
      </c>
      <c r="P35" s="1" t="s">
        <v>9</v>
      </c>
      <c r="Q35" s="3"/>
      <c r="R35" s="3"/>
      <c r="S35" s="39">
        <v>45611</v>
      </c>
      <c r="T35" s="39">
        <v>45611</v>
      </c>
      <c r="U35" s="39"/>
      <c r="V35" s="39"/>
      <c r="W35" s="39">
        <v>45611</v>
      </c>
      <c r="X35" s="39">
        <v>45611</v>
      </c>
      <c r="Y35" s="3"/>
    </row>
    <row r="36" spans="1:25" ht="34.5" customHeight="1">
      <c r="A36" s="349">
        <v>14</v>
      </c>
      <c r="B36" s="349"/>
      <c r="C36" s="362" t="s">
        <v>75</v>
      </c>
      <c r="D36" s="358" t="s">
        <v>76</v>
      </c>
      <c r="E36" s="1" t="s">
        <v>15</v>
      </c>
      <c r="F36" s="1">
        <v>13</v>
      </c>
      <c r="G36" s="1" t="s">
        <v>234</v>
      </c>
      <c r="H36" s="3"/>
      <c r="I36" s="1"/>
      <c r="J36" s="1"/>
      <c r="K36" s="1" t="s">
        <v>271</v>
      </c>
      <c r="L36" s="3"/>
      <c r="M36" s="3"/>
      <c r="N36" s="7" t="s">
        <v>9</v>
      </c>
      <c r="O36" s="7" t="s">
        <v>9</v>
      </c>
      <c r="P36" s="7" t="s">
        <v>9</v>
      </c>
      <c r="Q36" s="3"/>
      <c r="R36" s="3"/>
      <c r="S36" s="39">
        <v>45611</v>
      </c>
      <c r="T36" s="39">
        <v>45611</v>
      </c>
      <c r="U36" s="39"/>
      <c r="V36" s="39"/>
      <c r="W36" s="39">
        <v>45611</v>
      </c>
      <c r="X36" s="39">
        <v>45611</v>
      </c>
      <c r="Y36" s="3"/>
    </row>
    <row r="37" spans="1:25" ht="39" customHeight="1">
      <c r="A37" s="349"/>
      <c r="B37" s="349"/>
      <c r="C37" s="362"/>
      <c r="D37" s="358"/>
      <c r="E37" s="1" t="s">
        <v>16</v>
      </c>
      <c r="F37" s="1" t="s">
        <v>69</v>
      </c>
      <c r="G37" s="1" t="s">
        <v>70</v>
      </c>
      <c r="H37" s="3"/>
      <c r="I37" s="1"/>
      <c r="J37" s="1"/>
      <c r="K37" s="1" t="s">
        <v>272</v>
      </c>
      <c r="L37" s="3"/>
      <c r="M37" s="3"/>
      <c r="N37" s="7" t="s">
        <v>9</v>
      </c>
      <c r="O37" s="7" t="s">
        <v>9</v>
      </c>
      <c r="P37" s="1" t="s">
        <v>9</v>
      </c>
      <c r="Q37" s="3"/>
      <c r="R37" s="3"/>
      <c r="S37" s="39">
        <v>45611</v>
      </c>
      <c r="T37" s="39">
        <v>45611</v>
      </c>
      <c r="U37" s="39"/>
      <c r="V37" s="39"/>
      <c r="W37" s="39">
        <v>45611</v>
      </c>
      <c r="X37" s="39">
        <v>45611</v>
      </c>
      <c r="Y37" s="3"/>
    </row>
    <row r="38" spans="1:25" ht="36" customHeight="1">
      <c r="A38" s="349">
        <v>15</v>
      </c>
      <c r="B38" s="350" t="s">
        <v>77</v>
      </c>
      <c r="C38" s="362" t="s">
        <v>78</v>
      </c>
      <c r="D38" s="358" t="s">
        <v>79</v>
      </c>
      <c r="E38" s="1" t="s">
        <v>15</v>
      </c>
      <c r="F38" s="1">
        <v>14</v>
      </c>
      <c r="G38" s="1" t="s">
        <v>80</v>
      </c>
      <c r="H38" s="3"/>
      <c r="I38" s="1"/>
      <c r="J38" s="1"/>
      <c r="K38" s="1" t="s">
        <v>81</v>
      </c>
      <c r="L38" s="3"/>
      <c r="M38" s="3"/>
      <c r="N38" s="7" t="s">
        <v>9</v>
      </c>
      <c r="O38" s="7" t="s">
        <v>9</v>
      </c>
      <c r="P38" s="1" t="s">
        <v>9</v>
      </c>
      <c r="Q38" s="3"/>
      <c r="R38" s="3"/>
      <c r="S38" s="39">
        <v>45611</v>
      </c>
      <c r="T38" s="39">
        <v>45611</v>
      </c>
      <c r="U38" s="39"/>
      <c r="V38" s="39"/>
      <c r="W38" s="39">
        <v>45611</v>
      </c>
      <c r="X38" s="39">
        <v>45611</v>
      </c>
      <c r="Y38" s="3"/>
    </row>
    <row r="39" spans="1:25" ht="31.5" customHeight="1">
      <c r="A39" s="349"/>
      <c r="B39" s="350"/>
      <c r="C39" s="362"/>
      <c r="D39" s="358"/>
      <c r="E39" s="1" t="s">
        <v>16</v>
      </c>
      <c r="F39" s="1">
        <v>16.600000000000001</v>
      </c>
      <c r="G39" s="1" t="s">
        <v>82</v>
      </c>
      <c r="H39" s="3"/>
      <c r="I39" s="1"/>
      <c r="J39" s="1"/>
      <c r="K39" s="1" t="s">
        <v>273</v>
      </c>
      <c r="L39" s="3"/>
      <c r="M39" s="3"/>
      <c r="N39" s="7" t="s">
        <v>9</v>
      </c>
      <c r="O39" s="7" t="s">
        <v>9</v>
      </c>
      <c r="P39" s="1" t="s">
        <v>9</v>
      </c>
      <c r="Q39" s="3"/>
      <c r="R39" s="3"/>
      <c r="S39" s="39">
        <v>45611</v>
      </c>
      <c r="T39" s="39">
        <v>45611</v>
      </c>
      <c r="U39" s="39"/>
      <c r="V39" s="39"/>
      <c r="W39" s="39">
        <v>45611</v>
      </c>
      <c r="X39" s="39">
        <v>45611</v>
      </c>
      <c r="Y39" s="3"/>
    </row>
    <row r="40" spans="1:25">
      <c r="A40" s="349">
        <v>16</v>
      </c>
      <c r="B40" s="350"/>
      <c r="C40" s="362" t="s">
        <v>83</v>
      </c>
      <c r="D40" s="358" t="s">
        <v>84</v>
      </c>
      <c r="E40" s="1" t="s">
        <v>15</v>
      </c>
      <c r="F40" s="1">
        <v>14</v>
      </c>
      <c r="G40" s="1" t="s">
        <v>80</v>
      </c>
      <c r="H40" s="3"/>
      <c r="I40" s="1"/>
      <c r="J40" s="1"/>
      <c r="K40" s="1" t="s">
        <v>81</v>
      </c>
      <c r="L40" s="3"/>
      <c r="M40" s="3"/>
      <c r="N40" s="7" t="s">
        <v>9</v>
      </c>
      <c r="O40" s="7" t="s">
        <v>9</v>
      </c>
      <c r="P40" s="1" t="s">
        <v>9</v>
      </c>
      <c r="Q40" s="3"/>
      <c r="R40" s="3"/>
      <c r="S40" s="39">
        <v>45611</v>
      </c>
      <c r="T40" s="39">
        <v>45611</v>
      </c>
      <c r="U40" s="39">
        <v>45614</v>
      </c>
      <c r="V40" s="39">
        <v>45614</v>
      </c>
      <c r="W40" s="39">
        <v>45611</v>
      </c>
      <c r="X40" s="39">
        <v>45611</v>
      </c>
      <c r="Y40" s="3"/>
    </row>
    <row r="41" spans="1:25">
      <c r="A41" s="349"/>
      <c r="B41" s="350"/>
      <c r="C41" s="362"/>
      <c r="D41" s="358"/>
      <c r="E41" s="1" t="s">
        <v>16</v>
      </c>
      <c r="F41" s="1">
        <v>16.600000000000001</v>
      </c>
      <c r="G41" s="1" t="s">
        <v>82</v>
      </c>
      <c r="H41" s="3"/>
      <c r="I41" s="1">
        <v>7258414343</v>
      </c>
      <c r="J41" s="1"/>
      <c r="K41" s="1" t="s">
        <v>273</v>
      </c>
      <c r="L41" s="3"/>
      <c r="M41" s="3"/>
      <c r="N41" s="7" t="s">
        <v>9</v>
      </c>
      <c r="O41" s="7" t="s">
        <v>9</v>
      </c>
      <c r="P41" s="1" t="s">
        <v>9</v>
      </c>
      <c r="Q41" s="3"/>
      <c r="R41" s="3"/>
      <c r="S41" s="39">
        <v>45611</v>
      </c>
      <c r="T41" s="39">
        <v>45611</v>
      </c>
      <c r="U41" s="39"/>
      <c r="V41" s="39"/>
      <c r="W41" s="39">
        <v>45611</v>
      </c>
      <c r="X41" s="39">
        <v>45611</v>
      </c>
      <c r="Y41" s="3"/>
    </row>
    <row r="42" spans="1:25">
      <c r="A42" s="349">
        <v>17</v>
      </c>
      <c r="B42" s="350"/>
      <c r="C42" s="362" t="s">
        <v>85</v>
      </c>
      <c r="D42" s="358" t="s">
        <v>86</v>
      </c>
      <c r="E42" s="1" t="s">
        <v>15</v>
      </c>
      <c r="F42" s="1">
        <v>14</v>
      </c>
      <c r="G42" s="1" t="s">
        <v>80</v>
      </c>
      <c r="H42" s="3"/>
      <c r="I42" s="1"/>
      <c r="J42" s="1"/>
      <c r="K42" s="1" t="s">
        <v>81</v>
      </c>
      <c r="L42" s="3"/>
      <c r="M42" s="3"/>
      <c r="N42" s="7" t="s">
        <v>9</v>
      </c>
      <c r="O42" s="7" t="s">
        <v>9</v>
      </c>
      <c r="P42" s="1" t="s">
        <v>9</v>
      </c>
      <c r="Q42" s="3"/>
      <c r="R42" s="3"/>
      <c r="S42" s="39">
        <v>45611</v>
      </c>
      <c r="T42" s="39">
        <v>45611</v>
      </c>
      <c r="U42" s="39">
        <v>45614</v>
      </c>
      <c r="V42" s="39">
        <v>45614</v>
      </c>
      <c r="W42" s="39">
        <v>45611</v>
      </c>
      <c r="X42" s="39">
        <v>45611</v>
      </c>
      <c r="Y42" s="3"/>
    </row>
    <row r="43" spans="1:25">
      <c r="A43" s="349"/>
      <c r="B43" s="350"/>
      <c r="C43" s="362"/>
      <c r="D43" s="358"/>
      <c r="E43" s="1" t="s">
        <v>16</v>
      </c>
      <c r="F43" s="1">
        <v>16.600000000000001</v>
      </c>
      <c r="G43" s="1" t="s">
        <v>82</v>
      </c>
      <c r="H43" s="3"/>
      <c r="I43" s="1">
        <v>7258414343</v>
      </c>
      <c r="J43" s="1"/>
      <c r="K43" s="1" t="s">
        <v>273</v>
      </c>
      <c r="L43" s="3"/>
      <c r="M43" s="3"/>
      <c r="N43" s="7" t="s">
        <v>9</v>
      </c>
      <c r="O43" s="7" t="s">
        <v>9</v>
      </c>
      <c r="P43" s="1" t="s">
        <v>9</v>
      </c>
      <c r="Q43" s="3"/>
      <c r="R43" s="3"/>
      <c r="S43" s="39">
        <v>45611</v>
      </c>
      <c r="T43" s="39">
        <v>45611</v>
      </c>
      <c r="U43" s="39"/>
      <c r="V43" s="39"/>
      <c r="W43" s="39">
        <v>45611</v>
      </c>
      <c r="X43" s="39">
        <v>45611</v>
      </c>
      <c r="Y43" s="3"/>
    </row>
    <row r="44" spans="1:25">
      <c r="A44" s="349">
        <v>18</v>
      </c>
      <c r="B44" s="350"/>
      <c r="C44" s="362" t="s">
        <v>87</v>
      </c>
      <c r="D44" s="358" t="s">
        <v>88</v>
      </c>
      <c r="E44" s="1" t="s">
        <v>15</v>
      </c>
      <c r="F44" s="1">
        <v>14</v>
      </c>
      <c r="G44" s="1" t="s">
        <v>80</v>
      </c>
      <c r="H44" s="3"/>
      <c r="I44" s="1"/>
      <c r="J44" s="1"/>
      <c r="K44" s="1" t="s">
        <v>81</v>
      </c>
      <c r="L44" s="3"/>
      <c r="M44" s="3"/>
      <c r="N44" s="7" t="s">
        <v>9</v>
      </c>
      <c r="O44" s="7" t="s">
        <v>9</v>
      </c>
      <c r="P44" s="1" t="s">
        <v>9</v>
      </c>
      <c r="Q44" s="3"/>
      <c r="R44" s="3"/>
      <c r="S44" s="39">
        <v>45611</v>
      </c>
      <c r="T44" s="39">
        <v>45611</v>
      </c>
      <c r="U44" s="39">
        <v>45614</v>
      </c>
      <c r="V44" s="39">
        <v>45614</v>
      </c>
      <c r="W44" s="39">
        <v>45611</v>
      </c>
      <c r="X44" s="39">
        <v>45611</v>
      </c>
      <c r="Y44" s="3"/>
    </row>
    <row r="45" spans="1:25">
      <c r="A45" s="349"/>
      <c r="B45" s="350"/>
      <c r="C45" s="362"/>
      <c r="D45" s="358"/>
      <c r="E45" s="1" t="s">
        <v>16</v>
      </c>
      <c r="F45" s="1">
        <v>16.600000000000001</v>
      </c>
      <c r="G45" s="1" t="s">
        <v>82</v>
      </c>
      <c r="H45" s="3"/>
      <c r="I45" s="1">
        <v>7258414343</v>
      </c>
      <c r="J45" s="1"/>
      <c r="K45" s="1" t="s">
        <v>273</v>
      </c>
      <c r="L45" s="3"/>
      <c r="M45" s="3"/>
      <c r="N45" s="7" t="s">
        <v>9</v>
      </c>
      <c r="O45" s="7" t="s">
        <v>9</v>
      </c>
      <c r="P45" s="1" t="s">
        <v>9</v>
      </c>
      <c r="Q45" s="3"/>
      <c r="R45" s="3"/>
      <c r="S45" s="39">
        <v>45611</v>
      </c>
      <c r="T45" s="39">
        <v>45611</v>
      </c>
      <c r="U45" s="39"/>
      <c r="V45" s="39"/>
      <c r="W45" s="39">
        <v>45611</v>
      </c>
      <c r="X45" s="39">
        <v>45611</v>
      </c>
      <c r="Y45" s="3"/>
    </row>
    <row r="46" spans="1:25">
      <c r="A46" s="349">
        <v>19</v>
      </c>
      <c r="B46" s="350"/>
      <c r="C46" s="362" t="s">
        <v>89</v>
      </c>
      <c r="D46" s="358" t="s">
        <v>90</v>
      </c>
      <c r="E46" s="1" t="s">
        <v>15</v>
      </c>
      <c r="F46" s="1">
        <v>14</v>
      </c>
      <c r="G46" s="1" t="s">
        <v>80</v>
      </c>
      <c r="H46" s="3"/>
      <c r="I46" s="1"/>
      <c r="J46" s="1"/>
      <c r="K46" s="1" t="s">
        <v>81</v>
      </c>
      <c r="L46" s="3"/>
      <c r="M46" s="3"/>
      <c r="N46" s="7" t="s">
        <v>9</v>
      </c>
      <c r="O46" s="7" t="s">
        <v>9</v>
      </c>
      <c r="P46" s="1" t="s">
        <v>9</v>
      </c>
      <c r="Q46" s="3"/>
      <c r="R46" s="3"/>
      <c r="S46" s="39">
        <v>45611</v>
      </c>
      <c r="T46" s="39">
        <v>45611</v>
      </c>
      <c r="U46" s="39">
        <v>45614</v>
      </c>
      <c r="V46" s="39">
        <v>45614</v>
      </c>
      <c r="W46" s="39">
        <v>45611</v>
      </c>
      <c r="X46" s="39">
        <v>45611</v>
      </c>
      <c r="Y46" s="3"/>
    </row>
    <row r="47" spans="1:25">
      <c r="A47" s="349"/>
      <c r="B47" s="350"/>
      <c r="C47" s="362"/>
      <c r="D47" s="358"/>
      <c r="E47" s="1" t="s">
        <v>16</v>
      </c>
      <c r="F47" s="1">
        <v>16.600000000000001</v>
      </c>
      <c r="G47" s="1" t="s">
        <v>82</v>
      </c>
      <c r="H47" s="3"/>
      <c r="I47" s="1">
        <v>7258414343</v>
      </c>
      <c r="J47" s="1"/>
      <c r="K47" s="1" t="s">
        <v>273</v>
      </c>
      <c r="L47" s="3"/>
      <c r="M47" s="3"/>
      <c r="N47" s="7" t="s">
        <v>9</v>
      </c>
      <c r="O47" s="7" t="s">
        <v>9</v>
      </c>
      <c r="P47" s="1" t="s">
        <v>9</v>
      </c>
      <c r="Q47" s="3"/>
      <c r="R47" s="3"/>
      <c r="S47" s="39">
        <v>45611</v>
      </c>
      <c r="T47" s="39">
        <v>45611</v>
      </c>
      <c r="U47" s="39"/>
      <c r="V47" s="39"/>
      <c r="W47" s="39">
        <v>45611</v>
      </c>
      <c r="X47" s="39">
        <v>45611</v>
      </c>
      <c r="Y47" s="3"/>
    </row>
    <row r="48" spans="1:25">
      <c r="A48" s="349">
        <v>20</v>
      </c>
      <c r="B48" s="350"/>
      <c r="C48" s="362" t="s">
        <v>91</v>
      </c>
      <c r="D48" s="358" t="s">
        <v>92</v>
      </c>
      <c r="E48" s="1" t="s">
        <v>15</v>
      </c>
      <c r="F48" s="1">
        <v>14</v>
      </c>
      <c r="G48" s="1" t="s">
        <v>80</v>
      </c>
      <c r="H48" s="3"/>
      <c r="I48" s="1"/>
      <c r="J48" s="1"/>
      <c r="K48" s="1" t="s">
        <v>81</v>
      </c>
      <c r="L48" s="3"/>
      <c r="M48" s="3"/>
      <c r="N48" s="7" t="s">
        <v>9</v>
      </c>
      <c r="O48" s="7" t="s">
        <v>9</v>
      </c>
      <c r="P48" s="1" t="s">
        <v>9</v>
      </c>
      <c r="Q48" s="3"/>
      <c r="R48" s="3"/>
      <c r="S48" s="39">
        <v>45611</v>
      </c>
      <c r="T48" s="39">
        <v>45611</v>
      </c>
      <c r="U48" s="39">
        <v>45614</v>
      </c>
      <c r="V48" s="39">
        <v>45614</v>
      </c>
      <c r="W48" s="39">
        <v>45611</v>
      </c>
      <c r="X48" s="39">
        <v>45611</v>
      </c>
      <c r="Y48" s="3"/>
    </row>
    <row r="49" spans="1:25">
      <c r="A49" s="349"/>
      <c r="B49" s="350"/>
      <c r="C49" s="362"/>
      <c r="D49" s="358"/>
      <c r="E49" s="1" t="s">
        <v>16</v>
      </c>
      <c r="F49" s="1">
        <v>16.600000000000001</v>
      </c>
      <c r="G49" s="1" t="s">
        <v>82</v>
      </c>
      <c r="H49" s="3"/>
      <c r="I49" s="1">
        <v>7258414343</v>
      </c>
      <c r="J49" s="1"/>
      <c r="K49" s="1" t="s">
        <v>273</v>
      </c>
      <c r="L49" s="3"/>
      <c r="M49" s="3"/>
      <c r="N49" s="7" t="s">
        <v>9</v>
      </c>
      <c r="O49" s="7" t="s">
        <v>9</v>
      </c>
      <c r="P49" s="1" t="s">
        <v>9</v>
      </c>
      <c r="Q49" s="3"/>
      <c r="R49" s="3"/>
      <c r="S49" s="39">
        <v>45611</v>
      </c>
      <c r="T49" s="39">
        <v>45611</v>
      </c>
      <c r="U49" s="39"/>
      <c r="V49" s="39"/>
      <c r="W49" s="39">
        <v>45611</v>
      </c>
      <c r="X49" s="39">
        <v>45611</v>
      </c>
      <c r="Y49" s="3"/>
    </row>
    <row r="50" spans="1:25">
      <c r="A50" s="349">
        <v>21</v>
      </c>
      <c r="B50" s="350" t="s">
        <v>93</v>
      </c>
      <c r="C50" s="365" t="s">
        <v>94</v>
      </c>
      <c r="D50" s="358" t="s">
        <v>95</v>
      </c>
      <c r="E50" s="1" t="s">
        <v>15</v>
      </c>
      <c r="F50" s="1">
        <v>13</v>
      </c>
      <c r="G50" s="1" t="s">
        <v>96</v>
      </c>
      <c r="H50" s="3"/>
      <c r="I50" s="1"/>
      <c r="J50" s="1"/>
      <c r="K50" s="1" t="s">
        <v>97</v>
      </c>
      <c r="L50" s="3"/>
      <c r="M50" s="3"/>
      <c r="N50" s="7" t="s">
        <v>9</v>
      </c>
      <c r="O50" s="7" t="s">
        <v>9</v>
      </c>
      <c r="P50" s="1" t="s">
        <v>9</v>
      </c>
      <c r="Q50" s="3"/>
      <c r="R50" s="3"/>
      <c r="S50" s="39">
        <v>45611</v>
      </c>
      <c r="T50" s="39">
        <v>45611</v>
      </c>
      <c r="U50" s="39"/>
      <c r="V50" s="39"/>
      <c r="W50" s="39">
        <v>45611</v>
      </c>
      <c r="X50" s="39">
        <v>45611</v>
      </c>
      <c r="Y50" s="3"/>
    </row>
    <row r="51" spans="1:25">
      <c r="A51" s="349"/>
      <c r="B51" s="350"/>
      <c r="C51" s="365"/>
      <c r="D51" s="358"/>
      <c r="E51" s="1" t="s">
        <v>16</v>
      </c>
      <c r="F51" s="1">
        <v>17.5</v>
      </c>
      <c r="G51" s="1" t="s">
        <v>98</v>
      </c>
      <c r="H51" s="3"/>
      <c r="I51" s="1"/>
      <c r="J51" s="1"/>
      <c r="K51" s="1" t="s">
        <v>99</v>
      </c>
      <c r="L51" s="3"/>
      <c r="M51" s="3"/>
      <c r="N51" s="7" t="s">
        <v>9</v>
      </c>
      <c r="O51" s="7" t="s">
        <v>9</v>
      </c>
      <c r="P51" s="1" t="s">
        <v>9</v>
      </c>
      <c r="Q51" s="3"/>
      <c r="R51" s="3"/>
      <c r="S51" s="39">
        <v>45611</v>
      </c>
      <c r="T51" s="39">
        <v>45611</v>
      </c>
      <c r="U51" s="39"/>
      <c r="V51" s="39"/>
      <c r="W51" s="39">
        <v>45611</v>
      </c>
      <c r="X51" s="39">
        <v>45611</v>
      </c>
      <c r="Y51" s="3"/>
    </row>
    <row r="52" spans="1:25">
      <c r="A52" s="349">
        <v>22</v>
      </c>
      <c r="B52" s="350"/>
      <c r="C52" s="370" t="s">
        <v>100</v>
      </c>
      <c r="D52" s="358" t="s">
        <v>95</v>
      </c>
      <c r="E52" s="1" t="s">
        <v>15</v>
      </c>
      <c r="F52" s="1">
        <v>13</v>
      </c>
      <c r="G52" s="1" t="s">
        <v>96</v>
      </c>
      <c r="H52" s="3"/>
      <c r="I52" s="1"/>
      <c r="J52" s="1"/>
      <c r="K52" s="1" t="s">
        <v>97</v>
      </c>
      <c r="L52" s="3"/>
      <c r="M52" s="3"/>
      <c r="N52" s="7" t="s">
        <v>9</v>
      </c>
      <c r="O52" s="7" t="s">
        <v>9</v>
      </c>
      <c r="P52" s="1" t="s">
        <v>9</v>
      </c>
      <c r="Q52" s="3"/>
      <c r="R52" s="3"/>
      <c r="S52" s="39">
        <v>45611</v>
      </c>
      <c r="T52" s="39">
        <v>45611</v>
      </c>
      <c r="U52" s="39"/>
      <c r="V52" s="39"/>
      <c r="W52" s="39">
        <v>45611</v>
      </c>
      <c r="X52" s="39">
        <v>45611</v>
      </c>
      <c r="Y52" s="3"/>
    </row>
    <row r="53" spans="1:25">
      <c r="A53" s="349"/>
      <c r="B53" s="350"/>
      <c r="C53" s="370"/>
      <c r="D53" s="358"/>
      <c r="E53" s="1" t="s">
        <v>16</v>
      </c>
      <c r="F53" s="1">
        <v>17.5</v>
      </c>
      <c r="G53" s="1" t="s">
        <v>98</v>
      </c>
      <c r="H53" s="3"/>
      <c r="I53" s="1"/>
      <c r="J53" s="1"/>
      <c r="K53" s="1" t="s">
        <v>99</v>
      </c>
      <c r="L53" s="3"/>
      <c r="M53" s="3"/>
      <c r="N53" s="7" t="s">
        <v>9</v>
      </c>
      <c r="O53" s="7" t="s">
        <v>10</v>
      </c>
      <c r="P53" s="1" t="s">
        <v>9</v>
      </c>
      <c r="Q53" s="3"/>
      <c r="R53" s="3"/>
      <c r="S53" s="39">
        <v>45611</v>
      </c>
      <c r="T53" s="39">
        <v>45611</v>
      </c>
      <c r="U53" s="39"/>
      <c r="V53" s="39"/>
      <c r="W53" s="39">
        <v>45611</v>
      </c>
      <c r="X53" s="39">
        <v>45611</v>
      </c>
      <c r="Y53" s="3"/>
    </row>
    <row r="54" spans="1:25">
      <c r="A54" s="349">
        <v>23</v>
      </c>
      <c r="B54" s="350"/>
      <c r="C54" s="370" t="s">
        <v>101</v>
      </c>
      <c r="D54" s="358" t="s">
        <v>95</v>
      </c>
      <c r="E54" s="1" t="s">
        <v>15</v>
      </c>
      <c r="F54" s="1">
        <v>13</v>
      </c>
      <c r="G54" s="1" t="s">
        <v>96</v>
      </c>
      <c r="H54" s="3"/>
      <c r="I54" s="1"/>
      <c r="J54" s="1"/>
      <c r="K54" s="1" t="s">
        <v>97</v>
      </c>
      <c r="L54" s="3"/>
      <c r="M54" s="3"/>
      <c r="N54" s="7" t="s">
        <v>9</v>
      </c>
      <c r="O54" s="7" t="s">
        <v>9</v>
      </c>
      <c r="P54" s="1" t="s">
        <v>9</v>
      </c>
      <c r="Q54" s="3"/>
      <c r="R54" s="3"/>
      <c r="S54" s="39">
        <v>45611</v>
      </c>
      <c r="T54" s="39">
        <v>45611</v>
      </c>
      <c r="U54" s="39"/>
      <c r="V54" s="39"/>
      <c r="W54" s="39">
        <v>45611</v>
      </c>
      <c r="X54" s="39">
        <v>45611</v>
      </c>
      <c r="Y54" s="3"/>
    </row>
    <row r="55" spans="1:25">
      <c r="A55" s="349"/>
      <c r="B55" s="350"/>
      <c r="C55" s="370"/>
      <c r="D55" s="358"/>
      <c r="E55" s="1" t="s">
        <v>16</v>
      </c>
      <c r="F55" s="1">
        <v>17.5</v>
      </c>
      <c r="G55" s="1" t="s">
        <v>98</v>
      </c>
      <c r="H55" s="3"/>
      <c r="I55" s="1"/>
      <c r="J55" s="1"/>
      <c r="K55" s="1" t="s">
        <v>99</v>
      </c>
      <c r="L55" s="3"/>
      <c r="M55" s="3"/>
      <c r="N55" s="7" t="s">
        <v>9</v>
      </c>
      <c r="O55" s="7" t="s">
        <v>9</v>
      </c>
      <c r="P55" s="1" t="s">
        <v>9</v>
      </c>
      <c r="Q55" s="3"/>
      <c r="R55" s="3"/>
      <c r="S55" s="39">
        <v>45611</v>
      </c>
      <c r="T55" s="39">
        <v>45611</v>
      </c>
      <c r="U55" s="39"/>
      <c r="V55" s="39"/>
      <c r="W55" s="39">
        <v>45611</v>
      </c>
      <c r="X55" s="39">
        <v>45611</v>
      </c>
      <c r="Y55" s="3"/>
    </row>
    <row r="56" spans="1:25" ht="45" customHeight="1">
      <c r="A56" s="349">
        <v>24</v>
      </c>
      <c r="B56" s="350" t="s">
        <v>102</v>
      </c>
      <c r="C56" s="365" t="s">
        <v>103</v>
      </c>
      <c r="D56" s="353" t="s">
        <v>104</v>
      </c>
      <c r="E56" s="1" t="s">
        <v>15</v>
      </c>
      <c r="F56" s="1">
        <v>11</v>
      </c>
      <c r="G56" s="1" t="s">
        <v>105</v>
      </c>
      <c r="H56" s="3"/>
      <c r="I56" s="1"/>
      <c r="J56" s="1"/>
      <c r="K56" s="1" t="s">
        <v>274</v>
      </c>
      <c r="L56" s="3"/>
      <c r="M56" s="3"/>
      <c r="N56" s="7" t="s">
        <v>9</v>
      </c>
      <c r="O56" s="7" t="s">
        <v>9</v>
      </c>
      <c r="P56" s="1" t="s">
        <v>9</v>
      </c>
      <c r="Q56" s="3"/>
      <c r="R56" s="3"/>
      <c r="S56" s="39">
        <v>45611</v>
      </c>
      <c r="T56" s="39">
        <v>45611</v>
      </c>
      <c r="U56" s="39"/>
      <c r="V56" s="39"/>
      <c r="W56" s="39">
        <v>45611</v>
      </c>
      <c r="X56" s="39">
        <v>45611</v>
      </c>
      <c r="Y56" s="3"/>
    </row>
    <row r="57" spans="1:25" ht="42" customHeight="1">
      <c r="A57" s="349"/>
      <c r="B57" s="350"/>
      <c r="C57" s="365"/>
      <c r="D57" s="353"/>
      <c r="E57" s="1" t="s">
        <v>16</v>
      </c>
      <c r="F57" s="1" t="s">
        <v>106</v>
      </c>
      <c r="G57" s="1" t="s">
        <v>107</v>
      </c>
      <c r="H57" s="3"/>
      <c r="I57" s="1"/>
      <c r="J57" s="1"/>
      <c r="K57" s="1" t="s">
        <v>275</v>
      </c>
      <c r="L57" s="3"/>
      <c r="M57" s="3"/>
      <c r="N57" s="7" t="s">
        <v>9</v>
      </c>
      <c r="O57" s="7" t="s">
        <v>9</v>
      </c>
      <c r="P57" s="1" t="s">
        <v>9</v>
      </c>
      <c r="Q57" s="3"/>
      <c r="R57" s="3"/>
      <c r="S57" s="39">
        <v>45611</v>
      </c>
      <c r="T57" s="39">
        <v>45611</v>
      </c>
      <c r="U57" s="39"/>
      <c r="V57" s="39"/>
      <c r="W57" s="39">
        <v>45611</v>
      </c>
      <c r="X57" s="39">
        <v>45611</v>
      </c>
      <c r="Y57" s="3"/>
    </row>
    <row r="58" spans="1:25" ht="33" customHeight="1">
      <c r="A58" s="349">
        <v>25</v>
      </c>
      <c r="B58" s="350"/>
      <c r="C58" s="362" t="s">
        <v>108</v>
      </c>
      <c r="D58" s="358" t="s">
        <v>109</v>
      </c>
      <c r="E58" s="1" t="s">
        <v>15</v>
      </c>
      <c r="F58" s="1">
        <v>11</v>
      </c>
      <c r="G58" s="1" t="s">
        <v>105</v>
      </c>
      <c r="H58" s="3"/>
      <c r="I58" s="1"/>
      <c r="J58" s="1"/>
      <c r="K58" s="1" t="s">
        <v>274</v>
      </c>
      <c r="L58" s="3"/>
      <c r="M58" s="3"/>
      <c r="N58" s="7" t="s">
        <v>9</v>
      </c>
      <c r="O58" s="7" t="s">
        <v>9</v>
      </c>
      <c r="P58" s="1" t="s">
        <v>9</v>
      </c>
      <c r="Q58" s="3"/>
      <c r="R58" s="3"/>
      <c r="S58" s="3"/>
      <c r="T58" s="3"/>
      <c r="U58" s="3"/>
      <c r="V58" s="3"/>
      <c r="W58" s="39"/>
      <c r="X58" s="39"/>
      <c r="Y58" s="3"/>
    </row>
    <row r="59" spans="1:25" ht="43.5" customHeight="1">
      <c r="A59" s="349"/>
      <c r="B59" s="350"/>
      <c r="C59" s="362"/>
      <c r="D59" s="358"/>
      <c r="E59" s="1" t="s">
        <v>16</v>
      </c>
      <c r="F59" s="1" t="s">
        <v>106</v>
      </c>
      <c r="G59" s="1" t="s">
        <v>107</v>
      </c>
      <c r="H59" s="3"/>
      <c r="I59" s="1"/>
      <c r="J59" s="1"/>
      <c r="K59" s="1" t="s">
        <v>275</v>
      </c>
      <c r="L59" s="3"/>
      <c r="M59" s="3"/>
      <c r="N59" s="7" t="s">
        <v>9</v>
      </c>
      <c r="O59" s="7" t="s">
        <v>9</v>
      </c>
      <c r="P59" s="1" t="s">
        <v>9</v>
      </c>
      <c r="Q59" s="3"/>
      <c r="R59" s="3"/>
      <c r="S59" s="39">
        <v>45611</v>
      </c>
      <c r="T59" s="39">
        <v>45611</v>
      </c>
      <c r="U59" s="39"/>
      <c r="V59" s="39"/>
      <c r="W59" s="39">
        <v>45611</v>
      </c>
      <c r="X59" s="39">
        <v>45611</v>
      </c>
      <c r="Y59" s="3"/>
    </row>
    <row r="60" spans="1:25">
      <c r="A60" s="349">
        <v>26</v>
      </c>
      <c r="B60" s="350"/>
      <c r="C60" s="365" t="s">
        <v>110</v>
      </c>
      <c r="D60" s="353" t="s">
        <v>111</v>
      </c>
      <c r="E60" s="1" t="s">
        <v>15</v>
      </c>
      <c r="F60" s="1">
        <v>11</v>
      </c>
      <c r="G60" s="1" t="s">
        <v>105</v>
      </c>
      <c r="H60" s="3"/>
      <c r="I60" s="1"/>
      <c r="J60" s="1"/>
      <c r="K60" s="1" t="s">
        <v>274</v>
      </c>
      <c r="L60" s="3"/>
      <c r="M60" s="3"/>
      <c r="N60" s="7" t="s">
        <v>9</v>
      </c>
      <c r="O60" s="7" t="s">
        <v>9</v>
      </c>
      <c r="P60" s="1" t="s">
        <v>9</v>
      </c>
      <c r="Q60" s="3"/>
      <c r="R60" s="3"/>
      <c r="S60" s="39">
        <v>45611</v>
      </c>
      <c r="T60" s="39">
        <v>45611</v>
      </c>
      <c r="U60" s="39"/>
      <c r="V60" s="39"/>
      <c r="W60" s="39">
        <v>45611</v>
      </c>
      <c r="X60" s="39">
        <v>45611</v>
      </c>
      <c r="Y60" s="3"/>
    </row>
    <row r="61" spans="1:25">
      <c r="A61" s="349"/>
      <c r="B61" s="350"/>
      <c r="C61" s="365"/>
      <c r="D61" s="353"/>
      <c r="E61" s="1" t="s">
        <v>16</v>
      </c>
      <c r="F61" s="1" t="s">
        <v>106</v>
      </c>
      <c r="G61" s="1" t="s">
        <v>107</v>
      </c>
      <c r="H61" s="3"/>
      <c r="I61" s="1"/>
      <c r="J61" s="1"/>
      <c r="K61" s="1" t="s">
        <v>275</v>
      </c>
      <c r="L61" s="3"/>
      <c r="M61" s="3"/>
      <c r="N61" s="7" t="s">
        <v>9</v>
      </c>
      <c r="O61" s="7" t="s">
        <v>9</v>
      </c>
      <c r="P61" s="1" t="s">
        <v>9</v>
      </c>
      <c r="Q61" s="3"/>
      <c r="R61" s="3"/>
      <c r="S61" s="39">
        <v>45611</v>
      </c>
      <c r="T61" s="39">
        <v>45611</v>
      </c>
      <c r="U61" s="39"/>
      <c r="V61" s="39"/>
      <c r="W61" s="39">
        <v>45611</v>
      </c>
      <c r="X61" s="39">
        <v>45611</v>
      </c>
      <c r="Y61" s="3"/>
    </row>
    <row r="62" spans="1:25">
      <c r="A62" s="349">
        <v>27</v>
      </c>
      <c r="B62" s="350"/>
      <c r="C62" s="369" t="s">
        <v>112</v>
      </c>
      <c r="D62" s="358" t="s">
        <v>113</v>
      </c>
      <c r="E62" s="1" t="s">
        <v>15</v>
      </c>
      <c r="F62" s="1">
        <v>11</v>
      </c>
      <c r="G62" s="1" t="s">
        <v>105</v>
      </c>
      <c r="H62" s="3"/>
      <c r="I62" s="1"/>
      <c r="J62" s="1"/>
      <c r="K62" s="1" t="s">
        <v>274</v>
      </c>
      <c r="L62" s="3"/>
      <c r="M62" s="3"/>
      <c r="N62" s="7" t="s">
        <v>9</v>
      </c>
      <c r="O62" s="7" t="s">
        <v>9</v>
      </c>
      <c r="P62" s="1" t="s">
        <v>9</v>
      </c>
      <c r="Q62" s="3"/>
      <c r="R62" s="3"/>
      <c r="S62" s="39">
        <v>45611</v>
      </c>
      <c r="T62" s="39">
        <v>45611</v>
      </c>
      <c r="U62" s="39"/>
      <c r="V62" s="39"/>
      <c r="W62" s="39">
        <v>45611</v>
      </c>
      <c r="X62" s="39">
        <v>45611</v>
      </c>
      <c r="Y62" s="3"/>
    </row>
    <row r="63" spans="1:25">
      <c r="A63" s="349"/>
      <c r="B63" s="350"/>
      <c r="C63" s="369"/>
      <c r="D63" s="358"/>
      <c r="E63" s="1" t="s">
        <v>16</v>
      </c>
      <c r="F63" s="1" t="s">
        <v>106</v>
      </c>
      <c r="G63" s="1" t="s">
        <v>107</v>
      </c>
      <c r="H63" s="3"/>
      <c r="I63" s="1"/>
      <c r="J63" s="1"/>
      <c r="K63" s="1" t="s">
        <v>275</v>
      </c>
      <c r="L63" s="3"/>
      <c r="M63" s="3"/>
      <c r="N63" s="7" t="s">
        <v>9</v>
      </c>
      <c r="O63" s="7" t="s">
        <v>9</v>
      </c>
      <c r="P63" s="1" t="s">
        <v>9</v>
      </c>
      <c r="Q63" s="3"/>
      <c r="R63" s="3"/>
      <c r="S63" s="39">
        <v>45611</v>
      </c>
      <c r="T63" s="39">
        <v>45611</v>
      </c>
      <c r="U63" s="39"/>
      <c r="V63" s="39"/>
      <c r="W63" s="39">
        <v>45611</v>
      </c>
      <c r="X63" s="39">
        <v>45611</v>
      </c>
      <c r="Y63" s="3"/>
    </row>
    <row r="64" spans="1:25">
      <c r="A64" s="349">
        <v>28</v>
      </c>
      <c r="B64" s="350"/>
      <c r="C64" s="368" t="s">
        <v>114</v>
      </c>
      <c r="D64" s="358" t="s">
        <v>115</v>
      </c>
      <c r="E64" s="1" t="s">
        <v>15</v>
      </c>
      <c r="F64" s="1">
        <v>11</v>
      </c>
      <c r="G64" s="1" t="s">
        <v>105</v>
      </c>
      <c r="H64" s="3"/>
      <c r="I64" s="1"/>
      <c r="J64" s="1"/>
      <c r="K64" s="1" t="s">
        <v>274</v>
      </c>
      <c r="L64" s="3"/>
      <c r="M64" s="3"/>
      <c r="N64" s="7" t="s">
        <v>9</v>
      </c>
      <c r="O64" s="7" t="s">
        <v>9</v>
      </c>
      <c r="P64" s="1" t="s">
        <v>9</v>
      </c>
      <c r="Q64" s="3"/>
      <c r="R64" s="3"/>
      <c r="S64" s="39">
        <v>45611</v>
      </c>
      <c r="T64" s="39">
        <v>45611</v>
      </c>
      <c r="U64" s="39"/>
      <c r="V64" s="39"/>
      <c r="W64" s="39">
        <v>45611</v>
      </c>
      <c r="X64" s="39">
        <v>45611</v>
      </c>
      <c r="Y64" s="3"/>
    </row>
    <row r="65" spans="1:25">
      <c r="A65" s="349"/>
      <c r="B65" s="350"/>
      <c r="C65" s="368"/>
      <c r="D65" s="358"/>
      <c r="E65" s="1" t="s">
        <v>16</v>
      </c>
      <c r="F65" s="1" t="s">
        <v>106</v>
      </c>
      <c r="G65" s="1" t="s">
        <v>107</v>
      </c>
      <c r="H65" s="3"/>
      <c r="I65" s="1"/>
      <c r="J65" s="1"/>
      <c r="K65" s="1" t="s">
        <v>275</v>
      </c>
      <c r="L65" s="3"/>
      <c r="M65" s="3"/>
      <c r="N65" s="7" t="s">
        <v>9</v>
      </c>
      <c r="O65" s="7" t="s">
        <v>9</v>
      </c>
      <c r="P65" s="1" t="s">
        <v>9</v>
      </c>
      <c r="Q65" s="3"/>
      <c r="R65" s="3"/>
      <c r="S65" s="39">
        <v>45611</v>
      </c>
      <c r="T65" s="39">
        <v>45611</v>
      </c>
      <c r="U65" s="39"/>
      <c r="V65" s="39"/>
      <c r="W65" s="39">
        <v>45611</v>
      </c>
      <c r="X65" s="39">
        <v>45611</v>
      </c>
      <c r="Y65" s="3"/>
    </row>
    <row r="66" spans="1:25">
      <c r="A66" s="349">
        <v>29</v>
      </c>
      <c r="B66" s="350"/>
      <c r="C66" s="368" t="s">
        <v>116</v>
      </c>
      <c r="D66" s="358" t="s">
        <v>117</v>
      </c>
      <c r="E66" s="1" t="s">
        <v>15</v>
      </c>
      <c r="F66" s="1">
        <v>11</v>
      </c>
      <c r="G66" s="1" t="s">
        <v>105</v>
      </c>
      <c r="H66" s="3"/>
      <c r="I66" s="1"/>
      <c r="J66" s="1"/>
      <c r="K66" s="1" t="s">
        <v>274</v>
      </c>
      <c r="L66" s="3"/>
      <c r="M66" s="3"/>
      <c r="N66" s="7" t="s">
        <v>9</v>
      </c>
      <c r="O66" s="7" t="s">
        <v>9</v>
      </c>
      <c r="P66" s="1" t="s">
        <v>9</v>
      </c>
      <c r="Q66" s="3"/>
      <c r="R66" s="3"/>
      <c r="S66" s="39">
        <v>45611</v>
      </c>
      <c r="T66" s="39">
        <v>45611</v>
      </c>
      <c r="U66" s="39"/>
      <c r="V66" s="39"/>
      <c r="W66" s="39">
        <v>45611</v>
      </c>
      <c r="X66" s="39">
        <v>45611</v>
      </c>
      <c r="Y66" s="3"/>
    </row>
    <row r="67" spans="1:25">
      <c r="A67" s="349"/>
      <c r="B67" s="350"/>
      <c r="C67" s="368"/>
      <c r="D67" s="358"/>
      <c r="E67" s="1" t="s">
        <v>16</v>
      </c>
      <c r="F67" s="1" t="s">
        <v>106</v>
      </c>
      <c r="G67" s="1" t="s">
        <v>107</v>
      </c>
      <c r="H67" s="3"/>
      <c r="I67" s="1"/>
      <c r="J67" s="1"/>
      <c r="K67" s="1" t="s">
        <v>275</v>
      </c>
      <c r="L67" s="3"/>
      <c r="M67" s="3"/>
      <c r="N67" s="7" t="s">
        <v>9</v>
      </c>
      <c r="O67" s="7" t="s">
        <v>9</v>
      </c>
      <c r="P67" s="1" t="s">
        <v>9</v>
      </c>
      <c r="Q67" s="3"/>
      <c r="R67" s="3"/>
      <c r="S67" s="39">
        <v>45611</v>
      </c>
      <c r="T67" s="39">
        <v>45611</v>
      </c>
      <c r="U67" s="39"/>
      <c r="V67" s="39"/>
      <c r="W67" s="39">
        <v>45611</v>
      </c>
      <c r="X67" s="39">
        <v>45611</v>
      </c>
      <c r="Y67" s="3"/>
    </row>
    <row r="68" spans="1:25" ht="32.25" customHeight="1">
      <c r="A68" s="349">
        <v>30</v>
      </c>
      <c r="B68" s="363" t="s">
        <v>118</v>
      </c>
      <c r="C68" s="368" t="s">
        <v>119</v>
      </c>
      <c r="D68" s="358" t="s">
        <v>120</v>
      </c>
      <c r="E68" s="1" t="s">
        <v>15</v>
      </c>
      <c r="F68" s="1">
        <v>14</v>
      </c>
      <c r="G68" s="1" t="s">
        <v>270</v>
      </c>
      <c r="H68" s="3"/>
      <c r="I68" s="1"/>
      <c r="J68" s="1"/>
      <c r="K68" s="1" t="s">
        <v>39</v>
      </c>
      <c r="L68" s="3"/>
      <c r="M68" s="3"/>
      <c r="N68" s="7" t="s">
        <v>9</v>
      </c>
      <c r="O68" s="7" t="s">
        <v>9</v>
      </c>
      <c r="P68" s="1" t="s">
        <v>9</v>
      </c>
      <c r="Q68" s="3"/>
      <c r="R68" s="3"/>
      <c r="S68" s="3"/>
      <c r="T68" s="3"/>
      <c r="U68" s="3"/>
      <c r="V68" s="3"/>
      <c r="W68" s="39"/>
      <c r="X68" s="39"/>
      <c r="Y68" s="3"/>
    </row>
    <row r="69" spans="1:25" ht="42" customHeight="1">
      <c r="A69" s="349"/>
      <c r="B69" s="363"/>
      <c r="C69" s="368"/>
      <c r="D69" s="358"/>
      <c r="E69" s="1" t="s">
        <v>16</v>
      </c>
      <c r="F69" s="15" t="s">
        <v>40</v>
      </c>
      <c r="G69" s="1" t="s">
        <v>41</v>
      </c>
      <c r="H69" s="3"/>
      <c r="I69" s="1"/>
      <c r="J69" s="1"/>
      <c r="K69" s="1" t="s">
        <v>42</v>
      </c>
      <c r="L69" s="3"/>
      <c r="M69" s="3"/>
      <c r="N69" s="7" t="s">
        <v>9</v>
      </c>
      <c r="O69" s="7" t="s">
        <v>9</v>
      </c>
      <c r="P69" s="1" t="s">
        <v>9</v>
      </c>
      <c r="Q69" s="3"/>
      <c r="R69" s="3"/>
      <c r="S69" s="39">
        <v>45611</v>
      </c>
      <c r="T69" s="39">
        <v>45611</v>
      </c>
      <c r="U69" s="39"/>
      <c r="V69" s="39"/>
      <c r="W69" s="39">
        <v>45611</v>
      </c>
      <c r="X69" s="39">
        <v>45611</v>
      </c>
      <c r="Y69" s="3"/>
    </row>
    <row r="70" spans="1:25" ht="36" customHeight="1">
      <c r="A70" s="349">
        <v>31</v>
      </c>
      <c r="B70" s="363"/>
      <c r="C70" s="362" t="s">
        <v>121</v>
      </c>
      <c r="D70" s="358" t="s">
        <v>122</v>
      </c>
      <c r="E70" s="1" t="s">
        <v>15</v>
      </c>
      <c r="F70" s="1">
        <v>14</v>
      </c>
      <c r="G70" s="1" t="s">
        <v>270</v>
      </c>
      <c r="H70" s="3"/>
      <c r="I70" s="1"/>
      <c r="J70" s="1"/>
      <c r="K70" s="1" t="s">
        <v>39</v>
      </c>
      <c r="L70" s="3"/>
      <c r="M70" s="3"/>
      <c r="N70" s="7" t="s">
        <v>9</v>
      </c>
      <c r="O70" s="7" t="s">
        <v>9</v>
      </c>
      <c r="P70" s="1" t="s">
        <v>9</v>
      </c>
      <c r="Q70" s="3"/>
      <c r="R70" s="3"/>
      <c r="S70" s="3"/>
      <c r="T70" s="3"/>
      <c r="U70" s="3"/>
      <c r="V70" s="3"/>
      <c r="W70" s="39"/>
      <c r="X70" s="39"/>
      <c r="Y70" s="3"/>
    </row>
    <row r="71" spans="1:25" ht="36.75" customHeight="1">
      <c r="A71" s="349"/>
      <c r="B71" s="363"/>
      <c r="C71" s="362"/>
      <c r="D71" s="358"/>
      <c r="E71" s="1" t="s">
        <v>16</v>
      </c>
      <c r="F71" s="15" t="s">
        <v>40</v>
      </c>
      <c r="G71" s="1" t="s">
        <v>41</v>
      </c>
      <c r="H71" s="3"/>
      <c r="I71" s="1"/>
      <c r="J71" s="1"/>
      <c r="K71" s="1" t="s">
        <v>42</v>
      </c>
      <c r="L71" s="3"/>
      <c r="M71" s="3"/>
      <c r="N71" s="7" t="s">
        <v>9</v>
      </c>
      <c r="O71" s="7" t="s">
        <v>9</v>
      </c>
      <c r="P71" s="1" t="s">
        <v>9</v>
      </c>
      <c r="Q71" s="3"/>
      <c r="R71" s="3"/>
      <c r="S71" s="39">
        <v>45611</v>
      </c>
      <c r="T71" s="39">
        <v>45611</v>
      </c>
      <c r="U71" s="39"/>
      <c r="V71" s="39"/>
      <c r="W71" s="39">
        <v>45611</v>
      </c>
      <c r="X71" s="39">
        <v>45611</v>
      </c>
      <c r="Y71" s="3"/>
    </row>
    <row r="72" spans="1:25" ht="43.5" customHeight="1">
      <c r="A72" s="349">
        <v>32</v>
      </c>
      <c r="B72" s="363" t="s">
        <v>123</v>
      </c>
      <c r="C72" s="368" t="s">
        <v>124</v>
      </c>
      <c r="D72" s="358" t="s">
        <v>125</v>
      </c>
      <c r="E72" s="1" t="s">
        <v>15</v>
      </c>
      <c r="F72" s="1">
        <v>14</v>
      </c>
      <c r="G72" s="1" t="s">
        <v>270</v>
      </c>
      <c r="H72" s="3"/>
      <c r="I72" s="1"/>
      <c r="J72" s="1"/>
      <c r="K72" s="1" t="s">
        <v>39</v>
      </c>
      <c r="L72" s="3"/>
      <c r="M72" s="3"/>
      <c r="N72" s="7" t="s">
        <v>9</v>
      </c>
      <c r="O72" s="7" t="s">
        <v>9</v>
      </c>
      <c r="P72" s="1" t="s">
        <v>9</v>
      </c>
      <c r="Q72" s="3"/>
      <c r="R72" s="3"/>
      <c r="S72" s="3"/>
      <c r="T72" s="3"/>
      <c r="U72" s="3"/>
      <c r="V72" s="3"/>
      <c r="W72" s="39"/>
      <c r="X72" s="39"/>
      <c r="Y72" s="3"/>
    </row>
    <row r="73" spans="1:25" ht="35.25" customHeight="1">
      <c r="A73" s="349"/>
      <c r="B73" s="363"/>
      <c r="C73" s="368"/>
      <c r="D73" s="358"/>
      <c r="E73" s="1" t="s">
        <v>16</v>
      </c>
      <c r="F73" s="15" t="s">
        <v>40</v>
      </c>
      <c r="G73" s="1" t="s">
        <v>41</v>
      </c>
      <c r="H73" s="3"/>
      <c r="I73" s="1"/>
      <c r="J73" s="1"/>
      <c r="K73" s="1" t="s">
        <v>42</v>
      </c>
      <c r="L73" s="3"/>
      <c r="M73" s="3"/>
      <c r="N73" s="7" t="s">
        <v>9</v>
      </c>
      <c r="O73" s="7" t="s">
        <v>9</v>
      </c>
      <c r="P73" s="1" t="s">
        <v>9</v>
      </c>
      <c r="Q73" s="3"/>
      <c r="R73" s="3"/>
      <c r="S73" s="39">
        <v>45611</v>
      </c>
      <c r="T73" s="39">
        <v>45611</v>
      </c>
      <c r="U73" s="39"/>
      <c r="V73" s="39"/>
      <c r="W73" s="39">
        <v>45611</v>
      </c>
      <c r="X73" s="39">
        <v>45611</v>
      </c>
      <c r="Y73" s="3"/>
    </row>
    <row r="74" spans="1:25" ht="33.75" customHeight="1">
      <c r="A74" s="349">
        <v>33</v>
      </c>
      <c r="B74" s="363"/>
      <c r="C74" s="362" t="s">
        <v>126</v>
      </c>
      <c r="D74" s="358" t="s">
        <v>127</v>
      </c>
      <c r="E74" s="1" t="s">
        <v>15</v>
      </c>
      <c r="F74" s="1">
        <v>14</v>
      </c>
      <c r="G74" s="1" t="s">
        <v>270</v>
      </c>
      <c r="H74" s="3"/>
      <c r="I74" s="1"/>
      <c r="J74" s="1"/>
      <c r="K74" s="1" t="s">
        <v>39</v>
      </c>
      <c r="L74" s="3"/>
      <c r="M74" s="3"/>
      <c r="N74" s="7" t="s">
        <v>9</v>
      </c>
      <c r="O74" s="7" t="s">
        <v>9</v>
      </c>
      <c r="P74" s="1" t="s">
        <v>9</v>
      </c>
      <c r="Q74" s="3"/>
      <c r="R74" s="3"/>
      <c r="S74" s="3"/>
      <c r="T74" s="3"/>
      <c r="U74" s="3"/>
      <c r="V74" s="3"/>
      <c r="W74" s="39"/>
      <c r="X74" s="39"/>
      <c r="Y74" s="3"/>
    </row>
    <row r="75" spans="1:25" ht="44.25" customHeight="1">
      <c r="A75" s="349"/>
      <c r="B75" s="363"/>
      <c r="C75" s="362"/>
      <c r="D75" s="358"/>
      <c r="E75" s="1" t="s">
        <v>16</v>
      </c>
      <c r="F75" s="15" t="s">
        <v>40</v>
      </c>
      <c r="G75" s="1" t="s">
        <v>41</v>
      </c>
      <c r="H75" s="3"/>
      <c r="I75" s="1"/>
      <c r="J75" s="1"/>
      <c r="K75" s="1" t="s">
        <v>42</v>
      </c>
      <c r="L75" s="3"/>
      <c r="M75" s="3"/>
      <c r="N75" s="7" t="s">
        <v>9</v>
      </c>
      <c r="O75" s="7" t="s">
        <v>9</v>
      </c>
      <c r="P75" s="1" t="s">
        <v>9</v>
      </c>
      <c r="Q75" s="3"/>
      <c r="R75" s="3"/>
      <c r="S75" s="39">
        <v>45611</v>
      </c>
      <c r="T75" s="39">
        <v>45611</v>
      </c>
      <c r="U75" s="39"/>
      <c r="V75" s="39"/>
      <c r="W75" s="39">
        <v>45611</v>
      </c>
      <c r="X75" s="39">
        <v>45611</v>
      </c>
      <c r="Y75" s="3"/>
    </row>
    <row r="76" spans="1:25" ht="56.25" customHeight="1">
      <c r="A76" s="349">
        <v>34</v>
      </c>
      <c r="B76" s="349" t="s">
        <v>128</v>
      </c>
      <c r="C76" s="362" t="s">
        <v>129</v>
      </c>
      <c r="D76" s="358" t="s">
        <v>130</v>
      </c>
      <c r="E76" s="1" t="s">
        <v>15</v>
      </c>
      <c r="F76" s="1">
        <v>14</v>
      </c>
      <c r="G76" s="1" t="s">
        <v>276</v>
      </c>
      <c r="H76" s="3"/>
      <c r="I76" s="1"/>
      <c r="J76" s="1"/>
      <c r="K76" s="1" t="s">
        <v>277</v>
      </c>
      <c r="L76" s="3"/>
      <c r="M76" s="3"/>
      <c r="N76" s="7" t="s">
        <v>9</v>
      </c>
      <c r="O76" s="7" t="s">
        <v>9</v>
      </c>
      <c r="P76" s="1" t="s">
        <v>9</v>
      </c>
      <c r="Q76" s="3"/>
      <c r="R76" s="3"/>
      <c r="S76" s="39">
        <v>45611</v>
      </c>
      <c r="T76" s="39">
        <v>45611</v>
      </c>
      <c r="U76" s="39"/>
      <c r="V76" s="39"/>
      <c r="W76" s="39"/>
      <c r="X76" s="39"/>
      <c r="Y76" s="3"/>
    </row>
    <row r="77" spans="1:25" ht="69.75" customHeight="1">
      <c r="A77" s="349"/>
      <c r="B77" s="349"/>
      <c r="C77" s="362"/>
      <c r="D77" s="358"/>
      <c r="E77" s="1" t="s">
        <v>16</v>
      </c>
      <c r="F77" s="1" t="s">
        <v>133</v>
      </c>
      <c r="G77" s="1" t="s">
        <v>134</v>
      </c>
      <c r="H77" s="3"/>
      <c r="I77" s="1"/>
      <c r="J77" s="1"/>
      <c r="K77" s="1" t="s">
        <v>132</v>
      </c>
      <c r="L77" s="3"/>
      <c r="M77" s="3"/>
      <c r="N77" s="7" t="s">
        <v>9</v>
      </c>
      <c r="O77" s="7" t="s">
        <v>9</v>
      </c>
      <c r="P77" s="7" t="s">
        <v>9</v>
      </c>
      <c r="Q77" s="3"/>
      <c r="R77" s="3"/>
      <c r="S77" s="39">
        <v>45611</v>
      </c>
      <c r="T77" s="39">
        <v>45611</v>
      </c>
      <c r="U77" s="39"/>
      <c r="V77" s="39"/>
      <c r="W77" s="39">
        <v>45611</v>
      </c>
      <c r="X77" s="39">
        <v>45611</v>
      </c>
      <c r="Y77" s="3"/>
    </row>
    <row r="78" spans="1:25" ht="57.75" customHeight="1">
      <c r="A78" s="349">
        <v>35</v>
      </c>
      <c r="B78" s="349"/>
      <c r="C78" s="362" t="s">
        <v>135</v>
      </c>
      <c r="D78" s="358" t="s">
        <v>136</v>
      </c>
      <c r="E78" s="1" t="s">
        <v>15</v>
      </c>
      <c r="F78" s="1">
        <v>14</v>
      </c>
      <c r="G78" s="1" t="s">
        <v>276</v>
      </c>
      <c r="H78" s="3"/>
      <c r="I78" s="1"/>
      <c r="J78" s="1"/>
      <c r="K78" s="1" t="s">
        <v>277</v>
      </c>
      <c r="L78" s="3"/>
      <c r="M78" s="3"/>
      <c r="N78" s="7" t="s">
        <v>9</v>
      </c>
      <c r="O78" s="7" t="s">
        <v>9</v>
      </c>
      <c r="P78" s="1" t="s">
        <v>9</v>
      </c>
      <c r="Q78" s="3"/>
      <c r="R78" s="3"/>
      <c r="S78" s="39">
        <v>45611</v>
      </c>
      <c r="T78" s="39">
        <v>45611</v>
      </c>
      <c r="U78" s="39"/>
      <c r="V78" s="39"/>
      <c r="W78" s="39">
        <v>45611</v>
      </c>
      <c r="X78" s="39">
        <v>45611</v>
      </c>
      <c r="Y78" s="3"/>
    </row>
    <row r="79" spans="1:25" ht="63" customHeight="1">
      <c r="A79" s="349"/>
      <c r="B79" s="349"/>
      <c r="C79" s="362"/>
      <c r="D79" s="358"/>
      <c r="E79" s="1" t="s">
        <v>16</v>
      </c>
      <c r="F79" s="1" t="s">
        <v>133</v>
      </c>
      <c r="G79" s="1" t="s">
        <v>134</v>
      </c>
      <c r="H79" s="3"/>
      <c r="I79" s="1"/>
      <c r="J79" s="1"/>
      <c r="K79" s="1" t="s">
        <v>132</v>
      </c>
      <c r="L79" s="3"/>
      <c r="M79" s="3"/>
      <c r="N79" s="7" t="s">
        <v>9</v>
      </c>
      <c r="O79" s="7" t="s">
        <v>9</v>
      </c>
      <c r="P79" s="7" t="s">
        <v>9</v>
      </c>
      <c r="Q79" s="3"/>
      <c r="R79" s="3"/>
      <c r="S79" s="39">
        <v>45611</v>
      </c>
      <c r="T79" s="39">
        <v>45611</v>
      </c>
      <c r="U79" s="39"/>
      <c r="V79" s="39"/>
      <c r="W79" s="39">
        <v>45611</v>
      </c>
      <c r="X79" s="39">
        <v>45611</v>
      </c>
      <c r="Y79" s="3"/>
    </row>
    <row r="80" spans="1:25" ht="55.5" customHeight="1">
      <c r="A80" s="349">
        <v>36</v>
      </c>
      <c r="B80" s="349"/>
      <c r="C80" s="362" t="s">
        <v>137</v>
      </c>
      <c r="D80" s="358" t="s">
        <v>138</v>
      </c>
      <c r="E80" s="1" t="s">
        <v>15</v>
      </c>
      <c r="F80" s="1">
        <v>14</v>
      </c>
      <c r="G80" s="1" t="s">
        <v>276</v>
      </c>
      <c r="H80" s="3"/>
      <c r="I80" s="1"/>
      <c r="J80" s="1"/>
      <c r="K80" s="1" t="s">
        <v>277</v>
      </c>
      <c r="L80" s="3"/>
      <c r="M80" s="3"/>
      <c r="N80" s="7" t="s">
        <v>9</v>
      </c>
      <c r="O80" s="7" t="s">
        <v>9</v>
      </c>
      <c r="P80" s="1" t="s">
        <v>9</v>
      </c>
      <c r="Q80" s="3"/>
      <c r="R80" s="3"/>
      <c r="S80" s="39">
        <v>45611</v>
      </c>
      <c r="T80" s="39">
        <v>45611</v>
      </c>
      <c r="U80" s="39"/>
      <c r="V80" s="39"/>
      <c r="W80" s="39">
        <v>45611</v>
      </c>
      <c r="X80" s="39">
        <v>45611</v>
      </c>
      <c r="Y80" s="3"/>
    </row>
    <row r="81" spans="1:25" ht="61.5" customHeight="1">
      <c r="A81" s="349"/>
      <c r="B81" s="349"/>
      <c r="C81" s="362"/>
      <c r="D81" s="358"/>
      <c r="E81" s="1" t="s">
        <v>16</v>
      </c>
      <c r="F81" s="1" t="s">
        <v>133</v>
      </c>
      <c r="G81" s="1" t="s">
        <v>134</v>
      </c>
      <c r="H81" s="3"/>
      <c r="I81" s="1"/>
      <c r="J81" s="1"/>
      <c r="K81" s="1" t="s">
        <v>132</v>
      </c>
      <c r="L81" s="3"/>
      <c r="M81" s="3"/>
      <c r="N81" s="7" t="s">
        <v>9</v>
      </c>
      <c r="O81" s="7" t="s">
        <v>9</v>
      </c>
      <c r="P81" s="7" t="s">
        <v>9</v>
      </c>
      <c r="Q81" s="3"/>
      <c r="R81" s="3"/>
      <c r="S81" s="39">
        <v>45611</v>
      </c>
      <c r="T81" s="39">
        <v>45611</v>
      </c>
      <c r="U81" s="39"/>
      <c r="V81" s="39"/>
      <c r="W81" s="39">
        <v>45611</v>
      </c>
      <c r="X81" s="39">
        <v>45611</v>
      </c>
      <c r="Y81" s="3"/>
    </row>
    <row r="82" spans="1:25" ht="61.5" customHeight="1">
      <c r="A82" s="349">
        <v>37</v>
      </c>
      <c r="B82" s="349"/>
      <c r="C82" s="362" t="s">
        <v>139</v>
      </c>
      <c r="D82" s="358" t="s">
        <v>140</v>
      </c>
      <c r="E82" s="1" t="s">
        <v>15</v>
      </c>
      <c r="F82" s="1">
        <v>14</v>
      </c>
      <c r="G82" s="1" t="s">
        <v>276</v>
      </c>
      <c r="H82" s="3"/>
      <c r="I82" s="1"/>
      <c r="J82" s="1"/>
      <c r="K82" s="1" t="s">
        <v>277</v>
      </c>
      <c r="L82" s="3"/>
      <c r="M82" s="3"/>
      <c r="N82" s="7" t="s">
        <v>9</v>
      </c>
      <c r="O82" s="7" t="s">
        <v>9</v>
      </c>
      <c r="P82" s="1" t="s">
        <v>9</v>
      </c>
      <c r="Q82" s="3"/>
      <c r="R82" s="3"/>
      <c r="S82" s="39">
        <v>45611</v>
      </c>
      <c r="T82" s="39">
        <v>45611</v>
      </c>
      <c r="U82" s="39"/>
      <c r="V82" s="39"/>
      <c r="W82" s="39"/>
      <c r="X82" s="39"/>
      <c r="Y82" s="3"/>
    </row>
    <row r="83" spans="1:25" ht="61.5" customHeight="1">
      <c r="A83" s="349"/>
      <c r="B83" s="349"/>
      <c r="C83" s="362"/>
      <c r="D83" s="358"/>
      <c r="E83" s="1" t="s">
        <v>16</v>
      </c>
      <c r="F83" s="1" t="s">
        <v>133</v>
      </c>
      <c r="G83" s="1" t="s">
        <v>134</v>
      </c>
      <c r="H83" s="3"/>
      <c r="I83" s="1"/>
      <c r="J83" s="1"/>
      <c r="K83" s="1" t="s">
        <v>132</v>
      </c>
      <c r="L83" s="3"/>
      <c r="M83" s="3"/>
      <c r="N83" s="7" t="s">
        <v>9</v>
      </c>
      <c r="O83" s="7" t="s">
        <v>9</v>
      </c>
      <c r="P83" s="7" t="s">
        <v>9</v>
      </c>
      <c r="Q83" s="3"/>
      <c r="R83" s="3"/>
      <c r="S83" s="39">
        <v>45611</v>
      </c>
      <c r="T83" s="39">
        <v>45611</v>
      </c>
      <c r="U83" s="39"/>
      <c r="V83" s="39"/>
      <c r="W83" s="39">
        <v>45611</v>
      </c>
      <c r="X83" s="39">
        <v>45611</v>
      </c>
      <c r="Y83" s="3"/>
    </row>
    <row r="84" spans="1:25" ht="94.5" customHeight="1">
      <c r="A84" s="349">
        <v>38</v>
      </c>
      <c r="B84" s="349"/>
      <c r="C84" s="362" t="s">
        <v>141</v>
      </c>
      <c r="D84" s="358" t="s">
        <v>142</v>
      </c>
      <c r="E84" s="1" t="s">
        <v>15</v>
      </c>
      <c r="F84" s="1">
        <v>14</v>
      </c>
      <c r="G84" s="1" t="s">
        <v>80</v>
      </c>
      <c r="H84" s="3"/>
      <c r="I84" s="1">
        <v>7243447776</v>
      </c>
      <c r="J84" s="1" t="s">
        <v>143</v>
      </c>
      <c r="K84" s="1" t="s">
        <v>81</v>
      </c>
      <c r="L84" s="3"/>
      <c r="M84" s="3" t="s">
        <v>278</v>
      </c>
      <c r="N84" s="7" t="s">
        <v>9</v>
      </c>
      <c r="O84" s="7" t="s">
        <v>9</v>
      </c>
      <c r="P84" s="1" t="s">
        <v>9</v>
      </c>
      <c r="Q84" s="3"/>
      <c r="R84" s="3"/>
      <c r="S84" s="39">
        <v>45611</v>
      </c>
      <c r="T84" s="39">
        <v>45611</v>
      </c>
      <c r="U84" s="39"/>
      <c r="V84" s="39"/>
      <c r="W84" s="39">
        <v>45611</v>
      </c>
      <c r="X84" s="39">
        <v>45611</v>
      </c>
      <c r="Y84" s="3"/>
    </row>
    <row r="85" spans="1:25" ht="74.25" customHeight="1">
      <c r="A85" s="349"/>
      <c r="B85" s="349"/>
      <c r="C85" s="362"/>
      <c r="D85" s="358"/>
      <c r="E85" s="1" t="s">
        <v>16</v>
      </c>
      <c r="F85" s="1">
        <v>16.600000000000001</v>
      </c>
      <c r="G85" s="1" t="s">
        <v>82</v>
      </c>
      <c r="H85" s="3"/>
      <c r="I85" s="1">
        <v>7258414343</v>
      </c>
      <c r="J85" s="1" t="s">
        <v>145</v>
      </c>
      <c r="K85" s="1" t="s">
        <v>273</v>
      </c>
      <c r="L85" s="3"/>
      <c r="M85" s="2" t="s">
        <v>279</v>
      </c>
      <c r="N85" s="7" t="s">
        <v>9</v>
      </c>
      <c r="O85" s="7" t="s">
        <v>9</v>
      </c>
      <c r="P85" s="1" t="s">
        <v>9</v>
      </c>
      <c r="Q85" s="3"/>
      <c r="R85" s="3"/>
      <c r="S85" s="39">
        <v>45611</v>
      </c>
      <c r="T85" s="39">
        <v>45611</v>
      </c>
      <c r="U85" s="39"/>
      <c r="V85" s="39"/>
      <c r="W85" s="39">
        <v>45611</v>
      </c>
      <c r="X85" s="39">
        <v>45611</v>
      </c>
      <c r="Y85" s="3"/>
    </row>
    <row r="86" spans="1:25" ht="99" customHeight="1">
      <c r="A86" s="349">
        <v>39</v>
      </c>
      <c r="B86" s="349"/>
      <c r="C86" s="362" t="s">
        <v>147</v>
      </c>
      <c r="D86" s="358" t="s">
        <v>148</v>
      </c>
      <c r="E86" s="1" t="s">
        <v>15</v>
      </c>
      <c r="F86" s="1">
        <v>14</v>
      </c>
      <c r="G86" s="1" t="s">
        <v>80</v>
      </c>
      <c r="H86" s="3"/>
      <c r="I86" s="1">
        <v>7243447776</v>
      </c>
      <c r="J86" s="10" t="s">
        <v>149</v>
      </c>
      <c r="K86" s="1" t="s">
        <v>81</v>
      </c>
      <c r="L86" s="3"/>
      <c r="M86" s="12" t="s">
        <v>280</v>
      </c>
      <c r="N86" s="7" t="s">
        <v>9</v>
      </c>
      <c r="O86" s="7" t="s">
        <v>9</v>
      </c>
      <c r="P86" s="1" t="s">
        <v>9</v>
      </c>
      <c r="Q86" s="3"/>
      <c r="R86" s="3"/>
      <c r="S86" s="39">
        <v>45611</v>
      </c>
      <c r="T86" s="39">
        <v>45611</v>
      </c>
      <c r="U86" s="39"/>
      <c r="V86" s="39"/>
      <c r="W86" s="39">
        <v>45611</v>
      </c>
      <c r="X86" s="39">
        <v>45611</v>
      </c>
      <c r="Y86" s="3"/>
    </row>
    <row r="87" spans="1:25" ht="93.75" customHeight="1">
      <c r="A87" s="349"/>
      <c r="B87" s="349"/>
      <c r="C87" s="362"/>
      <c r="D87" s="358"/>
      <c r="E87" s="1" t="s">
        <v>16</v>
      </c>
      <c r="F87" s="1">
        <v>16.600000000000001</v>
      </c>
      <c r="G87" s="1" t="s">
        <v>82</v>
      </c>
      <c r="H87" s="3"/>
      <c r="I87" s="1">
        <v>7258414343</v>
      </c>
      <c r="J87" s="1" t="s">
        <v>151</v>
      </c>
      <c r="K87" s="1" t="s">
        <v>273</v>
      </c>
      <c r="L87" s="3"/>
      <c r="M87" s="3" t="s">
        <v>281</v>
      </c>
      <c r="N87" s="7" t="s">
        <v>9</v>
      </c>
      <c r="O87" s="7" t="s">
        <v>9</v>
      </c>
      <c r="P87" s="1" t="s">
        <v>9</v>
      </c>
      <c r="Q87" s="3"/>
      <c r="R87" s="3"/>
      <c r="S87" s="39">
        <v>45611</v>
      </c>
      <c r="T87" s="39">
        <v>45611</v>
      </c>
      <c r="U87" s="39"/>
      <c r="V87" s="39"/>
      <c r="W87" s="39">
        <v>45611</v>
      </c>
      <c r="X87" s="39">
        <v>45611</v>
      </c>
      <c r="Y87" s="3"/>
    </row>
    <row r="88" spans="1:25" ht="78.75" customHeight="1">
      <c r="A88" s="349">
        <v>40</v>
      </c>
      <c r="B88" s="349"/>
      <c r="C88" s="367" t="s">
        <v>153</v>
      </c>
      <c r="D88" s="358" t="s">
        <v>154</v>
      </c>
      <c r="E88" s="1" t="s">
        <v>15</v>
      </c>
      <c r="F88" s="1">
        <v>14</v>
      </c>
      <c r="G88" s="1" t="s">
        <v>80</v>
      </c>
      <c r="H88" s="3"/>
      <c r="I88" s="1">
        <v>7243447776</v>
      </c>
      <c r="J88" s="1" t="s">
        <v>155</v>
      </c>
      <c r="K88" s="1" t="s">
        <v>81</v>
      </c>
      <c r="L88" s="3"/>
      <c r="M88" s="2" t="s">
        <v>157</v>
      </c>
      <c r="N88" s="7" t="s">
        <v>9</v>
      </c>
      <c r="O88" s="7" t="s">
        <v>9</v>
      </c>
      <c r="P88" s="1" t="s">
        <v>9</v>
      </c>
      <c r="Q88" s="3"/>
      <c r="R88" s="3"/>
      <c r="S88" s="39">
        <v>45611</v>
      </c>
      <c r="T88" s="39">
        <v>45611</v>
      </c>
      <c r="U88" s="39"/>
      <c r="V88" s="39"/>
      <c r="W88" s="39">
        <v>45611</v>
      </c>
      <c r="X88" s="39">
        <v>45611</v>
      </c>
      <c r="Y88" s="3"/>
    </row>
    <row r="89" spans="1:25" ht="75" customHeight="1">
      <c r="A89" s="349"/>
      <c r="B89" s="349"/>
      <c r="C89" s="367"/>
      <c r="D89" s="358"/>
      <c r="E89" s="1" t="s">
        <v>16</v>
      </c>
      <c r="F89" s="1">
        <v>16.600000000000001</v>
      </c>
      <c r="G89" s="1" t="s">
        <v>82</v>
      </c>
      <c r="H89" s="3"/>
      <c r="I89" s="1">
        <v>7258414343</v>
      </c>
      <c r="J89" s="1" t="s">
        <v>158</v>
      </c>
      <c r="K89" s="1" t="s">
        <v>273</v>
      </c>
      <c r="L89" s="3"/>
      <c r="M89" s="3" t="s">
        <v>159</v>
      </c>
      <c r="N89" s="7" t="s">
        <v>9</v>
      </c>
      <c r="O89" s="7" t="s">
        <v>9</v>
      </c>
      <c r="P89" s="1" t="s">
        <v>9</v>
      </c>
      <c r="Q89" s="3"/>
      <c r="R89" s="3"/>
      <c r="S89" s="39">
        <v>45611</v>
      </c>
      <c r="T89" s="39">
        <v>45611</v>
      </c>
      <c r="U89" s="39"/>
      <c r="V89" s="39"/>
      <c r="W89" s="39">
        <v>45611</v>
      </c>
      <c r="X89" s="39">
        <v>45611</v>
      </c>
      <c r="Y89" s="3"/>
    </row>
    <row r="90" spans="1:25" ht="33.75" customHeight="1">
      <c r="A90" s="349">
        <v>41</v>
      </c>
      <c r="B90" s="349" t="s">
        <v>160</v>
      </c>
      <c r="C90" s="362" t="s">
        <v>161</v>
      </c>
      <c r="D90" s="358" t="s">
        <v>162</v>
      </c>
      <c r="E90" s="1" t="s">
        <v>15</v>
      </c>
      <c r="F90" s="1">
        <v>14</v>
      </c>
      <c r="G90" s="1" t="s">
        <v>282</v>
      </c>
      <c r="H90" s="3"/>
      <c r="I90" s="1">
        <v>7269588572</v>
      </c>
      <c r="J90" s="1"/>
      <c r="K90" s="1" t="s">
        <v>283</v>
      </c>
      <c r="L90" s="3"/>
      <c r="M90" s="3"/>
      <c r="N90" s="7" t="s">
        <v>9</v>
      </c>
      <c r="O90" s="7" t="s">
        <v>9</v>
      </c>
      <c r="P90" s="1" t="s">
        <v>9</v>
      </c>
      <c r="Q90" s="3"/>
      <c r="R90" s="3"/>
      <c r="S90" s="39">
        <v>45611</v>
      </c>
      <c r="T90" s="39">
        <v>45611</v>
      </c>
      <c r="U90" s="39">
        <v>45614</v>
      </c>
      <c r="V90" s="39">
        <v>45614</v>
      </c>
      <c r="W90" s="39">
        <v>45611</v>
      </c>
      <c r="X90" s="39">
        <v>45612</v>
      </c>
      <c r="Y90" s="3"/>
    </row>
    <row r="91" spans="1:25" ht="46.5" customHeight="1">
      <c r="A91" s="349"/>
      <c r="B91" s="349"/>
      <c r="C91" s="362"/>
      <c r="D91" s="358"/>
      <c r="E91" s="1" t="s">
        <v>16</v>
      </c>
      <c r="F91" s="1" t="s">
        <v>40</v>
      </c>
      <c r="G91" s="1" t="s">
        <v>134</v>
      </c>
      <c r="H91" s="3"/>
      <c r="I91" s="1">
        <v>7283171579</v>
      </c>
      <c r="J91" s="1"/>
      <c r="K91" s="1" t="s">
        <v>284</v>
      </c>
      <c r="L91" s="3"/>
      <c r="M91" s="3"/>
      <c r="N91" s="7" t="s">
        <v>9</v>
      </c>
      <c r="O91" s="7" t="s">
        <v>9</v>
      </c>
      <c r="P91" s="1" t="s">
        <v>9</v>
      </c>
      <c r="Q91" s="3"/>
      <c r="R91" s="3"/>
      <c r="S91" s="39">
        <v>45611</v>
      </c>
      <c r="T91" s="39">
        <v>45611</v>
      </c>
      <c r="U91" s="39">
        <v>45614</v>
      </c>
      <c r="V91" s="39">
        <v>45614</v>
      </c>
      <c r="W91" s="39">
        <v>45611</v>
      </c>
      <c r="X91" s="39">
        <v>45611</v>
      </c>
      <c r="Y91" s="3"/>
    </row>
    <row r="92" spans="1:25">
      <c r="A92" s="349">
        <v>42</v>
      </c>
      <c r="B92" s="349"/>
      <c r="C92" s="362" t="s">
        <v>163</v>
      </c>
      <c r="D92" s="358" t="s">
        <v>164</v>
      </c>
      <c r="E92" s="1" t="s">
        <v>15</v>
      </c>
      <c r="F92" s="1">
        <v>14</v>
      </c>
      <c r="G92" s="1" t="s">
        <v>282</v>
      </c>
      <c r="H92" s="3"/>
      <c r="I92" s="1">
        <v>7269588572</v>
      </c>
      <c r="J92" s="1"/>
      <c r="K92" s="1" t="s">
        <v>283</v>
      </c>
      <c r="L92" s="3"/>
      <c r="M92" s="3"/>
      <c r="N92" s="7" t="s">
        <v>9</v>
      </c>
      <c r="O92" s="7" t="s">
        <v>9</v>
      </c>
      <c r="P92" s="1" t="s">
        <v>9</v>
      </c>
      <c r="Q92" s="3"/>
      <c r="R92" s="3"/>
      <c r="S92" s="39">
        <v>45611</v>
      </c>
      <c r="T92" s="39">
        <v>45611</v>
      </c>
      <c r="U92" s="39">
        <v>45614</v>
      </c>
      <c r="V92" s="39">
        <v>45614</v>
      </c>
      <c r="W92" s="39">
        <v>45611</v>
      </c>
      <c r="X92" s="39">
        <v>45611</v>
      </c>
      <c r="Y92" s="3"/>
    </row>
    <row r="93" spans="1:25">
      <c r="A93" s="349"/>
      <c r="B93" s="349"/>
      <c r="C93" s="362"/>
      <c r="D93" s="358"/>
      <c r="E93" s="1" t="s">
        <v>16</v>
      </c>
      <c r="F93" s="1" t="s">
        <v>40</v>
      </c>
      <c r="G93" s="1" t="s">
        <v>134</v>
      </c>
      <c r="H93" s="3"/>
      <c r="I93" s="1">
        <v>7283171579</v>
      </c>
      <c r="J93" s="1"/>
      <c r="K93" s="1" t="s">
        <v>284</v>
      </c>
      <c r="L93" s="3"/>
      <c r="M93" s="3"/>
      <c r="N93" s="7" t="s">
        <v>9</v>
      </c>
      <c r="O93" s="7" t="s">
        <v>9</v>
      </c>
      <c r="P93" s="1" t="s">
        <v>9</v>
      </c>
      <c r="Q93" s="3"/>
      <c r="R93" s="3"/>
      <c r="S93" s="39">
        <v>45611</v>
      </c>
      <c r="T93" s="39">
        <v>45611</v>
      </c>
      <c r="U93" s="39">
        <v>45614</v>
      </c>
      <c r="V93" s="39">
        <v>45614</v>
      </c>
      <c r="W93" s="39">
        <v>45611</v>
      </c>
      <c r="X93" s="39">
        <v>45611</v>
      </c>
      <c r="Y93" s="3"/>
    </row>
    <row r="94" spans="1:25">
      <c r="A94" s="349">
        <v>43</v>
      </c>
      <c r="B94" s="349"/>
      <c r="C94" s="362" t="s">
        <v>165</v>
      </c>
      <c r="D94" s="358" t="s">
        <v>166</v>
      </c>
      <c r="E94" s="1" t="s">
        <v>15</v>
      </c>
      <c r="F94" s="1">
        <v>14</v>
      </c>
      <c r="G94" s="1" t="s">
        <v>282</v>
      </c>
      <c r="H94" s="3"/>
      <c r="I94" s="1">
        <v>7269588572</v>
      </c>
      <c r="J94" s="1"/>
      <c r="K94" s="1" t="s">
        <v>283</v>
      </c>
      <c r="L94" s="3"/>
      <c r="M94" s="3"/>
      <c r="N94" s="7" t="s">
        <v>9</v>
      </c>
      <c r="O94" s="7" t="s">
        <v>9</v>
      </c>
      <c r="P94" s="1" t="s">
        <v>9</v>
      </c>
      <c r="Q94" s="3"/>
      <c r="R94" s="3"/>
      <c r="S94" s="39">
        <v>45611</v>
      </c>
      <c r="T94" s="39">
        <v>45611</v>
      </c>
      <c r="U94" s="39">
        <v>45614</v>
      </c>
      <c r="V94" s="39">
        <v>45614</v>
      </c>
      <c r="W94" s="39">
        <v>45611</v>
      </c>
      <c r="X94" s="39">
        <v>45611</v>
      </c>
      <c r="Y94" s="3"/>
    </row>
    <row r="95" spans="1:25">
      <c r="A95" s="349"/>
      <c r="B95" s="349"/>
      <c r="C95" s="362"/>
      <c r="D95" s="358"/>
      <c r="E95" s="1" t="s">
        <v>16</v>
      </c>
      <c r="F95" s="1" t="s">
        <v>40</v>
      </c>
      <c r="G95" s="1" t="s">
        <v>134</v>
      </c>
      <c r="H95" s="3"/>
      <c r="I95" s="1">
        <v>7283171579</v>
      </c>
      <c r="J95" s="1"/>
      <c r="K95" s="1" t="s">
        <v>284</v>
      </c>
      <c r="L95" s="3"/>
      <c r="M95" s="3"/>
      <c r="N95" s="7" t="s">
        <v>9</v>
      </c>
      <c r="O95" s="7" t="s">
        <v>9</v>
      </c>
      <c r="P95" s="1" t="s">
        <v>9</v>
      </c>
      <c r="Q95" s="3"/>
      <c r="R95" s="3"/>
      <c r="S95" s="39">
        <v>45611</v>
      </c>
      <c r="T95" s="39">
        <v>45611</v>
      </c>
      <c r="U95" s="39">
        <v>45614</v>
      </c>
      <c r="V95" s="39">
        <v>45614</v>
      </c>
      <c r="W95" s="39">
        <v>45611</v>
      </c>
      <c r="X95" s="39">
        <v>45611</v>
      </c>
      <c r="Y95" s="3"/>
    </row>
    <row r="96" spans="1:25">
      <c r="A96" s="349">
        <v>44</v>
      </c>
      <c r="B96" s="349"/>
      <c r="C96" s="366" t="s">
        <v>167</v>
      </c>
      <c r="D96" s="358" t="s">
        <v>168</v>
      </c>
      <c r="E96" s="1" t="s">
        <v>15</v>
      </c>
      <c r="F96" s="1">
        <v>14</v>
      </c>
      <c r="G96" s="1" t="s">
        <v>282</v>
      </c>
      <c r="H96" s="3"/>
      <c r="I96" s="1">
        <v>7269588572</v>
      </c>
      <c r="J96" s="1"/>
      <c r="K96" s="1" t="s">
        <v>283</v>
      </c>
      <c r="L96" s="3"/>
      <c r="M96" s="3"/>
      <c r="N96" s="7" t="s">
        <v>9</v>
      </c>
      <c r="O96" s="7" t="s">
        <v>9</v>
      </c>
      <c r="P96" s="1" t="s">
        <v>9</v>
      </c>
      <c r="Q96" s="3"/>
      <c r="R96" s="3"/>
      <c r="S96" s="39">
        <v>45611</v>
      </c>
      <c r="T96" s="39">
        <v>45611</v>
      </c>
      <c r="U96" s="39">
        <v>45614</v>
      </c>
      <c r="V96" s="39">
        <v>45614</v>
      </c>
      <c r="W96" s="39">
        <v>45611</v>
      </c>
      <c r="X96" s="39">
        <v>45611</v>
      </c>
      <c r="Y96" s="3"/>
    </row>
    <row r="97" spans="1:25">
      <c r="A97" s="349"/>
      <c r="B97" s="349"/>
      <c r="C97" s="366"/>
      <c r="D97" s="358"/>
      <c r="E97" s="1" t="s">
        <v>16</v>
      </c>
      <c r="F97" s="1" t="s">
        <v>40</v>
      </c>
      <c r="G97" s="1" t="s">
        <v>134</v>
      </c>
      <c r="H97" s="3"/>
      <c r="I97" s="1">
        <v>7283171579</v>
      </c>
      <c r="J97" s="1"/>
      <c r="K97" s="1" t="s">
        <v>284</v>
      </c>
      <c r="L97" s="3"/>
      <c r="M97" s="3"/>
      <c r="N97" s="7" t="s">
        <v>9</v>
      </c>
      <c r="O97" s="7" t="s">
        <v>9</v>
      </c>
      <c r="P97" s="1" t="s">
        <v>9</v>
      </c>
      <c r="Q97" s="3"/>
      <c r="R97" s="3"/>
      <c r="S97" s="39">
        <v>45611</v>
      </c>
      <c r="T97" s="39">
        <v>45611</v>
      </c>
      <c r="U97" s="39">
        <v>45614</v>
      </c>
      <c r="V97" s="39">
        <v>45614</v>
      </c>
      <c r="W97" s="39">
        <v>45611</v>
      </c>
      <c r="X97" s="39">
        <v>45611</v>
      </c>
      <c r="Y97" s="3"/>
    </row>
    <row r="98" spans="1:25">
      <c r="A98" s="349">
        <v>45</v>
      </c>
      <c r="B98" s="349"/>
      <c r="C98" s="366" t="s">
        <v>169</v>
      </c>
      <c r="D98" s="358" t="s">
        <v>170</v>
      </c>
      <c r="E98" s="1" t="s">
        <v>15</v>
      </c>
      <c r="F98" s="1">
        <v>14</v>
      </c>
      <c r="G98" s="1" t="s">
        <v>282</v>
      </c>
      <c r="H98" s="3"/>
      <c r="I98" s="1">
        <v>7269588572</v>
      </c>
      <c r="J98" s="1"/>
      <c r="K98" s="1" t="s">
        <v>283</v>
      </c>
      <c r="L98" s="3"/>
      <c r="M98" s="3"/>
      <c r="N98" s="7" t="s">
        <v>9</v>
      </c>
      <c r="O98" s="7" t="s">
        <v>9</v>
      </c>
      <c r="P98" s="1" t="s">
        <v>9</v>
      </c>
      <c r="Q98" s="3"/>
      <c r="R98" s="3"/>
      <c r="S98" s="39">
        <v>45611</v>
      </c>
      <c r="T98" s="39">
        <v>45611</v>
      </c>
      <c r="U98" s="39">
        <v>45614</v>
      </c>
      <c r="V98" s="39">
        <v>45614</v>
      </c>
      <c r="W98" s="39">
        <v>45611</v>
      </c>
      <c r="X98" s="39">
        <v>45611</v>
      </c>
      <c r="Y98" s="3"/>
    </row>
    <row r="99" spans="1:25">
      <c r="A99" s="349"/>
      <c r="B99" s="349"/>
      <c r="C99" s="366"/>
      <c r="D99" s="358"/>
      <c r="E99" s="1" t="s">
        <v>16</v>
      </c>
      <c r="F99" s="1" t="s">
        <v>40</v>
      </c>
      <c r="G99" s="1" t="s">
        <v>134</v>
      </c>
      <c r="H99" s="3"/>
      <c r="I99" s="1">
        <v>7283171579</v>
      </c>
      <c r="J99" s="1"/>
      <c r="K99" s="1" t="s">
        <v>284</v>
      </c>
      <c r="L99" s="3"/>
      <c r="M99" s="3"/>
      <c r="N99" s="7" t="s">
        <v>9</v>
      </c>
      <c r="O99" s="7" t="s">
        <v>9</v>
      </c>
      <c r="P99" s="1" t="s">
        <v>9</v>
      </c>
      <c r="Q99" s="3"/>
      <c r="R99" s="3"/>
      <c r="S99" s="39">
        <v>45611</v>
      </c>
      <c r="T99" s="39">
        <v>45611</v>
      </c>
      <c r="U99" s="39">
        <v>45614</v>
      </c>
      <c r="V99" s="39">
        <v>45614</v>
      </c>
      <c r="W99" s="39">
        <v>45611</v>
      </c>
      <c r="X99" s="39">
        <v>45611</v>
      </c>
      <c r="Y99" s="3"/>
    </row>
    <row r="100" spans="1:25">
      <c r="A100" s="349">
        <v>46</v>
      </c>
      <c r="B100" s="349"/>
      <c r="C100" s="366" t="s">
        <v>171</v>
      </c>
      <c r="D100" s="358" t="s">
        <v>172</v>
      </c>
      <c r="E100" s="1" t="s">
        <v>15</v>
      </c>
      <c r="F100" s="1">
        <v>14</v>
      </c>
      <c r="G100" s="1" t="s">
        <v>282</v>
      </c>
      <c r="H100" s="3"/>
      <c r="I100" s="1">
        <v>7269588572</v>
      </c>
      <c r="J100" s="1"/>
      <c r="K100" s="1" t="s">
        <v>283</v>
      </c>
      <c r="L100" s="3"/>
      <c r="M100" s="3"/>
      <c r="N100" s="7" t="s">
        <v>9</v>
      </c>
      <c r="O100" s="7" t="s">
        <v>9</v>
      </c>
      <c r="P100" s="1" t="s">
        <v>9</v>
      </c>
      <c r="Q100" s="3"/>
      <c r="R100" s="3"/>
      <c r="S100" s="39">
        <v>45611</v>
      </c>
      <c r="T100" s="39">
        <v>45611</v>
      </c>
      <c r="U100" s="39">
        <v>45614</v>
      </c>
      <c r="V100" s="39">
        <v>45614</v>
      </c>
      <c r="W100" s="39">
        <v>45611</v>
      </c>
      <c r="X100" s="39">
        <v>45611</v>
      </c>
      <c r="Y100" s="3"/>
    </row>
    <row r="101" spans="1:25" ht="27" customHeight="1">
      <c r="A101" s="349"/>
      <c r="B101" s="349"/>
      <c r="C101" s="366"/>
      <c r="D101" s="358"/>
      <c r="E101" s="1" t="s">
        <v>16</v>
      </c>
      <c r="F101" s="1" t="s">
        <v>40</v>
      </c>
      <c r="G101" s="1" t="s">
        <v>134</v>
      </c>
      <c r="H101" s="3"/>
      <c r="I101" s="1">
        <v>7283171579</v>
      </c>
      <c r="J101" s="1"/>
      <c r="K101" s="1" t="s">
        <v>284</v>
      </c>
      <c r="L101" s="3"/>
      <c r="M101" s="3"/>
      <c r="N101" s="7" t="s">
        <v>9</v>
      </c>
      <c r="O101" s="7" t="s">
        <v>9</v>
      </c>
      <c r="P101" s="1" t="s">
        <v>9</v>
      </c>
      <c r="Q101" s="3"/>
      <c r="R101" s="3"/>
      <c r="S101" s="39">
        <v>45611</v>
      </c>
      <c r="T101" s="39">
        <v>45611</v>
      </c>
      <c r="U101" s="39">
        <v>45614</v>
      </c>
      <c r="V101" s="39">
        <v>45614</v>
      </c>
      <c r="W101" s="39">
        <v>45611</v>
      </c>
      <c r="X101" s="39">
        <v>45611</v>
      </c>
      <c r="Y101" s="3"/>
    </row>
    <row r="102" spans="1:25" ht="32.25" customHeight="1">
      <c r="A102" s="349">
        <v>47</v>
      </c>
      <c r="B102" s="349" t="s">
        <v>173</v>
      </c>
      <c r="C102" s="365" t="s">
        <v>174</v>
      </c>
      <c r="D102" s="358" t="s">
        <v>175</v>
      </c>
      <c r="E102" s="1" t="s">
        <v>15</v>
      </c>
      <c r="F102" s="1">
        <v>14</v>
      </c>
      <c r="G102" s="1" t="s">
        <v>176</v>
      </c>
      <c r="H102" s="3"/>
      <c r="I102" s="1"/>
      <c r="J102" s="1"/>
      <c r="K102" s="1" t="s">
        <v>268</v>
      </c>
      <c r="L102" s="3"/>
      <c r="M102" s="3"/>
      <c r="N102" s="7" t="s">
        <v>10</v>
      </c>
      <c r="O102" s="1" t="s">
        <v>9</v>
      </c>
      <c r="P102" s="1" t="s">
        <v>9</v>
      </c>
      <c r="Q102" s="14"/>
      <c r="R102" s="3"/>
      <c r="S102" s="3"/>
      <c r="T102" s="3"/>
      <c r="U102" s="3"/>
      <c r="V102" s="3"/>
      <c r="W102" s="39">
        <v>45611</v>
      </c>
      <c r="X102" s="39">
        <v>45611</v>
      </c>
      <c r="Y102" s="3"/>
    </row>
    <row r="103" spans="1:25" ht="30.75" customHeight="1">
      <c r="A103" s="349"/>
      <c r="B103" s="349"/>
      <c r="C103" s="365"/>
      <c r="D103" s="358"/>
      <c r="E103" s="1" t="s">
        <v>16</v>
      </c>
      <c r="F103" s="1" t="s">
        <v>40</v>
      </c>
      <c r="G103" s="1" t="s">
        <v>48</v>
      </c>
      <c r="H103" s="3"/>
      <c r="I103" s="1"/>
      <c r="J103" s="1"/>
      <c r="K103" s="1" t="s">
        <v>269</v>
      </c>
      <c r="L103" s="3"/>
      <c r="M103" s="3"/>
      <c r="N103" s="7" t="s">
        <v>10</v>
      </c>
      <c r="O103" s="1" t="s">
        <v>9</v>
      </c>
      <c r="P103" s="1" t="s">
        <v>9</v>
      </c>
      <c r="Q103" s="3"/>
      <c r="R103" s="3"/>
      <c r="S103" s="3"/>
      <c r="T103" s="3"/>
      <c r="U103" s="3"/>
      <c r="V103" s="3"/>
      <c r="W103" s="39">
        <v>45611</v>
      </c>
      <c r="X103" s="39">
        <v>45611</v>
      </c>
      <c r="Y103" s="3"/>
    </row>
    <row r="104" spans="1:25" ht="58.5" customHeight="1">
      <c r="A104" s="349">
        <v>48</v>
      </c>
      <c r="B104" s="349" t="s">
        <v>177</v>
      </c>
      <c r="C104" s="362" t="s">
        <v>178</v>
      </c>
      <c r="D104" s="358" t="s">
        <v>179</v>
      </c>
      <c r="E104" s="1" t="s">
        <v>15</v>
      </c>
      <c r="F104" s="1">
        <v>13</v>
      </c>
      <c r="G104" s="1" t="s">
        <v>96</v>
      </c>
      <c r="H104" s="3"/>
      <c r="I104" s="1"/>
      <c r="J104" s="1"/>
      <c r="K104" s="1" t="s">
        <v>192</v>
      </c>
      <c r="L104" s="3"/>
      <c r="M104" s="3"/>
      <c r="N104" s="7" t="s">
        <v>9</v>
      </c>
      <c r="O104" s="7" t="s">
        <v>9</v>
      </c>
      <c r="P104" s="1" t="s">
        <v>9</v>
      </c>
      <c r="Q104" s="3"/>
      <c r="R104" s="3"/>
      <c r="S104" s="39">
        <v>45611</v>
      </c>
      <c r="T104" s="39">
        <v>45611</v>
      </c>
      <c r="U104" s="39"/>
      <c r="V104" s="39"/>
      <c r="W104" s="39">
        <v>45611</v>
      </c>
      <c r="X104" s="39">
        <v>45611</v>
      </c>
      <c r="Y104" s="3"/>
    </row>
    <row r="105" spans="1:25" ht="57.75" customHeight="1">
      <c r="A105" s="349"/>
      <c r="B105" s="349"/>
      <c r="C105" s="362"/>
      <c r="D105" s="358"/>
      <c r="E105" s="1" t="s">
        <v>16</v>
      </c>
      <c r="F105" s="1">
        <v>16.2</v>
      </c>
      <c r="G105" s="1" t="s">
        <v>285</v>
      </c>
      <c r="H105" s="3"/>
      <c r="I105" s="1"/>
      <c r="J105" s="1"/>
      <c r="K105" s="1" t="s">
        <v>286</v>
      </c>
      <c r="L105" s="3"/>
      <c r="M105" s="3"/>
      <c r="N105" s="7" t="s">
        <v>9</v>
      </c>
      <c r="O105" s="1" t="s">
        <v>9</v>
      </c>
      <c r="P105" s="1" t="s">
        <v>9</v>
      </c>
      <c r="Q105" s="3"/>
      <c r="R105" s="3"/>
      <c r="S105" s="39">
        <v>45611</v>
      </c>
      <c r="T105" s="39">
        <v>45611</v>
      </c>
      <c r="U105" s="39"/>
      <c r="V105" s="39"/>
      <c r="W105" s="39">
        <v>45611</v>
      </c>
      <c r="X105" s="39">
        <v>45611</v>
      </c>
      <c r="Y105" s="3"/>
    </row>
    <row r="106" spans="1:25" ht="48.75" customHeight="1">
      <c r="A106" s="349">
        <v>49</v>
      </c>
      <c r="B106" s="349"/>
      <c r="C106" s="362" t="s">
        <v>181</v>
      </c>
      <c r="D106" s="358" t="s">
        <v>182</v>
      </c>
      <c r="E106" s="1" t="s">
        <v>15</v>
      </c>
      <c r="F106" s="1">
        <v>14</v>
      </c>
      <c r="G106" s="1" t="s">
        <v>96</v>
      </c>
      <c r="H106" s="3"/>
      <c r="I106" s="1"/>
      <c r="J106" s="1"/>
      <c r="K106" s="1" t="s">
        <v>97</v>
      </c>
      <c r="L106" s="3"/>
      <c r="M106" s="3" t="s">
        <v>287</v>
      </c>
      <c r="N106" s="7" t="s">
        <v>9</v>
      </c>
      <c r="O106" s="1" t="s">
        <v>9</v>
      </c>
      <c r="P106" s="1" t="s">
        <v>9</v>
      </c>
      <c r="Q106" s="3"/>
      <c r="R106" s="3"/>
      <c r="S106" s="39">
        <v>45611</v>
      </c>
      <c r="T106" s="39">
        <v>45611</v>
      </c>
      <c r="U106" s="39"/>
      <c r="V106" s="39"/>
      <c r="W106" s="39">
        <v>45611</v>
      </c>
      <c r="X106" s="39">
        <v>45611</v>
      </c>
      <c r="Y106" s="3"/>
    </row>
    <row r="107" spans="1:25" ht="65.25" customHeight="1">
      <c r="A107" s="349"/>
      <c r="B107" s="349"/>
      <c r="C107" s="362"/>
      <c r="D107" s="358"/>
      <c r="E107" s="1" t="s">
        <v>16</v>
      </c>
      <c r="F107" s="1">
        <v>17.5</v>
      </c>
      <c r="G107" s="1" t="s">
        <v>98</v>
      </c>
      <c r="H107" s="3"/>
      <c r="I107" s="1">
        <v>7219721956</v>
      </c>
      <c r="J107" s="1"/>
      <c r="K107" s="1" t="s">
        <v>99</v>
      </c>
      <c r="L107" s="3"/>
      <c r="M107" s="3" t="s">
        <v>288</v>
      </c>
      <c r="N107" s="7" t="s">
        <v>9</v>
      </c>
      <c r="O107" s="7" t="s">
        <v>9</v>
      </c>
      <c r="P107" s="1" t="s">
        <v>9</v>
      </c>
      <c r="Q107" s="3"/>
      <c r="R107" s="3"/>
      <c r="S107" s="39">
        <v>45611</v>
      </c>
      <c r="T107" s="39">
        <v>45611</v>
      </c>
      <c r="U107" s="39"/>
      <c r="V107" s="39"/>
      <c r="W107" s="39">
        <v>45611</v>
      </c>
      <c r="X107" s="39">
        <v>45611</v>
      </c>
      <c r="Y107" s="3"/>
    </row>
    <row r="108" spans="1:25" ht="47.25" customHeight="1">
      <c r="A108" s="349">
        <v>50</v>
      </c>
      <c r="B108" s="349"/>
      <c r="C108" s="362" t="s">
        <v>184</v>
      </c>
      <c r="D108" s="358" t="s">
        <v>185</v>
      </c>
      <c r="E108" s="1" t="s">
        <v>15</v>
      </c>
      <c r="F108" s="1">
        <v>14</v>
      </c>
      <c r="G108" s="1" t="s">
        <v>96</v>
      </c>
      <c r="H108" s="3"/>
      <c r="I108" s="1">
        <v>7230276255</v>
      </c>
      <c r="J108" s="1"/>
      <c r="K108" s="1" t="s">
        <v>97</v>
      </c>
      <c r="L108" s="3"/>
      <c r="M108" s="3" t="s">
        <v>289</v>
      </c>
      <c r="N108" s="7" t="s">
        <v>9</v>
      </c>
      <c r="O108" s="1" t="s">
        <v>9</v>
      </c>
      <c r="P108" s="1" t="s">
        <v>9</v>
      </c>
      <c r="Q108" s="3"/>
      <c r="R108" s="3"/>
      <c r="S108" s="39">
        <v>45611</v>
      </c>
      <c r="T108" s="39">
        <v>45611</v>
      </c>
      <c r="U108" s="39"/>
      <c r="V108" s="39"/>
      <c r="W108" s="39">
        <v>45611</v>
      </c>
      <c r="X108" s="39">
        <v>45611</v>
      </c>
      <c r="Y108" s="3"/>
    </row>
    <row r="109" spans="1:25" ht="64.5" customHeight="1">
      <c r="A109" s="349"/>
      <c r="B109" s="349"/>
      <c r="C109" s="362"/>
      <c r="D109" s="358"/>
      <c r="E109" s="1" t="s">
        <v>16</v>
      </c>
      <c r="F109" s="1">
        <v>17.5</v>
      </c>
      <c r="G109" s="1" t="s">
        <v>98</v>
      </c>
      <c r="H109" s="3"/>
      <c r="I109" s="1">
        <v>7219721956</v>
      </c>
      <c r="J109" s="1"/>
      <c r="K109" s="1" t="s">
        <v>99</v>
      </c>
      <c r="L109" s="3"/>
      <c r="M109" s="3" t="s">
        <v>290</v>
      </c>
      <c r="N109" s="7" t="s">
        <v>9</v>
      </c>
      <c r="O109" s="7" t="s">
        <v>9</v>
      </c>
      <c r="P109" s="1" t="s">
        <v>9</v>
      </c>
      <c r="Q109" s="3"/>
      <c r="R109" s="3"/>
      <c r="S109" s="39">
        <v>45611</v>
      </c>
      <c r="T109" s="39">
        <v>45611</v>
      </c>
      <c r="U109" s="39"/>
      <c r="V109" s="39"/>
      <c r="W109" s="39">
        <v>45611</v>
      </c>
      <c r="X109" s="39">
        <v>45611</v>
      </c>
      <c r="Y109" s="3"/>
    </row>
    <row r="110" spans="1:25" ht="65.25" customHeight="1">
      <c r="A110" s="349">
        <v>52</v>
      </c>
      <c r="B110" s="363" t="s">
        <v>187</v>
      </c>
      <c r="C110" s="364" t="s">
        <v>188</v>
      </c>
      <c r="D110" s="358" t="s">
        <v>189</v>
      </c>
      <c r="E110" s="1" t="s">
        <v>15</v>
      </c>
      <c r="F110" s="1">
        <v>14</v>
      </c>
      <c r="G110" s="1" t="s">
        <v>190</v>
      </c>
      <c r="H110" s="3"/>
      <c r="I110" s="1"/>
      <c r="J110" s="1"/>
      <c r="K110" s="1" t="s">
        <v>192</v>
      </c>
      <c r="L110" s="3"/>
      <c r="M110" s="3" t="s">
        <v>291</v>
      </c>
      <c r="N110" s="7" t="s">
        <v>10</v>
      </c>
      <c r="O110" s="7" t="s">
        <v>10</v>
      </c>
      <c r="P110" s="7" t="s">
        <v>10</v>
      </c>
      <c r="Q110" s="13"/>
      <c r="R110" s="13"/>
      <c r="S110" s="13"/>
      <c r="T110" s="13"/>
      <c r="U110" s="13"/>
      <c r="V110" s="13"/>
      <c r="W110" s="39"/>
      <c r="X110" s="39"/>
      <c r="Y110" s="3"/>
    </row>
    <row r="111" spans="1:25" ht="58.5" customHeight="1">
      <c r="A111" s="349"/>
      <c r="B111" s="363"/>
      <c r="C111" s="364"/>
      <c r="D111" s="358"/>
      <c r="E111" s="1" t="s">
        <v>16</v>
      </c>
      <c r="F111" s="1">
        <v>11</v>
      </c>
      <c r="G111" s="1"/>
      <c r="H111" s="3"/>
      <c r="I111" s="1"/>
      <c r="J111" s="1"/>
      <c r="K111" s="1" t="s">
        <v>286</v>
      </c>
      <c r="L111" s="3"/>
      <c r="M111" s="3"/>
      <c r="N111" s="7" t="s">
        <v>10</v>
      </c>
      <c r="O111" s="1" t="s">
        <v>9</v>
      </c>
      <c r="P111" s="7" t="s">
        <v>10</v>
      </c>
      <c r="Q111" s="13"/>
      <c r="R111" s="13"/>
      <c r="S111" s="13"/>
      <c r="T111" s="13"/>
      <c r="U111" s="13"/>
      <c r="V111" s="13"/>
      <c r="W111" s="39"/>
      <c r="X111" s="39"/>
      <c r="Y111" s="3"/>
    </row>
    <row r="112" spans="1:25" ht="83.25" customHeight="1">
      <c r="A112" s="349">
        <v>53</v>
      </c>
      <c r="B112" s="363"/>
      <c r="C112" s="364" t="s">
        <v>194</v>
      </c>
      <c r="D112" s="358" t="s">
        <v>195</v>
      </c>
      <c r="E112" s="1" t="s">
        <v>15</v>
      </c>
      <c r="F112" s="1">
        <v>11</v>
      </c>
      <c r="G112" s="1" t="s">
        <v>80</v>
      </c>
      <c r="H112" s="3"/>
      <c r="I112" s="1">
        <v>7243447776</v>
      </c>
      <c r="J112" s="1" t="s">
        <v>292</v>
      </c>
      <c r="K112" s="1" t="s">
        <v>81</v>
      </c>
      <c r="L112" s="3"/>
      <c r="M112" s="3" t="s">
        <v>293</v>
      </c>
      <c r="N112" s="7" t="s">
        <v>9</v>
      </c>
      <c r="O112" s="7" t="s">
        <v>9</v>
      </c>
      <c r="P112" s="1" t="s">
        <v>9</v>
      </c>
      <c r="Q112" s="39"/>
      <c r="R112" s="39"/>
      <c r="S112" s="39">
        <v>45611</v>
      </c>
      <c r="T112" s="39">
        <v>45611</v>
      </c>
      <c r="U112" s="39"/>
      <c r="V112" s="39"/>
      <c r="W112" s="39">
        <v>45611</v>
      </c>
      <c r="X112" s="39">
        <v>45611</v>
      </c>
      <c r="Y112" s="3"/>
    </row>
    <row r="113" spans="1:25" ht="86.25" customHeight="1">
      <c r="A113" s="349"/>
      <c r="B113" s="363"/>
      <c r="C113" s="364"/>
      <c r="D113" s="358"/>
      <c r="E113" s="1" t="s">
        <v>16</v>
      </c>
      <c r="F113" s="1">
        <v>11</v>
      </c>
      <c r="G113" s="1" t="s">
        <v>294</v>
      </c>
      <c r="H113" s="3"/>
      <c r="I113" s="1">
        <v>7258414343</v>
      </c>
      <c r="J113" s="1" t="s">
        <v>198</v>
      </c>
      <c r="K113" s="1" t="s">
        <v>273</v>
      </c>
      <c r="L113" s="3"/>
      <c r="M113" s="3" t="s">
        <v>295</v>
      </c>
      <c r="N113" s="7" t="s">
        <v>9</v>
      </c>
      <c r="O113" s="7" t="s">
        <v>9</v>
      </c>
      <c r="P113" s="1" t="s">
        <v>9</v>
      </c>
      <c r="Q113" s="39"/>
      <c r="R113" s="39"/>
      <c r="S113" s="39">
        <v>45611</v>
      </c>
      <c r="T113" s="39">
        <v>45611</v>
      </c>
      <c r="U113" s="39"/>
      <c r="V113" s="39"/>
      <c r="W113" s="39">
        <v>45611</v>
      </c>
      <c r="X113" s="39">
        <v>45611</v>
      </c>
      <c r="Y113" s="3"/>
    </row>
    <row r="114" spans="1:25" ht="66.75" customHeight="1">
      <c r="A114" s="349">
        <v>54</v>
      </c>
      <c r="B114" s="363"/>
      <c r="C114" s="364" t="s">
        <v>200</v>
      </c>
      <c r="D114" s="358" t="s">
        <v>201</v>
      </c>
      <c r="E114" s="1" t="s">
        <v>15</v>
      </c>
      <c r="F114" s="1">
        <v>14</v>
      </c>
      <c r="G114" s="1" t="s">
        <v>190</v>
      </c>
      <c r="H114" s="3"/>
      <c r="I114" s="1"/>
      <c r="J114" s="1"/>
      <c r="K114" s="1" t="s">
        <v>192</v>
      </c>
      <c r="L114" s="3"/>
      <c r="M114" s="3"/>
      <c r="N114" s="7" t="s">
        <v>9</v>
      </c>
      <c r="O114" s="7" t="s">
        <v>9</v>
      </c>
      <c r="P114" s="7" t="s">
        <v>9</v>
      </c>
      <c r="Q114" s="39"/>
      <c r="R114" s="39"/>
      <c r="S114" s="39">
        <v>45611</v>
      </c>
      <c r="T114" s="39">
        <v>45611</v>
      </c>
      <c r="U114" s="39"/>
      <c r="V114" s="39"/>
      <c r="W114" s="39">
        <v>45611</v>
      </c>
      <c r="X114" s="39">
        <v>45611</v>
      </c>
      <c r="Y114" s="3"/>
    </row>
    <row r="115" spans="1:25" ht="53.25" customHeight="1">
      <c r="A115" s="349"/>
      <c r="B115" s="363"/>
      <c r="C115" s="364"/>
      <c r="D115" s="358"/>
      <c r="E115" s="1" t="s">
        <v>16</v>
      </c>
      <c r="F115" s="1">
        <v>11</v>
      </c>
      <c r="G115" s="1"/>
      <c r="H115" s="3"/>
      <c r="I115" s="1"/>
      <c r="J115" s="1"/>
      <c r="K115" s="1" t="s">
        <v>286</v>
      </c>
      <c r="L115" s="3"/>
      <c r="M115" s="3"/>
      <c r="N115" s="7" t="s">
        <v>9</v>
      </c>
      <c r="O115" s="1" t="s">
        <v>9</v>
      </c>
      <c r="P115" s="7" t="s">
        <v>9</v>
      </c>
      <c r="Q115" s="39"/>
      <c r="R115" s="39"/>
      <c r="S115" s="39">
        <v>45611</v>
      </c>
      <c r="T115" s="39">
        <v>45611</v>
      </c>
      <c r="U115" s="39"/>
      <c r="V115" s="39"/>
      <c r="W115" s="39">
        <v>45611</v>
      </c>
      <c r="X115" s="39">
        <v>45611</v>
      </c>
      <c r="Y115" s="3"/>
    </row>
    <row r="116" spans="1:25" ht="33" customHeight="1">
      <c r="A116" s="349">
        <v>55</v>
      </c>
      <c r="B116" s="349" t="s">
        <v>204</v>
      </c>
      <c r="C116" s="362" t="s">
        <v>205</v>
      </c>
      <c r="D116" s="358" t="s">
        <v>206</v>
      </c>
      <c r="E116" s="1" t="s">
        <v>15</v>
      </c>
      <c r="F116" s="1">
        <v>14</v>
      </c>
      <c r="G116" s="1" t="s">
        <v>131</v>
      </c>
      <c r="H116" s="1" t="s">
        <v>207</v>
      </c>
      <c r="I116" s="1">
        <v>7210497883</v>
      </c>
      <c r="J116" s="175" t="s">
        <v>208</v>
      </c>
      <c r="K116" s="1" t="s">
        <v>296</v>
      </c>
      <c r="L116" s="3"/>
      <c r="N116" s="1" t="s">
        <v>9</v>
      </c>
      <c r="O116" s="1" t="s">
        <v>9</v>
      </c>
      <c r="P116" s="1" t="s">
        <v>9</v>
      </c>
      <c r="Q116" s="39"/>
      <c r="R116" s="39"/>
      <c r="S116" s="39">
        <v>45611</v>
      </c>
      <c r="T116" s="39">
        <v>45611</v>
      </c>
      <c r="U116" s="39"/>
      <c r="V116" s="39"/>
      <c r="W116" s="39">
        <v>45611</v>
      </c>
      <c r="X116" s="39">
        <v>45611</v>
      </c>
      <c r="Y116" s="3"/>
    </row>
    <row r="117" spans="1:25" ht="30.75" customHeight="1">
      <c r="A117" s="349"/>
      <c r="B117" s="349"/>
      <c r="C117" s="362"/>
      <c r="D117" s="358"/>
      <c r="E117" s="1" t="s">
        <v>16</v>
      </c>
      <c r="F117" s="1">
        <v>15.2</v>
      </c>
      <c r="G117" s="1" t="s">
        <v>209</v>
      </c>
      <c r="H117" s="1" t="s">
        <v>210</v>
      </c>
      <c r="I117" s="1">
        <v>7264285587</v>
      </c>
      <c r="J117" s="1" t="s">
        <v>211</v>
      </c>
      <c r="K117" s="1" t="s">
        <v>297</v>
      </c>
      <c r="L117" s="3"/>
      <c r="M117" s="1" t="s">
        <v>212</v>
      </c>
      <c r="N117" s="1" t="s">
        <v>9</v>
      </c>
      <c r="O117" s="7" t="s">
        <v>9</v>
      </c>
      <c r="P117" s="1" t="s">
        <v>9</v>
      </c>
      <c r="Q117" s="39"/>
      <c r="R117" s="39"/>
      <c r="S117" s="39">
        <v>45611</v>
      </c>
      <c r="T117" s="39">
        <v>45611</v>
      </c>
      <c r="U117" s="39">
        <v>45614</v>
      </c>
      <c r="V117" s="39">
        <v>45614</v>
      </c>
      <c r="W117" s="39">
        <v>45611</v>
      </c>
      <c r="X117" s="39">
        <v>45611</v>
      </c>
      <c r="Y117" s="3"/>
    </row>
    <row r="118" spans="1:25" ht="55.5" customHeight="1">
      <c r="A118" s="349">
        <v>56</v>
      </c>
      <c r="B118" s="349"/>
      <c r="C118" s="362" t="s">
        <v>213</v>
      </c>
      <c r="D118" s="358" t="s">
        <v>214</v>
      </c>
      <c r="E118" s="1" t="s">
        <v>15</v>
      </c>
      <c r="F118" s="1">
        <v>14</v>
      </c>
      <c r="G118" s="1" t="s">
        <v>131</v>
      </c>
      <c r="H118" s="1" t="s">
        <v>207</v>
      </c>
      <c r="I118" s="1">
        <v>7210497883</v>
      </c>
      <c r="J118" s="175" t="s">
        <v>208</v>
      </c>
      <c r="K118" s="1" t="s">
        <v>296</v>
      </c>
      <c r="L118" s="3"/>
      <c r="M118" s="3" t="s">
        <v>215</v>
      </c>
      <c r="N118" s="1" t="s">
        <v>9</v>
      </c>
      <c r="O118" s="1" t="s">
        <v>9</v>
      </c>
      <c r="P118" s="1" t="s">
        <v>9</v>
      </c>
      <c r="Q118" s="39"/>
      <c r="R118" s="39"/>
      <c r="S118" s="39">
        <v>45611</v>
      </c>
      <c r="T118" s="39">
        <v>45611</v>
      </c>
      <c r="U118" s="39"/>
      <c r="V118" s="39"/>
      <c r="W118" s="39">
        <v>45611</v>
      </c>
      <c r="X118" s="39">
        <v>45611</v>
      </c>
      <c r="Y118" s="3"/>
    </row>
    <row r="119" spans="1:25" ht="55.5" customHeight="1">
      <c r="A119" s="349"/>
      <c r="B119" s="349"/>
      <c r="C119" s="362"/>
      <c r="D119" s="358"/>
      <c r="E119" s="1" t="s">
        <v>16</v>
      </c>
      <c r="F119" s="1">
        <v>15.2</v>
      </c>
      <c r="G119" s="1" t="s">
        <v>209</v>
      </c>
      <c r="H119" s="1" t="s">
        <v>210</v>
      </c>
      <c r="I119" s="1">
        <v>7264285587</v>
      </c>
      <c r="J119" s="1" t="s">
        <v>211</v>
      </c>
      <c r="K119" s="1" t="s">
        <v>297</v>
      </c>
      <c r="L119" s="3"/>
      <c r="M119" s="1" t="s">
        <v>212</v>
      </c>
      <c r="N119" s="1" t="s">
        <v>9</v>
      </c>
      <c r="O119" s="7" t="s">
        <v>9</v>
      </c>
      <c r="P119" s="1" t="s">
        <v>9</v>
      </c>
      <c r="Q119" s="39"/>
      <c r="R119" s="39"/>
      <c r="S119" s="39">
        <v>45611</v>
      </c>
      <c r="T119" s="39">
        <v>45611</v>
      </c>
      <c r="U119" s="39">
        <v>45614</v>
      </c>
      <c r="V119" s="39">
        <v>45614</v>
      </c>
      <c r="W119" s="39">
        <v>45611</v>
      </c>
      <c r="X119" s="39">
        <v>45611</v>
      </c>
      <c r="Y119" s="3"/>
    </row>
    <row r="120" spans="1:25" ht="27.75" customHeight="1">
      <c r="A120" s="349">
        <v>57</v>
      </c>
      <c r="B120" s="349"/>
      <c r="C120" s="362" t="s">
        <v>216</v>
      </c>
      <c r="D120" s="358" t="s">
        <v>217</v>
      </c>
      <c r="E120" s="1" t="s">
        <v>15</v>
      </c>
      <c r="F120" s="1">
        <v>14</v>
      </c>
      <c r="G120" s="1" t="s">
        <v>131</v>
      </c>
      <c r="H120" s="1" t="s">
        <v>207</v>
      </c>
      <c r="I120" s="1">
        <v>7210497883</v>
      </c>
      <c r="J120" s="1"/>
      <c r="K120" s="1" t="s">
        <v>296</v>
      </c>
      <c r="L120" s="3"/>
      <c r="M120" s="3"/>
      <c r="N120" s="1" t="s">
        <v>9</v>
      </c>
      <c r="O120" s="1" t="s">
        <v>9</v>
      </c>
      <c r="P120" s="1" t="s">
        <v>9</v>
      </c>
      <c r="Q120" s="39"/>
      <c r="R120" s="39"/>
      <c r="S120" s="39">
        <v>45611</v>
      </c>
      <c r="T120" s="39">
        <v>45611</v>
      </c>
      <c r="U120" s="39"/>
      <c r="V120" s="39"/>
      <c r="W120" s="39">
        <v>45611</v>
      </c>
      <c r="X120" s="39">
        <v>45611</v>
      </c>
      <c r="Y120" s="3"/>
    </row>
    <row r="121" spans="1:25" ht="34.5" customHeight="1">
      <c r="A121" s="349"/>
      <c r="B121" s="349"/>
      <c r="C121" s="362"/>
      <c r="D121" s="358"/>
      <c r="E121" s="1" t="s">
        <v>16</v>
      </c>
      <c r="F121" s="1">
        <v>15.2</v>
      </c>
      <c r="G121" s="1" t="s">
        <v>209</v>
      </c>
      <c r="H121" s="1" t="s">
        <v>210</v>
      </c>
      <c r="I121" s="1">
        <v>7264285587</v>
      </c>
      <c r="J121" s="1" t="s">
        <v>211</v>
      </c>
      <c r="K121" s="1" t="s">
        <v>297</v>
      </c>
      <c r="L121" s="3"/>
      <c r="M121" s="1" t="s">
        <v>212</v>
      </c>
      <c r="N121" s="7" t="s">
        <v>9</v>
      </c>
      <c r="O121" s="7" t="s">
        <v>9</v>
      </c>
      <c r="P121" s="1" t="s">
        <v>9</v>
      </c>
      <c r="Q121" s="39"/>
      <c r="R121" s="39"/>
      <c r="S121" s="39">
        <v>45611</v>
      </c>
      <c r="T121" s="39">
        <v>45611</v>
      </c>
      <c r="U121" s="39">
        <v>45614</v>
      </c>
      <c r="V121" s="39">
        <v>45614</v>
      </c>
      <c r="W121" s="39">
        <v>45611</v>
      </c>
      <c r="X121" s="39">
        <v>45611</v>
      </c>
      <c r="Y121" s="3"/>
    </row>
    <row r="122" spans="1:25" ht="57.75" customHeight="1">
      <c r="A122" s="349">
        <v>58</v>
      </c>
      <c r="B122" s="360" t="s">
        <v>218</v>
      </c>
      <c r="C122" s="361" t="s">
        <v>219</v>
      </c>
      <c r="D122" s="353" t="s">
        <v>220</v>
      </c>
      <c r="E122" s="1" t="s">
        <v>15</v>
      </c>
      <c r="F122" s="1">
        <v>14</v>
      </c>
      <c r="G122" s="1" t="s">
        <v>131</v>
      </c>
      <c r="H122" s="1" t="s">
        <v>207</v>
      </c>
      <c r="I122" s="1">
        <v>7210497883</v>
      </c>
      <c r="J122" s="3"/>
      <c r="K122" s="1" t="s">
        <v>296</v>
      </c>
      <c r="L122" s="3"/>
      <c r="M122" s="3" t="s">
        <v>221</v>
      </c>
      <c r="N122" s="7" t="s">
        <v>9</v>
      </c>
      <c r="O122" s="1" t="s">
        <v>9</v>
      </c>
      <c r="P122" s="1" t="s">
        <v>9</v>
      </c>
      <c r="Q122" s="39"/>
      <c r="R122" s="39"/>
      <c r="S122" s="39">
        <v>45611</v>
      </c>
      <c r="T122" s="39">
        <v>45611</v>
      </c>
      <c r="U122" s="39"/>
      <c r="V122" s="39"/>
      <c r="W122" s="39">
        <v>45611</v>
      </c>
      <c r="X122" s="39">
        <v>45611</v>
      </c>
      <c r="Y122" s="3"/>
    </row>
    <row r="123" spans="1:25" ht="61.5" customHeight="1">
      <c r="A123" s="349"/>
      <c r="B123" s="360"/>
      <c r="C123" s="361"/>
      <c r="D123" s="353"/>
      <c r="E123" s="1" t="s">
        <v>16</v>
      </c>
      <c r="F123" s="1">
        <v>15.2</v>
      </c>
      <c r="G123" s="1" t="s">
        <v>209</v>
      </c>
      <c r="H123" s="1" t="s">
        <v>210</v>
      </c>
      <c r="I123" s="1">
        <v>7264285587</v>
      </c>
      <c r="J123" s="1"/>
      <c r="K123" s="1" t="s">
        <v>297</v>
      </c>
      <c r="L123" s="3"/>
      <c r="M123" s="1" t="s">
        <v>222</v>
      </c>
      <c r="N123" s="7" t="s">
        <v>9</v>
      </c>
      <c r="O123" s="7" t="s">
        <v>9</v>
      </c>
      <c r="P123" s="1" t="s">
        <v>9</v>
      </c>
      <c r="Q123" s="39"/>
      <c r="R123" s="39"/>
      <c r="S123" s="39">
        <v>45611</v>
      </c>
      <c r="T123" s="39">
        <v>45611</v>
      </c>
      <c r="U123" s="39">
        <v>45614</v>
      </c>
      <c r="V123" s="39">
        <v>45614</v>
      </c>
      <c r="W123" s="39">
        <v>45611</v>
      </c>
      <c r="X123" s="39">
        <v>45611</v>
      </c>
      <c r="Y123" s="3"/>
    </row>
    <row r="124" spans="1:25" ht="56.25" customHeight="1">
      <c r="A124" s="349">
        <v>59</v>
      </c>
      <c r="B124" s="360"/>
      <c r="C124" s="361" t="s">
        <v>223</v>
      </c>
      <c r="D124" s="353" t="s">
        <v>224</v>
      </c>
      <c r="E124" s="1" t="s">
        <v>15</v>
      </c>
      <c r="F124" s="1">
        <v>14</v>
      </c>
      <c r="G124" s="1" t="s">
        <v>131</v>
      </c>
      <c r="H124" s="1" t="s">
        <v>207</v>
      </c>
      <c r="I124" s="1">
        <v>7210497883</v>
      </c>
      <c r="J124" s="1"/>
      <c r="K124" s="1" t="s">
        <v>296</v>
      </c>
      <c r="L124" s="3"/>
      <c r="M124" s="3" t="s">
        <v>225</v>
      </c>
      <c r="N124" s="7" t="s">
        <v>9</v>
      </c>
      <c r="O124" s="1" t="s">
        <v>9</v>
      </c>
      <c r="P124" s="1" t="s">
        <v>9</v>
      </c>
      <c r="Q124" s="39"/>
      <c r="R124" s="39"/>
      <c r="S124" s="39">
        <v>45611</v>
      </c>
      <c r="T124" s="39">
        <v>45611</v>
      </c>
      <c r="U124" s="39"/>
      <c r="V124" s="39"/>
      <c r="W124" s="39">
        <v>45611</v>
      </c>
      <c r="X124" s="39">
        <v>45611</v>
      </c>
      <c r="Y124" s="3"/>
    </row>
    <row r="125" spans="1:25" ht="67.5" customHeight="1">
      <c r="A125" s="349"/>
      <c r="B125" s="360"/>
      <c r="C125" s="361"/>
      <c r="D125" s="353"/>
      <c r="E125" s="1" t="s">
        <v>16</v>
      </c>
      <c r="F125" s="1">
        <v>15.2</v>
      </c>
      <c r="G125" s="1" t="s">
        <v>209</v>
      </c>
      <c r="H125" s="1" t="s">
        <v>210</v>
      </c>
      <c r="I125" s="1">
        <v>7264285587</v>
      </c>
      <c r="J125" s="1"/>
      <c r="K125" s="1" t="s">
        <v>297</v>
      </c>
      <c r="L125" s="3"/>
      <c r="M125" s="1" t="s">
        <v>226</v>
      </c>
      <c r="N125" s="7" t="s">
        <v>9</v>
      </c>
      <c r="O125" s="7" t="s">
        <v>9</v>
      </c>
      <c r="P125" s="1" t="s">
        <v>9</v>
      </c>
      <c r="Q125" s="39"/>
      <c r="R125" s="39"/>
      <c r="S125" s="39">
        <v>45611</v>
      </c>
      <c r="T125" s="39">
        <v>45611</v>
      </c>
      <c r="U125" s="39"/>
      <c r="V125" s="39"/>
      <c r="W125" s="39">
        <v>45611</v>
      </c>
      <c r="X125" s="39">
        <v>45611</v>
      </c>
      <c r="Y125" s="3"/>
    </row>
    <row r="126" spans="1:25" ht="65.25" customHeight="1">
      <c r="A126" s="349">
        <v>60</v>
      </c>
      <c r="B126" s="360"/>
      <c r="C126" s="361" t="s">
        <v>227</v>
      </c>
      <c r="D126" s="353" t="s">
        <v>228</v>
      </c>
      <c r="E126" s="1" t="s">
        <v>15</v>
      </c>
      <c r="F126" s="1">
        <v>14</v>
      </c>
      <c r="G126" s="1" t="s">
        <v>131</v>
      </c>
      <c r="H126" s="1" t="s">
        <v>207</v>
      </c>
      <c r="I126" s="1">
        <v>7210497883</v>
      </c>
      <c r="J126" s="1"/>
      <c r="K126" s="1" t="s">
        <v>296</v>
      </c>
      <c r="L126" s="3"/>
      <c r="M126" s="3" t="s">
        <v>229</v>
      </c>
      <c r="N126" s="7" t="s">
        <v>9</v>
      </c>
      <c r="O126" s="1" t="s">
        <v>9</v>
      </c>
      <c r="P126" s="1" t="s">
        <v>9</v>
      </c>
      <c r="Q126" s="39"/>
      <c r="R126" s="39"/>
      <c r="S126" s="39">
        <v>45611</v>
      </c>
      <c r="T126" s="39">
        <v>45611</v>
      </c>
      <c r="U126" s="39"/>
      <c r="V126" s="39"/>
      <c r="W126" s="39">
        <v>45611</v>
      </c>
      <c r="X126" s="39">
        <v>45611</v>
      </c>
      <c r="Y126" s="3"/>
    </row>
    <row r="127" spans="1:25" ht="65.25" customHeight="1">
      <c r="A127" s="349"/>
      <c r="B127" s="360"/>
      <c r="C127" s="361"/>
      <c r="D127" s="353"/>
      <c r="E127" s="1" t="s">
        <v>16</v>
      </c>
      <c r="F127" s="1">
        <v>15.2</v>
      </c>
      <c r="G127" s="1" t="s">
        <v>209</v>
      </c>
      <c r="H127" s="1" t="s">
        <v>210</v>
      </c>
      <c r="I127" s="1">
        <v>7264285587</v>
      </c>
      <c r="J127" s="1"/>
      <c r="K127" s="1" t="s">
        <v>297</v>
      </c>
      <c r="L127" s="3"/>
      <c r="M127" s="1" t="s">
        <v>230</v>
      </c>
      <c r="N127" s="7" t="s">
        <v>9</v>
      </c>
      <c r="O127" s="7" t="s">
        <v>9</v>
      </c>
      <c r="P127" s="1" t="s">
        <v>9</v>
      </c>
      <c r="Q127" s="39"/>
      <c r="R127" s="39"/>
      <c r="S127" s="39">
        <v>45611</v>
      </c>
      <c r="T127" s="39">
        <v>45611</v>
      </c>
      <c r="U127" s="39"/>
      <c r="V127" s="39"/>
      <c r="W127" s="39">
        <v>45611</v>
      </c>
      <c r="X127" s="39">
        <v>45611</v>
      </c>
      <c r="Y127" s="3"/>
    </row>
    <row r="128" spans="1:25" ht="64.5" customHeight="1">
      <c r="A128" s="349">
        <v>61</v>
      </c>
      <c r="B128" s="350" t="s">
        <v>231</v>
      </c>
      <c r="C128" s="352" t="s">
        <v>232</v>
      </c>
      <c r="D128" s="358" t="s">
        <v>233</v>
      </c>
      <c r="E128" s="1" t="s">
        <v>15</v>
      </c>
      <c r="F128" s="1">
        <v>13</v>
      </c>
      <c r="G128" s="1" t="s">
        <v>298</v>
      </c>
      <c r="H128" s="3"/>
      <c r="I128" s="1">
        <v>7216306729</v>
      </c>
      <c r="K128" s="1" t="s">
        <v>271</v>
      </c>
      <c r="L128" s="3"/>
      <c r="M128" s="1" t="s">
        <v>235</v>
      </c>
      <c r="N128" s="7" t="s">
        <v>9</v>
      </c>
      <c r="O128" s="7" t="s">
        <v>9</v>
      </c>
      <c r="P128" s="7" t="s">
        <v>9</v>
      </c>
      <c r="Q128" s="39"/>
      <c r="R128" s="39"/>
      <c r="S128" s="39">
        <v>45611</v>
      </c>
      <c r="T128" s="39">
        <v>45611</v>
      </c>
      <c r="U128" s="39"/>
      <c r="V128" s="39"/>
      <c r="W128" s="39">
        <v>45611</v>
      </c>
      <c r="X128" s="39">
        <v>45611</v>
      </c>
      <c r="Y128" s="3"/>
    </row>
    <row r="129" spans="1:25" ht="75" customHeight="1">
      <c r="A129" s="349"/>
      <c r="B129" s="350"/>
      <c r="C129" s="352"/>
      <c r="D129" s="358"/>
      <c r="E129" s="1" t="s">
        <v>16</v>
      </c>
      <c r="F129" s="1" t="s">
        <v>69</v>
      </c>
      <c r="G129" s="1" t="s">
        <v>236</v>
      </c>
      <c r="H129" s="3"/>
      <c r="I129" s="1">
        <v>7216434468</v>
      </c>
      <c r="J129" s="1"/>
      <c r="K129" s="1" t="s">
        <v>272</v>
      </c>
      <c r="L129" s="3"/>
      <c r="M129" s="3" t="s">
        <v>237</v>
      </c>
      <c r="N129" s="7" t="s">
        <v>9</v>
      </c>
      <c r="O129" s="7" t="s">
        <v>9</v>
      </c>
      <c r="P129" s="1" t="s">
        <v>9</v>
      </c>
      <c r="Q129" s="39"/>
      <c r="R129" s="39"/>
      <c r="S129" s="39">
        <v>45611</v>
      </c>
      <c r="T129" s="39">
        <v>45611</v>
      </c>
      <c r="U129" s="39"/>
      <c r="V129" s="39"/>
      <c r="W129" s="39">
        <v>45611</v>
      </c>
      <c r="X129" s="39">
        <v>45611</v>
      </c>
      <c r="Y129" s="3"/>
    </row>
    <row r="130" spans="1:25" ht="53.25" customHeight="1">
      <c r="A130" s="349">
        <v>62</v>
      </c>
      <c r="B130" s="350"/>
      <c r="C130" s="352" t="s">
        <v>238</v>
      </c>
      <c r="D130" s="358" t="s">
        <v>239</v>
      </c>
      <c r="E130" s="1" t="s">
        <v>15</v>
      </c>
      <c r="F130" s="1">
        <v>13</v>
      </c>
      <c r="G130" s="1" t="s">
        <v>298</v>
      </c>
      <c r="H130" s="3"/>
      <c r="I130" s="1">
        <v>7216306729</v>
      </c>
      <c r="K130" s="1" t="s">
        <v>271</v>
      </c>
      <c r="L130" s="3"/>
      <c r="M130" s="1" t="s">
        <v>299</v>
      </c>
      <c r="N130" s="7" t="s">
        <v>9</v>
      </c>
      <c r="O130" s="7" t="s">
        <v>9</v>
      </c>
      <c r="P130" s="7" t="s">
        <v>9</v>
      </c>
      <c r="Q130" s="39"/>
      <c r="R130" s="39"/>
      <c r="S130" s="39">
        <v>45611</v>
      </c>
      <c r="T130" s="39">
        <v>45611</v>
      </c>
      <c r="U130" s="39"/>
      <c r="V130" s="39"/>
      <c r="W130" s="39">
        <v>45611</v>
      </c>
      <c r="X130" s="39">
        <v>45611</v>
      </c>
      <c r="Y130" s="3"/>
    </row>
    <row r="131" spans="1:25" ht="59.25" customHeight="1">
      <c r="A131" s="349"/>
      <c r="B131" s="350"/>
      <c r="C131" s="352"/>
      <c r="D131" s="358"/>
      <c r="E131" s="1" t="s">
        <v>16</v>
      </c>
      <c r="F131" s="1" t="s">
        <v>69</v>
      </c>
      <c r="G131" s="1" t="s">
        <v>236</v>
      </c>
      <c r="H131" s="3"/>
      <c r="I131" s="1">
        <v>7216434468</v>
      </c>
      <c r="J131" s="1"/>
      <c r="K131" s="1" t="s">
        <v>272</v>
      </c>
      <c r="L131" s="3"/>
      <c r="M131" s="3" t="s">
        <v>300</v>
      </c>
      <c r="N131" s="7" t="s">
        <v>9</v>
      </c>
      <c r="O131" s="7" t="s">
        <v>9</v>
      </c>
      <c r="P131" s="1" t="s">
        <v>9</v>
      </c>
      <c r="Q131" s="39"/>
      <c r="R131" s="39"/>
      <c r="S131" s="39">
        <v>45611</v>
      </c>
      <c r="T131" s="39">
        <v>45611</v>
      </c>
      <c r="U131" s="39"/>
      <c r="V131" s="39"/>
      <c r="W131" s="39">
        <v>45611</v>
      </c>
      <c r="X131" s="39">
        <v>45611</v>
      </c>
      <c r="Y131" s="3"/>
    </row>
    <row r="132" spans="1:25" ht="90.75" customHeight="1">
      <c r="A132" s="349">
        <v>63</v>
      </c>
      <c r="B132" s="350" t="s">
        <v>242</v>
      </c>
      <c r="C132" s="352" t="s">
        <v>243</v>
      </c>
      <c r="D132" s="358" t="s">
        <v>244</v>
      </c>
      <c r="E132" s="1" t="s">
        <v>15</v>
      </c>
      <c r="F132" s="1">
        <v>14</v>
      </c>
      <c r="G132" s="1" t="s">
        <v>80</v>
      </c>
      <c r="H132" s="3"/>
      <c r="I132" s="1">
        <v>7243447776</v>
      </c>
      <c r="J132" s="1" t="s">
        <v>247</v>
      </c>
      <c r="K132" s="1" t="s">
        <v>81</v>
      </c>
      <c r="L132" s="3"/>
      <c r="M132" s="3" t="s">
        <v>301</v>
      </c>
      <c r="N132" s="7" t="s">
        <v>9</v>
      </c>
      <c r="O132" s="7" t="s">
        <v>9</v>
      </c>
      <c r="P132" s="1" t="s">
        <v>9</v>
      </c>
      <c r="Q132" s="39"/>
      <c r="R132" s="39"/>
      <c r="S132" s="39">
        <v>45611</v>
      </c>
      <c r="T132" s="39">
        <v>45611</v>
      </c>
      <c r="U132" s="39"/>
      <c r="V132" s="39"/>
      <c r="W132" s="39">
        <v>45611</v>
      </c>
      <c r="X132" s="39">
        <v>45611</v>
      </c>
      <c r="Y132" s="3"/>
    </row>
    <row r="133" spans="1:25" ht="90" customHeight="1">
      <c r="A133" s="349"/>
      <c r="B133" s="350"/>
      <c r="C133" s="352"/>
      <c r="D133" s="358"/>
      <c r="E133" s="1" t="s">
        <v>16</v>
      </c>
      <c r="F133" s="1">
        <v>16.600000000000001</v>
      </c>
      <c r="G133" s="1" t="s">
        <v>82</v>
      </c>
      <c r="H133" s="3"/>
      <c r="I133" s="1">
        <v>7258414343</v>
      </c>
      <c r="J133" s="1" t="s">
        <v>247</v>
      </c>
      <c r="K133" s="1" t="s">
        <v>273</v>
      </c>
      <c r="L133" s="3"/>
      <c r="M133" s="3" t="s">
        <v>302</v>
      </c>
      <c r="N133" s="7" t="s">
        <v>9</v>
      </c>
      <c r="O133" s="7" t="s">
        <v>9</v>
      </c>
      <c r="P133" s="1" t="s">
        <v>9</v>
      </c>
      <c r="Q133" s="39"/>
      <c r="R133" s="39"/>
      <c r="S133" s="39">
        <v>45611</v>
      </c>
      <c r="T133" s="39">
        <v>45611</v>
      </c>
      <c r="U133" s="39"/>
      <c r="V133" s="39"/>
      <c r="W133" s="39">
        <v>45611</v>
      </c>
      <c r="X133" s="39">
        <v>45611</v>
      </c>
      <c r="Y133" s="3"/>
    </row>
    <row r="134" spans="1:25" ht="63.75" customHeight="1">
      <c r="A134" s="349">
        <v>64</v>
      </c>
      <c r="B134" s="350"/>
      <c r="C134" s="359" t="s">
        <v>249</v>
      </c>
      <c r="D134" s="358" t="s">
        <v>250</v>
      </c>
      <c r="E134" s="1" t="s">
        <v>15</v>
      </c>
      <c r="F134" s="1">
        <v>14</v>
      </c>
      <c r="G134" s="1" t="s">
        <v>276</v>
      </c>
      <c r="H134" s="3"/>
      <c r="I134" s="1"/>
      <c r="J134" s="10" t="s">
        <v>251</v>
      </c>
      <c r="K134" s="1" t="s">
        <v>277</v>
      </c>
      <c r="L134" s="3"/>
      <c r="M134" s="3"/>
      <c r="N134" s="7" t="s">
        <v>9</v>
      </c>
      <c r="O134" s="1" t="s">
        <v>9</v>
      </c>
      <c r="P134" s="1" t="s">
        <v>9</v>
      </c>
      <c r="Q134" s="3"/>
      <c r="R134" s="3"/>
      <c r="S134" s="39">
        <v>45611</v>
      </c>
      <c r="T134" s="39">
        <v>45611</v>
      </c>
      <c r="U134" s="39"/>
      <c r="V134" s="39"/>
      <c r="W134" s="39"/>
      <c r="X134" s="39"/>
      <c r="Y134" s="3"/>
    </row>
    <row r="135" spans="1:25" ht="60" customHeight="1">
      <c r="A135" s="349"/>
      <c r="B135" s="350"/>
      <c r="C135" s="352"/>
      <c r="D135" s="358"/>
      <c r="E135" s="1" t="s">
        <v>16</v>
      </c>
      <c r="F135" s="1" t="s">
        <v>133</v>
      </c>
      <c r="G135" s="1" t="s">
        <v>134</v>
      </c>
      <c r="H135" s="3"/>
      <c r="I135" s="1"/>
      <c r="J135" s="10" t="s">
        <v>251</v>
      </c>
      <c r="K135" s="1" t="s">
        <v>132</v>
      </c>
      <c r="L135" s="3"/>
      <c r="M135" s="3"/>
      <c r="N135" s="7" t="s">
        <v>9</v>
      </c>
      <c r="O135" s="1" t="s">
        <v>9</v>
      </c>
      <c r="P135" s="7" t="s">
        <v>9</v>
      </c>
      <c r="Q135" s="3"/>
      <c r="R135" s="3"/>
      <c r="S135" s="39">
        <v>45611</v>
      </c>
      <c r="T135" s="39">
        <v>45611</v>
      </c>
      <c r="U135" s="39"/>
      <c r="V135" s="39"/>
      <c r="W135" s="39"/>
      <c r="X135" s="39"/>
      <c r="Y135" s="3"/>
    </row>
    <row r="136" spans="1:25" ht="66.75" customHeight="1">
      <c r="A136" s="349">
        <v>65</v>
      </c>
      <c r="B136" s="350" t="s">
        <v>252</v>
      </c>
      <c r="C136" s="352" t="s">
        <v>253</v>
      </c>
      <c r="D136" s="353" t="s">
        <v>254</v>
      </c>
      <c r="E136" s="1" t="s">
        <v>15</v>
      </c>
      <c r="F136" s="1">
        <v>14</v>
      </c>
      <c r="G136" s="1" t="s">
        <v>190</v>
      </c>
      <c r="H136" s="3"/>
      <c r="I136" s="1"/>
      <c r="J136" s="1"/>
      <c r="K136" s="1" t="s">
        <v>192</v>
      </c>
      <c r="L136" s="3"/>
      <c r="M136" s="3"/>
      <c r="N136" s="7" t="s">
        <v>9</v>
      </c>
      <c r="O136" s="7" t="s">
        <v>9</v>
      </c>
      <c r="P136" s="7" t="s">
        <v>9</v>
      </c>
      <c r="Q136" s="39"/>
      <c r="R136" s="39"/>
      <c r="S136" s="39">
        <v>45611</v>
      </c>
      <c r="T136" s="39">
        <v>45611</v>
      </c>
      <c r="U136" s="39"/>
      <c r="V136" s="39"/>
      <c r="W136" s="39">
        <v>45611</v>
      </c>
      <c r="X136" s="39">
        <v>45611</v>
      </c>
      <c r="Y136" s="3"/>
    </row>
    <row r="137" spans="1:25" ht="63.75" customHeight="1">
      <c r="A137" s="349"/>
      <c r="B137" s="351"/>
      <c r="C137" s="352"/>
      <c r="D137" s="353"/>
      <c r="E137" s="1" t="s">
        <v>16</v>
      </c>
      <c r="F137" s="1">
        <v>11</v>
      </c>
      <c r="G137" s="1"/>
      <c r="H137" s="3"/>
      <c r="I137" s="1"/>
      <c r="J137" s="1"/>
      <c r="K137" s="1" t="s">
        <v>286</v>
      </c>
      <c r="L137" s="3"/>
      <c r="M137" s="3"/>
      <c r="N137" s="7" t="s">
        <v>9</v>
      </c>
      <c r="O137" s="1" t="s">
        <v>9</v>
      </c>
      <c r="P137" s="1" t="s">
        <v>9</v>
      </c>
      <c r="Q137" s="39"/>
      <c r="R137" s="39"/>
      <c r="S137" s="39">
        <v>45611</v>
      </c>
      <c r="T137" s="39">
        <v>45611</v>
      </c>
      <c r="U137" s="39"/>
      <c r="V137" s="39"/>
      <c r="W137" s="39">
        <v>45611</v>
      </c>
      <c r="X137" s="39">
        <v>45611</v>
      </c>
      <c r="Y137" s="3"/>
    </row>
    <row r="138" spans="1:25">
      <c r="A138" s="354"/>
      <c r="B138" s="356"/>
    </row>
    <row r="139" spans="1:25">
      <c r="A139" s="355"/>
      <c r="B139" s="357"/>
    </row>
    <row r="140" spans="1:25">
      <c r="A140" s="355"/>
      <c r="B140" s="357"/>
    </row>
    <row r="141" spans="1:25">
      <c r="A141" s="355"/>
      <c r="B141" s="357"/>
    </row>
    <row r="142" spans="1:25">
      <c r="A142" s="355"/>
      <c r="B142" s="357"/>
    </row>
  </sheetData>
  <mergeCells count="225">
    <mergeCell ref="B138:B142"/>
    <mergeCell ref="A138:A142"/>
    <mergeCell ref="J2:K2"/>
    <mergeCell ref="L2:M2"/>
    <mergeCell ref="A136:A137"/>
    <mergeCell ref="B136:B137"/>
    <mergeCell ref="C136:C137"/>
    <mergeCell ref="D136:D137"/>
    <mergeCell ref="F2:G2"/>
    <mergeCell ref="H2:I2"/>
    <mergeCell ref="A132:A133"/>
    <mergeCell ref="B132:B135"/>
    <mergeCell ref="C132:C133"/>
    <mergeCell ref="D132:D133"/>
    <mergeCell ref="A134:A135"/>
    <mergeCell ref="C134:C135"/>
    <mergeCell ref="D134:D135"/>
    <mergeCell ref="A126:A127"/>
    <mergeCell ref="C126:C127"/>
    <mergeCell ref="D126:D127"/>
    <mergeCell ref="A128:A129"/>
    <mergeCell ref="B128:B131"/>
    <mergeCell ref="C128:C129"/>
    <mergeCell ref="B5:B6"/>
    <mergeCell ref="D128:D129"/>
    <mergeCell ref="A130:A131"/>
    <mergeCell ref="A116:A117"/>
    <mergeCell ref="B116:B121"/>
    <mergeCell ref="C116:C117"/>
    <mergeCell ref="D116:D117"/>
    <mergeCell ref="A118:A119"/>
    <mergeCell ref="C118:C119"/>
    <mergeCell ref="D118:D119"/>
    <mergeCell ref="C130:C131"/>
    <mergeCell ref="D130:D131"/>
    <mergeCell ref="A120:A121"/>
    <mergeCell ref="C120:C121"/>
    <mergeCell ref="D120:D121"/>
    <mergeCell ref="A122:A123"/>
    <mergeCell ref="B122:B127"/>
    <mergeCell ref="C122:C123"/>
    <mergeCell ref="D122:D123"/>
    <mergeCell ref="A124:A125"/>
    <mergeCell ref="C124:C125"/>
    <mergeCell ref="D124:D125"/>
    <mergeCell ref="A110:A111"/>
    <mergeCell ref="B110:B115"/>
    <mergeCell ref="C110:C111"/>
    <mergeCell ref="D110:D111"/>
    <mergeCell ref="A112:A113"/>
    <mergeCell ref="C112:C113"/>
    <mergeCell ref="D112:D113"/>
    <mergeCell ref="A114:A115"/>
    <mergeCell ref="C114:C115"/>
    <mergeCell ref="D114:D115"/>
    <mergeCell ref="A104:A105"/>
    <mergeCell ref="B104:B109"/>
    <mergeCell ref="C104:C105"/>
    <mergeCell ref="D104:D105"/>
    <mergeCell ref="A106:A107"/>
    <mergeCell ref="C106:C107"/>
    <mergeCell ref="D106:D107"/>
    <mergeCell ref="A108:A109"/>
    <mergeCell ref="C108:C109"/>
    <mergeCell ref="D108:D109"/>
    <mergeCell ref="A102:A103"/>
    <mergeCell ref="B102:B103"/>
    <mergeCell ref="C102:C103"/>
    <mergeCell ref="D102:D103"/>
    <mergeCell ref="A96:A97"/>
    <mergeCell ref="C96:C97"/>
    <mergeCell ref="D96:D97"/>
    <mergeCell ref="A98:A99"/>
    <mergeCell ref="C98:C99"/>
    <mergeCell ref="D98:D99"/>
    <mergeCell ref="A90:A91"/>
    <mergeCell ref="B90:B101"/>
    <mergeCell ref="C90:C91"/>
    <mergeCell ref="D90:D91"/>
    <mergeCell ref="A92:A93"/>
    <mergeCell ref="C92:C93"/>
    <mergeCell ref="D92:D93"/>
    <mergeCell ref="A94:A95"/>
    <mergeCell ref="C94:C95"/>
    <mergeCell ref="D94:D95"/>
    <mergeCell ref="A100:A101"/>
    <mergeCell ref="C100:C101"/>
    <mergeCell ref="D100:D101"/>
    <mergeCell ref="A76:A77"/>
    <mergeCell ref="B76:B89"/>
    <mergeCell ref="C76:C77"/>
    <mergeCell ref="D76:D77"/>
    <mergeCell ref="A78:A79"/>
    <mergeCell ref="C78:C79"/>
    <mergeCell ref="D78:D79"/>
    <mergeCell ref="A80:A81"/>
    <mergeCell ref="C80:C81"/>
    <mergeCell ref="D80:D81"/>
    <mergeCell ref="A86:A87"/>
    <mergeCell ref="C86:C87"/>
    <mergeCell ref="D86:D87"/>
    <mergeCell ref="A88:A89"/>
    <mergeCell ref="C88:C89"/>
    <mergeCell ref="D88:D89"/>
    <mergeCell ref="A82:A83"/>
    <mergeCell ref="C82:C83"/>
    <mergeCell ref="D82:D83"/>
    <mergeCell ref="A84:A85"/>
    <mergeCell ref="C84:C85"/>
    <mergeCell ref="D84:D85"/>
    <mergeCell ref="A72:A73"/>
    <mergeCell ref="B72:B75"/>
    <mergeCell ref="C72:C73"/>
    <mergeCell ref="D72:D73"/>
    <mergeCell ref="A74:A75"/>
    <mergeCell ref="C74:C75"/>
    <mergeCell ref="D74:D75"/>
    <mergeCell ref="A66:A67"/>
    <mergeCell ref="C66:C67"/>
    <mergeCell ref="D66:D67"/>
    <mergeCell ref="A68:A69"/>
    <mergeCell ref="B68:B71"/>
    <mergeCell ref="C68:C69"/>
    <mergeCell ref="D68:D69"/>
    <mergeCell ref="A70:A71"/>
    <mergeCell ref="C70:C71"/>
    <mergeCell ref="D70:D71"/>
    <mergeCell ref="A62:A63"/>
    <mergeCell ref="C62:C63"/>
    <mergeCell ref="D62:D63"/>
    <mergeCell ref="A64:A65"/>
    <mergeCell ref="C64:C65"/>
    <mergeCell ref="D64:D65"/>
    <mergeCell ref="A56:A57"/>
    <mergeCell ref="B56:B67"/>
    <mergeCell ref="C56:C57"/>
    <mergeCell ref="D56:D57"/>
    <mergeCell ref="A58:A59"/>
    <mergeCell ref="C58:C59"/>
    <mergeCell ref="D58:D59"/>
    <mergeCell ref="A60:A61"/>
    <mergeCell ref="C60:C61"/>
    <mergeCell ref="D60:D61"/>
    <mergeCell ref="A50:A51"/>
    <mergeCell ref="B50:B55"/>
    <mergeCell ref="C50:C51"/>
    <mergeCell ref="D50:D51"/>
    <mergeCell ref="A52:A53"/>
    <mergeCell ref="C52:C53"/>
    <mergeCell ref="D52:D53"/>
    <mergeCell ref="A54:A55"/>
    <mergeCell ref="C54:C55"/>
    <mergeCell ref="D54:D55"/>
    <mergeCell ref="A38:A39"/>
    <mergeCell ref="B38:B49"/>
    <mergeCell ref="C38:C39"/>
    <mergeCell ref="D38:D39"/>
    <mergeCell ref="A40:A41"/>
    <mergeCell ref="C40:C41"/>
    <mergeCell ref="D40:D41"/>
    <mergeCell ref="A46:A47"/>
    <mergeCell ref="C46:C47"/>
    <mergeCell ref="D46:D47"/>
    <mergeCell ref="A48:A49"/>
    <mergeCell ref="C48:C49"/>
    <mergeCell ref="D48:D49"/>
    <mergeCell ref="A42:A43"/>
    <mergeCell ref="C42:C43"/>
    <mergeCell ref="D42:D43"/>
    <mergeCell ref="A44:A45"/>
    <mergeCell ref="C44:C45"/>
    <mergeCell ref="D44:D45"/>
    <mergeCell ref="A30:A31"/>
    <mergeCell ref="B30:B37"/>
    <mergeCell ref="C30:C31"/>
    <mergeCell ref="D30:D31"/>
    <mergeCell ref="A32:A33"/>
    <mergeCell ref="C32:C33"/>
    <mergeCell ref="D32:D33"/>
    <mergeCell ref="A34:A35"/>
    <mergeCell ref="C34:C35"/>
    <mergeCell ref="D34:D35"/>
    <mergeCell ref="A36:A37"/>
    <mergeCell ref="C36:C37"/>
    <mergeCell ref="D36:D37"/>
    <mergeCell ref="A26:A27"/>
    <mergeCell ref="C26:C27"/>
    <mergeCell ref="D26:D27"/>
    <mergeCell ref="A28:A29"/>
    <mergeCell ref="C28:C29"/>
    <mergeCell ref="D28:D29"/>
    <mergeCell ref="A20:A21"/>
    <mergeCell ref="B20:B29"/>
    <mergeCell ref="C20:C21"/>
    <mergeCell ref="D20:D21"/>
    <mergeCell ref="A22:A23"/>
    <mergeCell ref="C22:C23"/>
    <mergeCell ref="D22:D23"/>
    <mergeCell ref="A24:A25"/>
    <mergeCell ref="C24:C25"/>
    <mergeCell ref="D24:D25"/>
    <mergeCell ref="W8:X8"/>
    <mergeCell ref="G1:H1"/>
    <mergeCell ref="D14:D15"/>
    <mergeCell ref="A16:A17"/>
    <mergeCell ref="C16:C17"/>
    <mergeCell ref="D16:D17"/>
    <mergeCell ref="A18:A19"/>
    <mergeCell ref="C18:C19"/>
    <mergeCell ref="D18:D19"/>
    <mergeCell ref="A10:A11"/>
    <mergeCell ref="B10:B11"/>
    <mergeCell ref="C10:C11"/>
    <mergeCell ref="D10:D11"/>
    <mergeCell ref="A12:A13"/>
    <mergeCell ref="B12:B19"/>
    <mergeCell ref="C12:C13"/>
    <mergeCell ref="D12:D13"/>
    <mergeCell ref="A14:A15"/>
    <mergeCell ref="C14:C15"/>
    <mergeCell ref="B3:B4"/>
    <mergeCell ref="B7:B8"/>
    <mergeCell ref="S8:T8"/>
    <mergeCell ref="N2:O2"/>
    <mergeCell ref="U8:V8"/>
  </mergeCells>
  <conditionalFormatting sqref="C3:C8">
    <cfRule type="cellIs" dxfId="262" priority="49" operator="equal">
      <formula>"iOS"</formula>
    </cfRule>
    <cfRule type="cellIs" dxfId="261" priority="50" operator="equal">
      <formula>"Android"</formula>
    </cfRule>
  </conditionalFormatting>
  <conditionalFormatting sqref="E1">
    <cfRule type="cellIs" dxfId="260" priority="87" operator="equal">
      <formula>"iOS"</formula>
    </cfRule>
    <cfRule type="cellIs" dxfId="259" priority="88" operator="equal">
      <formula>"Android"</formula>
    </cfRule>
  </conditionalFormatting>
  <conditionalFormatting sqref="E9:E137">
    <cfRule type="cellIs" dxfId="258" priority="90" operator="equal">
      <formula>"iOS"</formula>
    </cfRule>
    <cfRule type="cellIs" dxfId="257" priority="91" operator="equal">
      <formula>"Android"</formula>
    </cfRule>
  </conditionalFormatting>
  <conditionalFormatting sqref="F2:F8">
    <cfRule type="cellIs" dxfId="256" priority="82" operator="equal">
      <formula>"iOS"</formula>
    </cfRule>
    <cfRule type="cellIs" dxfId="255" priority="83" operator="equal">
      <formula>"Android"</formula>
    </cfRule>
  </conditionalFormatting>
  <conditionalFormatting sqref="H2">
    <cfRule type="cellIs" dxfId="254" priority="69" operator="equal">
      <formula>"In Progress"</formula>
    </cfRule>
    <cfRule type="cellIs" dxfId="253" priority="70" operator="equal">
      <formula>"N/A"</formula>
    </cfRule>
    <cfRule type="cellIs" dxfId="252" priority="71" operator="equal">
      <formula>"Failed"</formula>
    </cfRule>
    <cfRule type="cellIs" dxfId="251" priority="72" operator="equal">
      <formula>"Passed"</formula>
    </cfRule>
  </conditionalFormatting>
  <conditionalFormatting sqref="J2">
    <cfRule type="cellIs" dxfId="250" priority="73" operator="equal">
      <formula>"In Progress"</formula>
    </cfRule>
    <cfRule type="cellIs" dxfId="249" priority="74" operator="equal">
      <formula>"N/A"</formula>
    </cfRule>
    <cfRule type="cellIs" dxfId="248" priority="75" operator="equal">
      <formula>"Failed"</formula>
    </cfRule>
    <cfRule type="cellIs" dxfId="247" priority="76" operator="equal">
      <formula>"Passed"</formula>
    </cfRule>
  </conditionalFormatting>
  <conditionalFormatting sqref="L2">
    <cfRule type="cellIs" dxfId="246" priority="77" operator="equal">
      <formula>"In Progress"</formula>
    </cfRule>
    <cfRule type="cellIs" dxfId="245" priority="78" operator="equal">
      <formula>"N/A"</formula>
    </cfRule>
    <cfRule type="cellIs" dxfId="244" priority="79" operator="equal">
      <formula>"Failed"</formula>
    </cfRule>
    <cfRule type="cellIs" dxfId="243" priority="80" operator="equal">
      <formula>"Passed"</formula>
    </cfRule>
  </conditionalFormatting>
  <conditionalFormatting sqref="N2 N3:O8">
    <cfRule type="cellIs" dxfId="242" priority="81" operator="equal">
      <formula>"In Progress"</formula>
    </cfRule>
    <cfRule type="cellIs" dxfId="241" priority="84" operator="equal">
      <formula>"N/A"</formula>
    </cfRule>
    <cfRule type="cellIs" dxfId="240" priority="85" operator="equal">
      <formula>"Failed"</formula>
    </cfRule>
    <cfRule type="cellIs" dxfId="239" priority="86" operator="equal">
      <formula>"Passed"</formula>
    </cfRule>
  </conditionalFormatting>
  <conditionalFormatting sqref="N10:P137">
    <cfRule type="cellIs" dxfId="238" priority="1" operator="equal">
      <formula>"In Progress"</formula>
    </cfRule>
    <cfRule type="cellIs" dxfId="237" priority="2" operator="equal">
      <formula>"N/A"</formula>
    </cfRule>
    <cfRule type="cellIs" dxfId="236" priority="3" operator="equal">
      <formula>"Failed"</formula>
    </cfRule>
    <cfRule type="cellIs" dxfId="235" priority="4" operator="equal">
      <formula>"Passed"</formula>
    </cfRule>
  </conditionalFormatting>
  <dataValidations count="4">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K10:K89 K91 K93 K95 K97 K99 K101:K137" xr:uid="{9BB3FB14-7FA5-4F87-B033-BF4B205EA4C9}">
      <formula1>"Rezki,Hansen,Haekal,Rizky,Nabila,Kintan,Arul,Fira,Prita,Natasya,Nabhan,Densu,Qisty,Tiwi,Aga,Ajul,Andi,Owan,Nofal,Bowo,Owi,Fitri"</formula1>
    </dataValidation>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K90 K92 K94 K96 K98 K100" xr:uid="{37D73181-3F92-454F-9F2C-6DE21DDBDB2E}">
      <formula1>"Rezki,Hansen,Haekal,Rizky,Nabila,Kintan,Arul,Fira,Prita,Natasya,Nabhan,Densu,Qisty,Tiwi,Aga,Ajul,Andi,Owan,Nofal,Bowo,Owi,Fitri,Hanifah"</formula1>
    </dataValidation>
    <dataValidation allowBlank="1" showInputMessage="1" showErrorMessage="1" sqref="N2:N8 O3:O8" xr:uid="{E1807CD9-1748-4DDA-802F-F21BD4E53A1F}"/>
    <dataValidation type="list" allowBlank="1" showInputMessage="1" showErrorMessage="1" errorTitle="Eits! Warning Bro" error="Mohon maap ni brok, status bukan diisi antara Not Started, Passed, Failed, atau N/A. Ganti sesuai dropdown yah" sqref="N10:P137" xr:uid="{B9090181-A104-4D34-B665-CC783D4536B4}">
      <formula1>"Not Started,Passed,Failed,In Progress,N/A"</formula1>
    </dataValidation>
  </dataValidations>
  <hyperlinks>
    <hyperlink ref="G1:H1" r:id="rId1" display="https://bsicenter-my.sharepoint.com/:f:/g/personal/amni_alfira_bankbsi_co_id/EjmLjvEoFRFPgq2lubkWGNoByyZRSJIuaq5qk-LEPrMtew?e=PWmmTb" xr:uid="{90EDC014-5B99-4912-BC13-1F87775C42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BBE-B809-479E-9EDE-786DB9DA9CE6}">
  <dimension ref="A1:S220"/>
  <sheetViews>
    <sheetView workbookViewId="0">
      <pane xSplit="3" ySplit="7" topLeftCell="N221" activePane="bottomRight" state="frozen"/>
      <selection pane="bottomRight" activeCell="N222" sqref="N222"/>
      <selection pane="bottomLeft"/>
      <selection pane="topRight"/>
    </sheetView>
  </sheetViews>
  <sheetFormatPr defaultRowHeight="15"/>
  <cols>
    <col min="2" max="2" width="21.85546875" style="116" customWidth="1"/>
    <col min="3" max="3" width="40.28515625" style="195" customWidth="1"/>
    <col min="4" max="4" width="44.28515625" style="126" customWidth="1"/>
    <col min="5" max="5" width="12.5703125" customWidth="1"/>
    <col min="6" max="6" width="16.5703125" customWidth="1"/>
    <col min="7" max="7" width="19.140625" customWidth="1"/>
    <col min="8" max="8" width="19.28515625" customWidth="1"/>
    <col min="9" max="9" width="17.28515625" customWidth="1"/>
    <col min="10" max="10" width="24.28515625" customWidth="1"/>
    <col min="12" max="12" width="23.28515625" customWidth="1"/>
    <col min="13" max="14" width="21.85546875" customWidth="1"/>
    <col min="15" max="15" width="26.140625" customWidth="1"/>
    <col min="16" max="16" width="28.5703125" customWidth="1"/>
    <col min="17" max="17" width="31.42578125" customWidth="1"/>
    <col min="18" max="18" width="22.42578125" customWidth="1"/>
    <col min="19" max="19" width="23.7109375" customWidth="1"/>
    <col min="20" max="20" width="17.28515625" customWidth="1"/>
    <col min="21" max="21" width="13.28515625" customWidth="1"/>
  </cols>
  <sheetData>
    <row r="1" spans="1:19" ht="27.75" customHeight="1">
      <c r="B1" s="174" t="s">
        <v>0</v>
      </c>
      <c r="C1" s="81" t="s">
        <v>255</v>
      </c>
      <c r="D1" s="81" t="s">
        <v>256</v>
      </c>
      <c r="E1" s="12"/>
      <c r="F1" s="17" t="s">
        <v>3</v>
      </c>
      <c r="G1" s="378" t="s">
        <v>303</v>
      </c>
      <c r="H1" s="378"/>
    </row>
    <row r="2" spans="1:19" ht="23.25" customHeight="1">
      <c r="C2" s="188" t="s">
        <v>5</v>
      </c>
      <c r="D2" s="189" t="s">
        <v>6</v>
      </c>
      <c r="E2" s="189" t="s">
        <v>7</v>
      </c>
      <c r="F2" s="379" t="s">
        <v>8</v>
      </c>
      <c r="G2" s="379"/>
      <c r="H2" s="381" t="s">
        <v>9</v>
      </c>
      <c r="I2" s="381"/>
      <c r="J2" s="381" t="s">
        <v>10</v>
      </c>
      <c r="K2" s="381"/>
      <c r="L2" s="381" t="s">
        <v>11</v>
      </c>
      <c r="M2" s="381"/>
      <c r="N2" s="383" t="s">
        <v>12</v>
      </c>
      <c r="O2" s="434"/>
    </row>
    <row r="3" spans="1:19" hidden="1">
      <c r="B3" s="420" t="s">
        <v>304</v>
      </c>
      <c r="C3" s="197" t="s">
        <v>15</v>
      </c>
      <c r="D3" s="180">
        <f>COUNTA(B8:B201)</f>
        <v>8</v>
      </c>
      <c r="E3" s="190">
        <f>COUNTA(C8:C209)</f>
        <v>101</v>
      </c>
      <c r="F3" s="190">
        <f>(COUNTIFS(M8:M200,"Passed",E8:E200,"Android"))+(COUNTIFS(M8:M200,"Failed",E8:E200,"Android"))+(COUNTIFS(M8:M200,"N/A",E8:E200,"Android"))+(COUNTIFS(M8:M200,"In Progress",E8:E200,"Android"))</f>
        <v>0</v>
      </c>
      <c r="G3" s="182">
        <f>F3/E3</f>
        <v>0</v>
      </c>
      <c r="H3" s="190">
        <f>COUNTIFS(M8:M203,"Passed",E8:E203,"Android")</f>
        <v>0</v>
      </c>
      <c r="I3" s="184">
        <f>H3/E3</f>
        <v>0</v>
      </c>
      <c r="J3" s="190">
        <f>COUNTIFS(M8:M203,"Failed",E8:E203,"Android")</f>
        <v>0</v>
      </c>
      <c r="K3" s="184">
        <f>J3/E3</f>
        <v>0</v>
      </c>
      <c r="L3" s="190">
        <f>COUNTIFS(M8:M203,"N/A",E8:E203,"Android")</f>
        <v>0</v>
      </c>
      <c r="M3" s="185">
        <f>L3/E3</f>
        <v>0</v>
      </c>
      <c r="N3" s="190">
        <f>COUNTIFS(M8:M203,"In Progress",E8:E203,"Android")</f>
        <v>0</v>
      </c>
      <c r="O3" s="252"/>
    </row>
    <row r="4" spans="1:19" hidden="1">
      <c r="B4" s="420"/>
      <c r="C4" s="198" t="s">
        <v>16</v>
      </c>
      <c r="D4" s="83">
        <f>COUNTA(B8:B201)</f>
        <v>8</v>
      </c>
      <c r="E4" s="191">
        <f>COUNTA(C8:C209)</f>
        <v>101</v>
      </c>
      <c r="F4" s="191">
        <f>(COUNTIFS(M8:M200,"Passed",E8:E200,"iOS"))+(COUNTIFS(M8:M200,"Failed",E8:E200,"iOS"))+(COUNTIFS(M8:M200,"N/A",E8:E200,"iOS"))+(COUNTIFS(M8:M200,"In Progress",E8:E200,"iOS"))</f>
        <v>0</v>
      </c>
      <c r="G4" s="26">
        <f>F4/E4</f>
        <v>0</v>
      </c>
      <c r="H4" s="191">
        <f>COUNTIFS(M8:M203,"Passed",E8:E203,"iOS")</f>
        <v>0</v>
      </c>
      <c r="I4" s="26">
        <f>H4/E4</f>
        <v>0</v>
      </c>
      <c r="J4" s="191">
        <f>COUNTIFS(M8:M203,"Failed",E8:E203,"iOS")</f>
        <v>0</v>
      </c>
      <c r="K4" s="26">
        <f>J4/E4</f>
        <v>0</v>
      </c>
      <c r="L4" s="191">
        <f>COUNTIFS(M8:M203,"N/A",E8:E203,"iOS")</f>
        <v>0</v>
      </c>
      <c r="M4" s="26">
        <f>L4/E4</f>
        <v>0</v>
      </c>
      <c r="N4" s="191">
        <f>COUNTIFS(M8:M203,"In Progress",E8:E203,"iOS")</f>
        <v>0</v>
      </c>
      <c r="O4" s="253"/>
    </row>
    <row r="5" spans="1:19">
      <c r="B5" s="421" t="s">
        <v>261</v>
      </c>
      <c r="C5" s="199" t="s">
        <v>15</v>
      </c>
      <c r="D5" s="180">
        <f>COUNTA(B8:B203)</f>
        <v>8</v>
      </c>
      <c r="E5" s="181">
        <f>COUNTA(C8:C219)</f>
        <v>105</v>
      </c>
      <c r="F5" s="181">
        <f>(COUNTIFS(N8:N219,"Passed",E8:E219,"Android"))+(COUNTIFS(N8:N219,"Failed",E8:E219,"Android"))+(COUNTIFS(N8:N219,"N/A",E8:E219,"Android"))+(COUNTIFS(N8:N219,"In Progress",E8:E219,"Android"))</f>
        <v>106</v>
      </c>
      <c r="G5" s="182">
        <f>F5/E5</f>
        <v>1.0095238095238095</v>
      </c>
      <c r="H5" s="183">
        <f>COUNTIFS(N8:N219,"Passed",E8:E219,"Android")</f>
        <v>104</v>
      </c>
      <c r="I5" s="184">
        <f>H5/E5</f>
        <v>0.99047619047619051</v>
      </c>
      <c r="J5" s="183">
        <f>COUNTIFS(N8:N219,"Failed",E8:E219,"Android")</f>
        <v>0</v>
      </c>
      <c r="K5" s="184">
        <f>J5/E5</f>
        <v>0</v>
      </c>
      <c r="L5" s="180">
        <f>COUNTIFS(N8:N219,"N/A",E8:E219,"Android")</f>
        <v>2</v>
      </c>
      <c r="M5" s="185">
        <f>L5/E5</f>
        <v>1.9047619047619049E-2</v>
      </c>
      <c r="N5" s="183">
        <f>COUNTIFS(N8:N219,"In Progress",E8:E219,"Android")</f>
        <v>0</v>
      </c>
      <c r="O5" s="186">
        <f>N5/E5</f>
        <v>0</v>
      </c>
    </row>
    <row r="6" spans="1:19">
      <c r="B6" s="421"/>
      <c r="C6" s="200" t="s">
        <v>16</v>
      </c>
      <c r="D6" s="83">
        <f>COUNTA(B8:B203)</f>
        <v>8</v>
      </c>
      <c r="E6" s="25">
        <f>COUNTA(C8:C219)</f>
        <v>105</v>
      </c>
      <c r="F6" s="25">
        <f>(COUNTIFS(N8:N219,"Passed",E8:E219,"iOS"))+(COUNTIFS(N8:N219,"Failed",E8:E219,"iOS"))+(COUNTIFS(N8:N219,"N/A",E8:E219,"iOS"))+(COUNTIFS(N8:N219,"In Progress",E8:E219,"iOS"))</f>
        <v>105</v>
      </c>
      <c r="G6" s="26">
        <f>F6/E6</f>
        <v>1</v>
      </c>
      <c r="H6" s="24">
        <f>COUNTIFS(N8:N219,"Passed",E8:E219,"iOS")</f>
        <v>102</v>
      </c>
      <c r="I6" s="26">
        <f>H6/E6</f>
        <v>0.97142857142857142</v>
      </c>
      <c r="J6" s="24">
        <f>COUNTIFS(N8:N219,"Failed",E8:E219,"iOS")</f>
        <v>0</v>
      </c>
      <c r="K6" s="26">
        <f>J6/E6</f>
        <v>0</v>
      </c>
      <c r="L6" s="24">
        <f>COUNTIFS(N8:N219,"N/A",E8:E219,"iOS")</f>
        <v>3</v>
      </c>
      <c r="M6" s="26">
        <f>L6/E6</f>
        <v>2.8571428571428571E-2</v>
      </c>
      <c r="N6" s="24">
        <f>COUNTIFS(N8:N219,"In Progress",E8:E219,"iOS")</f>
        <v>0</v>
      </c>
      <c r="O6" s="27">
        <f>N6/E6</f>
        <v>0</v>
      </c>
    </row>
    <row r="7" spans="1:19" ht="64.5" customHeight="1">
      <c r="A7" s="206" t="s">
        <v>17</v>
      </c>
      <c r="B7" s="207" t="s">
        <v>18</v>
      </c>
      <c r="C7" s="140" t="s">
        <v>19</v>
      </c>
      <c r="D7" s="125" t="s">
        <v>20</v>
      </c>
      <c r="E7" s="32" t="s">
        <v>5</v>
      </c>
      <c r="F7" s="32" t="s">
        <v>21</v>
      </c>
      <c r="G7" s="32" t="s">
        <v>22</v>
      </c>
      <c r="H7" s="32" t="s">
        <v>23</v>
      </c>
      <c r="I7" s="32" t="s">
        <v>24</v>
      </c>
      <c r="J7" s="32" t="s">
        <v>25</v>
      </c>
      <c r="K7" s="32" t="s">
        <v>27</v>
      </c>
      <c r="L7" s="32" t="s">
        <v>28</v>
      </c>
      <c r="M7" s="148" t="s">
        <v>305</v>
      </c>
      <c r="N7" s="32" t="s">
        <v>267</v>
      </c>
      <c r="O7" s="32" t="s">
        <v>30</v>
      </c>
      <c r="P7" s="32" t="s">
        <v>31</v>
      </c>
      <c r="Q7" s="32" t="s">
        <v>32</v>
      </c>
      <c r="R7" s="32" t="s">
        <v>33</v>
      </c>
      <c r="S7" s="33" t="s">
        <v>34</v>
      </c>
    </row>
    <row r="8" spans="1:19" ht="38.25" customHeight="1">
      <c r="A8" s="349">
        <v>1</v>
      </c>
      <c r="B8" s="349" t="s">
        <v>306</v>
      </c>
      <c r="C8" s="418" t="s">
        <v>307</v>
      </c>
      <c r="D8" s="422" t="s">
        <v>308</v>
      </c>
      <c r="E8" s="8" t="s">
        <v>15</v>
      </c>
      <c r="F8" s="1">
        <v>14</v>
      </c>
      <c r="G8" s="5" t="s">
        <v>309</v>
      </c>
      <c r="H8" s="3" t="s">
        <v>310</v>
      </c>
      <c r="I8" s="1">
        <v>3905251250</v>
      </c>
      <c r="J8" s="1"/>
      <c r="K8" s="416" t="s">
        <v>311</v>
      </c>
      <c r="L8" s="3"/>
      <c r="M8" s="1" t="s">
        <v>43</v>
      </c>
      <c r="N8" s="1" t="s">
        <v>9</v>
      </c>
      <c r="O8" s="3"/>
      <c r="P8" s="3"/>
      <c r="Q8" s="4">
        <v>45611</v>
      </c>
      <c r="R8" s="4">
        <v>45611</v>
      </c>
      <c r="S8" s="3"/>
    </row>
    <row r="9" spans="1:19" ht="39.75" customHeight="1">
      <c r="A9" s="349"/>
      <c r="B9" s="349"/>
      <c r="C9" s="418"/>
      <c r="D9" s="422"/>
      <c r="E9" s="8" t="s">
        <v>312</v>
      </c>
      <c r="F9" s="128">
        <v>16.3</v>
      </c>
      <c r="G9" s="5" t="s">
        <v>313</v>
      </c>
      <c r="H9" s="3" t="s">
        <v>310</v>
      </c>
      <c r="I9" s="1">
        <v>3905251250</v>
      </c>
      <c r="J9" s="1"/>
      <c r="K9" s="416"/>
      <c r="L9" s="3"/>
      <c r="M9" s="1" t="s">
        <v>43</v>
      </c>
      <c r="N9" s="1" t="s">
        <v>9</v>
      </c>
      <c r="O9" s="3"/>
      <c r="P9" s="3"/>
      <c r="Q9" s="4">
        <v>45611</v>
      </c>
      <c r="R9" s="4">
        <v>45611</v>
      </c>
      <c r="S9" s="3"/>
    </row>
    <row r="10" spans="1:19" ht="63" customHeight="1">
      <c r="A10" s="349">
        <v>2</v>
      </c>
      <c r="B10" s="349"/>
      <c r="C10" s="418" t="s">
        <v>314</v>
      </c>
      <c r="D10" s="432" t="s">
        <v>315</v>
      </c>
      <c r="E10" s="8" t="s">
        <v>15</v>
      </c>
      <c r="F10" s="1">
        <v>14</v>
      </c>
      <c r="G10" s="5" t="s">
        <v>309</v>
      </c>
      <c r="H10" s="3" t="s">
        <v>310</v>
      </c>
      <c r="I10" s="1">
        <v>3905251250</v>
      </c>
      <c r="J10" s="1"/>
      <c r="K10" s="416" t="s">
        <v>311</v>
      </c>
      <c r="L10" s="3"/>
      <c r="M10" s="1" t="s">
        <v>43</v>
      </c>
      <c r="N10" s="1" t="s">
        <v>9</v>
      </c>
      <c r="O10" s="3"/>
      <c r="P10" s="3"/>
      <c r="Q10" s="4">
        <v>45611</v>
      </c>
      <c r="R10" s="4">
        <v>45611</v>
      </c>
      <c r="S10" s="3"/>
    </row>
    <row r="11" spans="1:19" ht="73.5" customHeight="1">
      <c r="A11" s="349"/>
      <c r="B11" s="349"/>
      <c r="C11" s="418"/>
      <c r="D11" s="432"/>
      <c r="E11" s="8" t="s">
        <v>312</v>
      </c>
      <c r="F11" s="128">
        <v>16.3</v>
      </c>
      <c r="G11" s="5" t="s">
        <v>313</v>
      </c>
      <c r="H11" s="3" t="s">
        <v>310</v>
      </c>
      <c r="I11" s="1">
        <v>3905251250</v>
      </c>
      <c r="J11" s="1"/>
      <c r="K11" s="416"/>
      <c r="L11" s="3"/>
      <c r="M11" s="1" t="s">
        <v>43</v>
      </c>
      <c r="N11" s="1" t="s">
        <v>9</v>
      </c>
      <c r="O11" s="3"/>
      <c r="P11" s="3" t="s">
        <v>316</v>
      </c>
      <c r="Q11" s="4">
        <v>45611</v>
      </c>
      <c r="R11" s="4">
        <v>45611</v>
      </c>
      <c r="S11" s="3"/>
    </row>
    <row r="12" spans="1:19" ht="21.75" customHeight="1">
      <c r="A12" s="349">
        <v>3</v>
      </c>
      <c r="B12" s="349"/>
      <c r="C12" s="418" t="s">
        <v>317</v>
      </c>
      <c r="D12" s="419" t="s">
        <v>318</v>
      </c>
      <c r="E12" s="8" t="s">
        <v>15</v>
      </c>
      <c r="F12" s="1">
        <v>14</v>
      </c>
      <c r="G12" s="5" t="s">
        <v>309</v>
      </c>
      <c r="H12" s="3" t="s">
        <v>310</v>
      </c>
      <c r="I12" s="1">
        <v>3905251250</v>
      </c>
      <c r="J12" s="1"/>
      <c r="K12" s="416" t="s">
        <v>311</v>
      </c>
      <c r="L12" s="3"/>
      <c r="M12" s="1" t="s">
        <v>43</v>
      </c>
      <c r="N12" s="1" t="s">
        <v>9</v>
      </c>
      <c r="O12" s="3"/>
      <c r="P12" s="3"/>
      <c r="Q12" s="4">
        <v>45611</v>
      </c>
      <c r="R12" s="4">
        <v>45611</v>
      </c>
      <c r="S12" s="3"/>
    </row>
    <row r="13" spans="1:19" ht="23.25" customHeight="1">
      <c r="A13" s="349"/>
      <c r="B13" s="349"/>
      <c r="C13" s="418"/>
      <c r="D13" s="419"/>
      <c r="E13" s="8" t="s">
        <v>312</v>
      </c>
      <c r="F13" s="128">
        <v>16.3</v>
      </c>
      <c r="G13" s="5" t="s">
        <v>313</v>
      </c>
      <c r="H13" s="3" t="s">
        <v>310</v>
      </c>
      <c r="I13" s="1">
        <v>3905251250</v>
      </c>
      <c r="J13" s="1"/>
      <c r="K13" s="416"/>
      <c r="L13" s="3"/>
      <c r="M13" s="1" t="s">
        <v>43</v>
      </c>
      <c r="N13" s="1" t="s">
        <v>9</v>
      </c>
      <c r="O13" s="3"/>
      <c r="P13" s="3"/>
      <c r="Q13" s="4">
        <v>45611</v>
      </c>
      <c r="R13" s="4">
        <v>45611</v>
      </c>
      <c r="S13" s="3"/>
    </row>
    <row r="14" spans="1:19" ht="72" customHeight="1">
      <c r="A14" s="349">
        <v>4</v>
      </c>
      <c r="B14" s="349"/>
      <c r="C14" s="418" t="s">
        <v>319</v>
      </c>
      <c r="D14" s="423" t="s">
        <v>320</v>
      </c>
      <c r="E14" s="8" t="s">
        <v>15</v>
      </c>
      <c r="F14" s="1">
        <v>14</v>
      </c>
      <c r="G14" s="5" t="s">
        <v>309</v>
      </c>
      <c r="H14" s="3" t="s">
        <v>310</v>
      </c>
      <c r="I14" s="1">
        <v>3905251250</v>
      </c>
      <c r="J14" s="1"/>
      <c r="K14" s="416" t="s">
        <v>311</v>
      </c>
      <c r="L14" s="3"/>
      <c r="M14" s="1" t="s">
        <v>43</v>
      </c>
      <c r="N14" s="1" t="s">
        <v>9</v>
      </c>
      <c r="O14" s="3"/>
      <c r="P14" s="3"/>
      <c r="Q14" s="4">
        <v>45611</v>
      </c>
      <c r="R14" s="4">
        <v>45611</v>
      </c>
      <c r="S14" s="3"/>
    </row>
    <row r="15" spans="1:19" ht="84" customHeight="1">
      <c r="A15" s="349"/>
      <c r="B15" s="349"/>
      <c r="C15" s="418"/>
      <c r="D15" s="423"/>
      <c r="E15" s="8" t="s">
        <v>312</v>
      </c>
      <c r="F15" s="128">
        <v>16.3</v>
      </c>
      <c r="G15" s="5" t="s">
        <v>313</v>
      </c>
      <c r="H15" s="3" t="s">
        <v>310</v>
      </c>
      <c r="I15" s="1">
        <v>3905251250</v>
      </c>
      <c r="J15" s="1"/>
      <c r="K15" s="416"/>
      <c r="L15" s="3"/>
      <c r="M15" s="1" t="s">
        <v>43</v>
      </c>
      <c r="N15" s="1" t="s">
        <v>9</v>
      </c>
      <c r="O15" s="3"/>
      <c r="P15" s="3"/>
      <c r="Q15" s="4">
        <v>45611</v>
      </c>
      <c r="R15" s="4">
        <v>45611</v>
      </c>
      <c r="S15" s="3"/>
    </row>
    <row r="16" spans="1:19" ht="25.5" customHeight="1">
      <c r="A16" s="349">
        <v>5</v>
      </c>
      <c r="B16" s="349"/>
      <c r="C16" s="418" t="s">
        <v>321</v>
      </c>
      <c r="D16" s="424" t="s">
        <v>322</v>
      </c>
      <c r="E16" s="8" t="s">
        <v>15</v>
      </c>
      <c r="F16" s="1">
        <v>14</v>
      </c>
      <c r="G16" s="5" t="s">
        <v>309</v>
      </c>
      <c r="H16" s="3" t="s">
        <v>310</v>
      </c>
      <c r="I16" s="1">
        <v>3905251250</v>
      </c>
      <c r="J16" s="1"/>
      <c r="K16" s="416" t="s">
        <v>311</v>
      </c>
      <c r="L16" s="3"/>
      <c r="M16" s="1" t="s">
        <v>43</v>
      </c>
      <c r="N16" s="1" t="s">
        <v>9</v>
      </c>
      <c r="O16" s="3"/>
      <c r="P16" s="3"/>
      <c r="Q16" s="4">
        <v>45611</v>
      </c>
      <c r="R16" s="4">
        <v>45611</v>
      </c>
      <c r="S16" s="3"/>
    </row>
    <row r="17" spans="1:19" ht="28.5" customHeight="1">
      <c r="A17" s="349"/>
      <c r="B17" s="349"/>
      <c r="C17" s="418"/>
      <c r="D17" s="424"/>
      <c r="E17" s="8" t="s">
        <v>312</v>
      </c>
      <c r="F17" s="128">
        <v>16.3</v>
      </c>
      <c r="G17" s="5" t="s">
        <v>313</v>
      </c>
      <c r="H17" s="3" t="s">
        <v>310</v>
      </c>
      <c r="I17" s="1">
        <v>3905251250</v>
      </c>
      <c r="J17" s="1"/>
      <c r="K17" s="416"/>
      <c r="L17" s="3"/>
      <c r="M17" s="1" t="s">
        <v>43</v>
      </c>
      <c r="N17" s="1" t="s">
        <v>9</v>
      </c>
      <c r="O17" s="3"/>
      <c r="P17" s="3"/>
      <c r="Q17" s="4">
        <v>45611</v>
      </c>
      <c r="R17" s="4">
        <v>45611</v>
      </c>
      <c r="S17" s="3"/>
    </row>
    <row r="18" spans="1:19" ht="69" customHeight="1">
      <c r="A18" s="349">
        <v>6</v>
      </c>
      <c r="B18" s="349"/>
      <c r="C18" s="426" t="s">
        <v>323</v>
      </c>
      <c r="D18" s="425" t="s">
        <v>324</v>
      </c>
      <c r="E18" s="8" t="s">
        <v>15</v>
      </c>
      <c r="F18" s="1">
        <v>14</v>
      </c>
      <c r="G18" s="5" t="s">
        <v>309</v>
      </c>
      <c r="H18" s="3" t="s">
        <v>310</v>
      </c>
      <c r="I18" s="1">
        <v>3905251250</v>
      </c>
      <c r="J18" s="1"/>
      <c r="K18" s="416" t="s">
        <v>311</v>
      </c>
      <c r="L18" s="3"/>
      <c r="M18" s="1" t="s">
        <v>43</v>
      </c>
      <c r="N18" s="1" t="s">
        <v>9</v>
      </c>
      <c r="O18" s="3"/>
      <c r="P18" s="3"/>
      <c r="Q18" s="4">
        <v>45611</v>
      </c>
      <c r="R18" s="4">
        <v>45611</v>
      </c>
      <c r="S18" s="3"/>
    </row>
    <row r="19" spans="1:19" ht="90.75" customHeight="1">
      <c r="A19" s="349"/>
      <c r="B19" s="349"/>
      <c r="C19" s="426"/>
      <c r="D19" s="425"/>
      <c r="E19" s="8" t="s">
        <v>312</v>
      </c>
      <c r="F19" s="128">
        <v>16.3</v>
      </c>
      <c r="G19" s="5" t="s">
        <v>313</v>
      </c>
      <c r="H19" s="3" t="s">
        <v>310</v>
      </c>
      <c r="I19" s="1">
        <v>3905251250</v>
      </c>
      <c r="J19" s="5"/>
      <c r="K19" s="416"/>
      <c r="L19" s="124"/>
      <c r="M19" s="1" t="s">
        <v>43</v>
      </c>
      <c r="N19" s="1" t="s">
        <v>9</v>
      </c>
      <c r="O19" s="124"/>
      <c r="P19" s="124"/>
      <c r="Q19" s="4">
        <v>45611</v>
      </c>
      <c r="R19" s="4">
        <v>45611</v>
      </c>
      <c r="S19" s="124"/>
    </row>
    <row r="20" spans="1:19" ht="19.5" customHeight="1">
      <c r="A20" s="349">
        <v>7</v>
      </c>
      <c r="B20" s="349"/>
      <c r="C20" s="418" t="s">
        <v>325</v>
      </c>
      <c r="D20" s="443" t="s">
        <v>326</v>
      </c>
      <c r="E20" s="8" t="s">
        <v>15</v>
      </c>
      <c r="F20" s="1">
        <v>14</v>
      </c>
      <c r="G20" s="5" t="s">
        <v>309</v>
      </c>
      <c r="H20" s="3" t="s">
        <v>310</v>
      </c>
      <c r="I20" s="1">
        <v>3905251250</v>
      </c>
      <c r="J20" s="5"/>
      <c r="K20" s="416" t="s">
        <v>311</v>
      </c>
      <c r="L20" s="124"/>
      <c r="M20" s="1" t="s">
        <v>43</v>
      </c>
      <c r="N20" s="1" t="s">
        <v>9</v>
      </c>
      <c r="O20" s="124"/>
      <c r="P20" s="124"/>
      <c r="Q20" s="4">
        <v>45611</v>
      </c>
      <c r="R20" s="4">
        <v>45611</v>
      </c>
      <c r="S20" s="124"/>
    </row>
    <row r="21" spans="1:19" ht="18" customHeight="1">
      <c r="A21" s="349"/>
      <c r="B21" s="349"/>
      <c r="C21" s="418"/>
      <c r="D21" s="427"/>
      <c r="E21" s="8" t="s">
        <v>312</v>
      </c>
      <c r="F21" s="128">
        <v>16.3</v>
      </c>
      <c r="G21" s="5" t="s">
        <v>313</v>
      </c>
      <c r="H21" s="3" t="s">
        <v>310</v>
      </c>
      <c r="I21" s="1">
        <v>3905251250</v>
      </c>
      <c r="J21" s="5"/>
      <c r="K21" s="416"/>
      <c r="L21" s="124"/>
      <c r="M21" s="1" t="s">
        <v>43</v>
      </c>
      <c r="N21" s="1" t="s">
        <v>9</v>
      </c>
      <c r="O21" s="124"/>
      <c r="P21" s="124"/>
      <c r="Q21" s="4">
        <v>45611</v>
      </c>
      <c r="R21" s="4">
        <v>45611</v>
      </c>
      <c r="S21" s="124"/>
    </row>
    <row r="22" spans="1:19" ht="70.5" customHeight="1">
      <c r="A22" s="349">
        <v>8</v>
      </c>
      <c r="B22" s="349"/>
      <c r="C22" s="418" t="s">
        <v>327</v>
      </c>
      <c r="D22" s="427" t="s">
        <v>328</v>
      </c>
      <c r="E22" s="8" t="s">
        <v>15</v>
      </c>
      <c r="F22" s="1">
        <v>14</v>
      </c>
      <c r="G22" s="5" t="s">
        <v>309</v>
      </c>
      <c r="H22" s="3" t="s">
        <v>310</v>
      </c>
      <c r="I22" s="1">
        <v>3905251250</v>
      </c>
      <c r="J22" s="5"/>
      <c r="K22" s="416" t="s">
        <v>311</v>
      </c>
      <c r="L22" s="124"/>
      <c r="M22" s="1" t="s">
        <v>43</v>
      </c>
      <c r="N22" s="1" t="s">
        <v>9</v>
      </c>
      <c r="O22" s="124"/>
      <c r="P22" s="124" t="s">
        <v>329</v>
      </c>
      <c r="Q22" s="4">
        <v>45611</v>
      </c>
      <c r="R22" s="4">
        <v>45611</v>
      </c>
      <c r="S22" s="124"/>
    </row>
    <row r="23" spans="1:19" ht="112.5" customHeight="1">
      <c r="A23" s="349"/>
      <c r="B23" s="349"/>
      <c r="C23" s="418"/>
      <c r="D23" s="427"/>
      <c r="E23" s="8" t="s">
        <v>312</v>
      </c>
      <c r="F23" s="128">
        <v>16.3</v>
      </c>
      <c r="G23" s="5" t="s">
        <v>313</v>
      </c>
      <c r="H23" s="3" t="s">
        <v>310</v>
      </c>
      <c r="I23" s="1">
        <v>3905251250</v>
      </c>
      <c r="J23" s="44"/>
      <c r="K23" s="416"/>
      <c r="L23" s="44"/>
      <c r="M23" s="1" t="s">
        <v>43</v>
      </c>
      <c r="N23" s="1" t="s">
        <v>9</v>
      </c>
      <c r="O23" s="44"/>
      <c r="P23" s="192" t="s">
        <v>329</v>
      </c>
      <c r="Q23" s="4">
        <v>45611</v>
      </c>
      <c r="R23" s="4">
        <v>45611</v>
      </c>
      <c r="S23" s="44"/>
    </row>
    <row r="24" spans="1:19" ht="21.75" customHeight="1">
      <c r="A24" s="349">
        <v>9</v>
      </c>
      <c r="B24" s="349"/>
      <c r="C24" s="418" t="s">
        <v>330</v>
      </c>
      <c r="D24" s="427" t="s">
        <v>331</v>
      </c>
      <c r="E24" s="8" t="s">
        <v>15</v>
      </c>
      <c r="F24" s="1">
        <v>14</v>
      </c>
      <c r="G24" s="5" t="s">
        <v>309</v>
      </c>
      <c r="H24" s="3" t="s">
        <v>310</v>
      </c>
      <c r="I24" s="1">
        <v>3905251250</v>
      </c>
      <c r="J24" s="44"/>
      <c r="K24" s="416" t="s">
        <v>311</v>
      </c>
      <c r="L24" s="44"/>
      <c r="M24" s="1" t="s">
        <v>43</v>
      </c>
      <c r="N24" s="1" t="s">
        <v>9</v>
      </c>
      <c r="O24" s="44"/>
      <c r="P24" s="44"/>
      <c r="Q24" s="4">
        <v>45611</v>
      </c>
      <c r="R24" s="4">
        <v>45611</v>
      </c>
      <c r="S24" s="44"/>
    </row>
    <row r="25" spans="1:19" ht="21.75" customHeight="1">
      <c r="A25" s="349"/>
      <c r="B25" s="349"/>
      <c r="C25" s="418"/>
      <c r="D25" s="427"/>
      <c r="E25" s="8" t="s">
        <v>312</v>
      </c>
      <c r="F25" s="128">
        <v>16.3</v>
      </c>
      <c r="G25" s="5" t="s">
        <v>313</v>
      </c>
      <c r="H25" s="3" t="s">
        <v>310</v>
      </c>
      <c r="I25" s="1">
        <v>3905251250</v>
      </c>
      <c r="J25" s="44"/>
      <c r="K25" s="416"/>
      <c r="L25" s="44"/>
      <c r="M25" s="1" t="s">
        <v>43</v>
      </c>
      <c r="N25" s="1" t="s">
        <v>9</v>
      </c>
      <c r="O25" s="44"/>
      <c r="P25" s="44"/>
      <c r="Q25" s="4">
        <v>45611</v>
      </c>
      <c r="R25" s="4">
        <v>45611</v>
      </c>
      <c r="S25" s="44"/>
    </row>
    <row r="26" spans="1:19" ht="73.5" customHeight="1">
      <c r="A26" s="349">
        <v>10</v>
      </c>
      <c r="B26" s="349"/>
      <c r="C26" s="418" t="s">
        <v>332</v>
      </c>
      <c r="D26" s="427" t="s">
        <v>333</v>
      </c>
      <c r="E26" s="8" t="s">
        <v>15</v>
      </c>
      <c r="F26" s="1">
        <v>14</v>
      </c>
      <c r="G26" s="5" t="s">
        <v>309</v>
      </c>
      <c r="H26" s="3" t="s">
        <v>310</v>
      </c>
      <c r="I26" s="1">
        <v>3905251250</v>
      </c>
      <c r="J26" s="44"/>
      <c r="K26" s="416" t="s">
        <v>311</v>
      </c>
      <c r="L26" s="44"/>
      <c r="M26" s="1" t="s">
        <v>43</v>
      </c>
      <c r="N26" s="1" t="s">
        <v>9</v>
      </c>
      <c r="O26" s="44"/>
      <c r="P26" s="44"/>
      <c r="Q26" s="4">
        <v>45611</v>
      </c>
      <c r="R26" s="4">
        <v>45611</v>
      </c>
      <c r="S26" s="44"/>
    </row>
    <row r="27" spans="1:19" ht="120" customHeight="1">
      <c r="A27" s="349"/>
      <c r="B27" s="349"/>
      <c r="C27" s="418"/>
      <c r="D27" s="427"/>
      <c r="E27" s="8" t="s">
        <v>312</v>
      </c>
      <c r="F27" s="128">
        <v>16.3</v>
      </c>
      <c r="G27" s="5" t="s">
        <v>313</v>
      </c>
      <c r="H27" s="3" t="s">
        <v>310</v>
      </c>
      <c r="I27" s="1">
        <v>3905251250</v>
      </c>
      <c r="J27" s="44"/>
      <c r="K27" s="416"/>
      <c r="L27" s="44"/>
      <c r="M27" s="1" t="s">
        <v>43</v>
      </c>
      <c r="N27" s="1" t="s">
        <v>9</v>
      </c>
      <c r="O27" s="44"/>
      <c r="P27" s="44"/>
      <c r="Q27" s="4">
        <v>45611</v>
      </c>
      <c r="R27" s="4">
        <v>45611</v>
      </c>
      <c r="S27" s="44"/>
    </row>
    <row r="28" spans="1:19" ht="94.5" customHeight="1">
      <c r="A28" s="349">
        <v>11</v>
      </c>
      <c r="B28" s="349"/>
      <c r="C28" s="418" t="s">
        <v>334</v>
      </c>
      <c r="D28" s="427" t="s">
        <v>335</v>
      </c>
      <c r="E28" s="8" t="s">
        <v>15</v>
      </c>
      <c r="F28" s="1">
        <v>14</v>
      </c>
      <c r="G28" s="5" t="s">
        <v>309</v>
      </c>
      <c r="H28" s="3" t="s">
        <v>310</v>
      </c>
      <c r="I28" s="1">
        <v>3905251250</v>
      </c>
      <c r="J28" s="44"/>
      <c r="K28" s="416" t="s">
        <v>311</v>
      </c>
      <c r="L28" s="44"/>
      <c r="M28" s="1" t="s">
        <v>43</v>
      </c>
      <c r="N28" s="1" t="s">
        <v>9</v>
      </c>
      <c r="O28" s="44"/>
      <c r="P28" s="44"/>
      <c r="Q28" s="4">
        <v>45611</v>
      </c>
      <c r="R28" s="4">
        <v>45611</v>
      </c>
      <c r="S28" s="44"/>
    </row>
    <row r="29" spans="1:19" ht="128.25" customHeight="1">
      <c r="A29" s="349"/>
      <c r="B29" s="349"/>
      <c r="C29" s="418"/>
      <c r="D29" s="427"/>
      <c r="E29" s="8" t="s">
        <v>312</v>
      </c>
      <c r="F29" s="128">
        <v>16.3</v>
      </c>
      <c r="G29" s="5" t="s">
        <v>313</v>
      </c>
      <c r="H29" s="3" t="s">
        <v>310</v>
      </c>
      <c r="I29" s="1">
        <v>3905251250</v>
      </c>
      <c r="J29" s="44"/>
      <c r="K29" s="416"/>
      <c r="L29" s="44"/>
      <c r="M29" s="1" t="s">
        <v>43</v>
      </c>
      <c r="N29" s="1" t="s">
        <v>9</v>
      </c>
      <c r="O29" s="44"/>
      <c r="P29" s="44"/>
      <c r="Q29" s="4">
        <v>45611</v>
      </c>
      <c r="R29" s="4">
        <v>45611</v>
      </c>
      <c r="S29" s="44"/>
    </row>
    <row r="30" spans="1:19" ht="29.25" customHeight="1">
      <c r="A30" s="349">
        <v>12</v>
      </c>
      <c r="B30" s="349"/>
      <c r="C30" s="408" t="s">
        <v>336</v>
      </c>
      <c r="D30" s="427" t="s">
        <v>337</v>
      </c>
      <c r="E30" s="8" t="s">
        <v>15</v>
      </c>
      <c r="F30" s="1">
        <v>14</v>
      </c>
      <c r="G30" s="5" t="s">
        <v>309</v>
      </c>
      <c r="H30" s="3" t="s">
        <v>310</v>
      </c>
      <c r="I30" s="1">
        <v>3905251250</v>
      </c>
      <c r="J30" s="44"/>
      <c r="K30" s="416" t="s">
        <v>311</v>
      </c>
      <c r="L30" s="44"/>
      <c r="M30" s="1" t="s">
        <v>43</v>
      </c>
      <c r="N30" s="1" t="s">
        <v>9</v>
      </c>
      <c r="O30" s="44"/>
      <c r="P30" s="204" t="s">
        <v>338</v>
      </c>
      <c r="Q30" s="4">
        <v>45611</v>
      </c>
      <c r="R30" s="4">
        <v>45611</v>
      </c>
      <c r="S30" s="44"/>
    </row>
    <row r="31" spans="1:19" ht="26.25" customHeight="1">
      <c r="A31" s="349"/>
      <c r="B31" s="349"/>
      <c r="C31" s="408"/>
      <c r="D31" s="427"/>
      <c r="E31" s="8" t="s">
        <v>312</v>
      </c>
      <c r="F31" s="128">
        <v>16.3</v>
      </c>
      <c r="G31" s="5" t="s">
        <v>313</v>
      </c>
      <c r="H31" s="3" t="s">
        <v>310</v>
      </c>
      <c r="I31" s="1">
        <v>3905251250</v>
      </c>
      <c r="J31" s="44"/>
      <c r="K31" s="416"/>
      <c r="L31" s="44"/>
      <c r="M31" s="1" t="s">
        <v>43</v>
      </c>
      <c r="N31" s="1" t="s">
        <v>9</v>
      </c>
      <c r="O31" s="44"/>
      <c r="P31" s="204" t="s">
        <v>338</v>
      </c>
      <c r="Q31" s="4">
        <v>45611</v>
      </c>
      <c r="R31" s="4">
        <v>45611</v>
      </c>
      <c r="S31" s="44"/>
    </row>
    <row r="32" spans="1:19" ht="54" customHeight="1">
      <c r="A32" s="349">
        <v>13</v>
      </c>
      <c r="B32" s="349"/>
      <c r="C32" s="408" t="s">
        <v>339</v>
      </c>
      <c r="D32" s="427" t="s">
        <v>340</v>
      </c>
      <c r="E32" s="8" t="s">
        <v>15</v>
      </c>
      <c r="F32" s="1">
        <v>14</v>
      </c>
      <c r="G32" s="5" t="s">
        <v>309</v>
      </c>
      <c r="H32" s="3" t="s">
        <v>310</v>
      </c>
      <c r="I32" s="1">
        <v>3905251250</v>
      </c>
      <c r="J32" s="44"/>
      <c r="K32" s="416" t="s">
        <v>311</v>
      </c>
      <c r="L32" s="44"/>
      <c r="M32" s="1" t="s">
        <v>43</v>
      </c>
      <c r="N32" s="1" t="s">
        <v>9</v>
      </c>
      <c r="O32" s="44"/>
      <c r="P32" s="44"/>
      <c r="Q32" s="4">
        <v>45611</v>
      </c>
      <c r="R32" s="4">
        <v>45611</v>
      </c>
      <c r="S32" s="44"/>
    </row>
    <row r="33" spans="1:19" ht="78.75" customHeight="1">
      <c r="A33" s="349"/>
      <c r="B33" s="349"/>
      <c r="C33" s="408"/>
      <c r="D33" s="427"/>
      <c r="E33" s="8" t="s">
        <v>312</v>
      </c>
      <c r="F33" s="128">
        <v>16.3</v>
      </c>
      <c r="G33" s="5" t="s">
        <v>313</v>
      </c>
      <c r="H33" s="3" t="s">
        <v>310</v>
      </c>
      <c r="I33" s="1">
        <v>3905251250</v>
      </c>
      <c r="J33" s="44"/>
      <c r="K33" s="416"/>
      <c r="L33" s="44"/>
      <c r="M33" s="1" t="s">
        <v>43</v>
      </c>
      <c r="N33" s="1" t="s">
        <v>9</v>
      </c>
      <c r="O33" s="44"/>
      <c r="P33" s="44"/>
      <c r="Q33" s="4">
        <v>45611</v>
      </c>
      <c r="R33" s="4">
        <v>45611</v>
      </c>
      <c r="S33" s="44"/>
    </row>
    <row r="34" spans="1:19" ht="78.75" customHeight="1">
      <c r="A34" s="349">
        <v>14</v>
      </c>
      <c r="B34" s="349"/>
      <c r="C34" s="408" t="s">
        <v>341</v>
      </c>
      <c r="D34" s="417" t="s">
        <v>342</v>
      </c>
      <c r="E34" s="8" t="s">
        <v>15</v>
      </c>
      <c r="F34" s="1">
        <v>14</v>
      </c>
      <c r="G34" s="5" t="s">
        <v>309</v>
      </c>
      <c r="H34" s="3" t="s">
        <v>310</v>
      </c>
      <c r="I34" s="1">
        <v>3905251250</v>
      </c>
      <c r="J34" s="44"/>
      <c r="K34" s="416" t="s">
        <v>311</v>
      </c>
      <c r="L34" s="44"/>
      <c r="M34" s="1" t="s">
        <v>43</v>
      </c>
      <c r="N34" s="1" t="s">
        <v>9</v>
      </c>
      <c r="O34" s="44"/>
      <c r="P34" s="44"/>
      <c r="Q34" s="4">
        <v>45611</v>
      </c>
      <c r="R34" s="4">
        <v>45611</v>
      </c>
      <c r="S34" s="44"/>
    </row>
    <row r="35" spans="1:19" ht="57.75" customHeight="1">
      <c r="A35" s="349"/>
      <c r="B35" s="349"/>
      <c r="C35" s="408"/>
      <c r="D35" s="417"/>
      <c r="E35" s="8" t="s">
        <v>312</v>
      </c>
      <c r="F35" s="128">
        <v>16.3</v>
      </c>
      <c r="G35" s="5" t="s">
        <v>313</v>
      </c>
      <c r="H35" s="3" t="s">
        <v>310</v>
      </c>
      <c r="I35" s="1">
        <v>3905251250</v>
      </c>
      <c r="J35" s="44"/>
      <c r="K35" s="416"/>
      <c r="L35" s="44"/>
      <c r="M35" s="1" t="s">
        <v>43</v>
      </c>
      <c r="N35" s="1" t="s">
        <v>9</v>
      </c>
      <c r="O35" s="44"/>
      <c r="P35" s="44"/>
      <c r="Q35" s="4">
        <v>45611</v>
      </c>
      <c r="R35" s="4">
        <v>45611</v>
      </c>
      <c r="S35" s="44"/>
    </row>
    <row r="36" spans="1:19" ht="34.5" customHeight="1">
      <c r="A36" s="349">
        <v>15</v>
      </c>
      <c r="B36" s="349"/>
      <c r="C36" s="408" t="s">
        <v>343</v>
      </c>
      <c r="D36" s="417" t="s">
        <v>344</v>
      </c>
      <c r="E36" s="8" t="s">
        <v>15</v>
      </c>
      <c r="F36" s="1">
        <v>14</v>
      </c>
      <c r="G36" s="5" t="s">
        <v>309</v>
      </c>
      <c r="H36" s="3" t="s">
        <v>310</v>
      </c>
      <c r="I36" s="1">
        <v>3905251250</v>
      </c>
      <c r="J36" s="44"/>
      <c r="K36" s="416" t="s">
        <v>311</v>
      </c>
      <c r="L36" s="44"/>
      <c r="M36" s="1" t="s">
        <v>43</v>
      </c>
      <c r="N36" s="1" t="s">
        <v>9</v>
      </c>
      <c r="O36" s="44"/>
      <c r="P36" s="44"/>
      <c r="Q36" s="4">
        <v>45611</v>
      </c>
      <c r="R36" s="44"/>
      <c r="S36" s="44"/>
    </row>
    <row r="37" spans="1:19" ht="56.25" customHeight="1">
      <c r="A37" s="349"/>
      <c r="B37" s="349"/>
      <c r="C37" s="408"/>
      <c r="D37" s="417"/>
      <c r="E37" s="8" t="s">
        <v>312</v>
      </c>
      <c r="F37" s="128">
        <v>16.3</v>
      </c>
      <c r="G37" s="5" t="s">
        <v>313</v>
      </c>
      <c r="H37" s="3" t="s">
        <v>310</v>
      </c>
      <c r="I37" s="1">
        <v>3905251250</v>
      </c>
      <c r="J37" s="44"/>
      <c r="K37" s="416"/>
      <c r="L37" s="44"/>
      <c r="M37" s="1" t="s">
        <v>43</v>
      </c>
      <c r="N37" s="1" t="s">
        <v>9</v>
      </c>
      <c r="O37" s="44"/>
      <c r="P37" s="44"/>
      <c r="Q37" s="4">
        <v>45611</v>
      </c>
      <c r="R37" s="4">
        <v>45611</v>
      </c>
      <c r="S37" s="44"/>
    </row>
    <row r="38" spans="1:19" ht="156" customHeight="1">
      <c r="A38" s="349">
        <v>16</v>
      </c>
      <c r="B38" s="349"/>
      <c r="C38" s="408" t="s">
        <v>345</v>
      </c>
      <c r="D38" s="433" t="s">
        <v>346</v>
      </c>
      <c r="E38" s="8" t="s">
        <v>15</v>
      </c>
      <c r="F38" s="1">
        <v>14</v>
      </c>
      <c r="G38" s="5" t="s">
        <v>309</v>
      </c>
      <c r="H38" s="3" t="s">
        <v>310</v>
      </c>
      <c r="I38" s="1">
        <v>3905251250</v>
      </c>
      <c r="J38" s="44"/>
      <c r="K38" s="416" t="s">
        <v>311</v>
      </c>
      <c r="L38" s="44"/>
      <c r="M38" s="1" t="s">
        <v>43</v>
      </c>
      <c r="N38" s="1" t="s">
        <v>9</v>
      </c>
      <c r="O38" s="44"/>
      <c r="P38" s="44"/>
      <c r="Q38" s="4">
        <v>45611</v>
      </c>
      <c r="R38" s="4">
        <v>45611</v>
      </c>
      <c r="S38" s="44"/>
    </row>
    <row r="39" spans="1:19" ht="248.25" customHeight="1">
      <c r="A39" s="349"/>
      <c r="B39" s="349"/>
      <c r="C39" s="408"/>
      <c r="D39" s="433"/>
      <c r="E39" s="8" t="s">
        <v>312</v>
      </c>
      <c r="F39" s="128">
        <v>16.3</v>
      </c>
      <c r="G39" s="5" t="s">
        <v>313</v>
      </c>
      <c r="H39" s="3" t="s">
        <v>310</v>
      </c>
      <c r="I39" s="1">
        <v>3905251250</v>
      </c>
      <c r="J39" s="44"/>
      <c r="K39" s="416"/>
      <c r="L39" s="44"/>
      <c r="M39" s="1" t="s">
        <v>43</v>
      </c>
      <c r="N39" s="1" t="s">
        <v>9</v>
      </c>
      <c r="O39" s="44"/>
      <c r="P39" s="44"/>
      <c r="Q39" s="4">
        <v>45611</v>
      </c>
      <c r="R39" s="4">
        <v>45611</v>
      </c>
      <c r="S39" s="44"/>
    </row>
    <row r="40" spans="1:19" ht="57.75" customHeight="1">
      <c r="A40" s="349">
        <v>17</v>
      </c>
      <c r="B40" s="349"/>
      <c r="C40" s="431" t="s">
        <v>347</v>
      </c>
      <c r="D40" s="427" t="s">
        <v>348</v>
      </c>
      <c r="E40" s="8" t="s">
        <v>15</v>
      </c>
      <c r="F40" s="1">
        <v>14</v>
      </c>
      <c r="G40" s="5" t="s">
        <v>309</v>
      </c>
      <c r="H40" s="3" t="s">
        <v>310</v>
      </c>
      <c r="I40" s="1">
        <v>3905251250</v>
      </c>
      <c r="J40" s="44"/>
      <c r="K40" s="416" t="s">
        <v>311</v>
      </c>
      <c r="L40" s="44"/>
      <c r="M40" s="1" t="s">
        <v>43</v>
      </c>
      <c r="N40" s="1" t="s">
        <v>9</v>
      </c>
      <c r="O40" s="44"/>
      <c r="P40" s="44"/>
      <c r="Q40" s="4">
        <v>45611</v>
      </c>
      <c r="R40" s="4">
        <v>45611</v>
      </c>
      <c r="S40" s="44"/>
    </row>
    <row r="41" spans="1:19" ht="22.5" customHeight="1">
      <c r="A41" s="349"/>
      <c r="B41" s="349"/>
      <c r="C41" s="431"/>
      <c r="D41" s="427"/>
      <c r="E41" s="8" t="s">
        <v>312</v>
      </c>
      <c r="F41" s="128">
        <v>16.3</v>
      </c>
      <c r="G41" s="5" t="s">
        <v>313</v>
      </c>
      <c r="H41" s="3" t="s">
        <v>310</v>
      </c>
      <c r="I41" s="1">
        <v>3905251250</v>
      </c>
      <c r="J41" s="44"/>
      <c r="K41" s="416"/>
      <c r="L41" s="44"/>
      <c r="M41" s="1" t="s">
        <v>43</v>
      </c>
      <c r="N41" s="1" t="s">
        <v>9</v>
      </c>
      <c r="O41" s="44"/>
      <c r="P41" s="44"/>
      <c r="Q41" s="4">
        <v>45611</v>
      </c>
      <c r="R41" s="4">
        <v>45611</v>
      </c>
      <c r="S41" s="44"/>
    </row>
    <row r="42" spans="1:19" ht="42.75" customHeight="1">
      <c r="A42" s="349">
        <v>18</v>
      </c>
      <c r="B42" s="349"/>
      <c r="C42" s="408" t="s">
        <v>349</v>
      </c>
      <c r="D42" s="428" t="s">
        <v>350</v>
      </c>
      <c r="E42" s="8" t="s">
        <v>15</v>
      </c>
      <c r="F42" s="1">
        <v>14</v>
      </c>
      <c r="G42" s="5" t="s">
        <v>309</v>
      </c>
      <c r="H42" s="3" t="s">
        <v>310</v>
      </c>
      <c r="I42" s="1">
        <v>3905251250</v>
      </c>
      <c r="J42" s="44"/>
      <c r="K42" s="416" t="s">
        <v>311</v>
      </c>
      <c r="L42" s="44"/>
      <c r="M42" s="1" t="s">
        <v>43</v>
      </c>
      <c r="N42" s="1" t="s">
        <v>9</v>
      </c>
      <c r="O42" s="44"/>
      <c r="P42" s="44"/>
      <c r="Q42" s="4">
        <v>45611</v>
      </c>
      <c r="R42" s="4">
        <v>45611</v>
      </c>
      <c r="S42" s="44"/>
    </row>
    <row r="43" spans="1:19" ht="72" customHeight="1">
      <c r="A43" s="349"/>
      <c r="B43" s="349"/>
      <c r="C43" s="408"/>
      <c r="D43" s="428"/>
      <c r="E43" s="8" t="s">
        <v>312</v>
      </c>
      <c r="F43" s="128">
        <v>16.3</v>
      </c>
      <c r="G43" s="5" t="s">
        <v>313</v>
      </c>
      <c r="H43" s="3" t="s">
        <v>310</v>
      </c>
      <c r="I43" s="1">
        <v>3905251250</v>
      </c>
      <c r="J43" s="44"/>
      <c r="K43" s="416"/>
      <c r="L43" s="44"/>
      <c r="M43" s="1" t="s">
        <v>43</v>
      </c>
      <c r="N43" s="1" t="s">
        <v>9</v>
      </c>
      <c r="O43" s="44"/>
      <c r="P43" s="44"/>
      <c r="Q43" s="4">
        <v>45611</v>
      </c>
      <c r="R43" s="4">
        <v>45611</v>
      </c>
      <c r="S43" s="44"/>
    </row>
    <row r="44" spans="1:19" ht="33" customHeight="1">
      <c r="A44" s="349">
        <v>19</v>
      </c>
      <c r="B44" s="349"/>
      <c r="C44" s="431" t="s">
        <v>351</v>
      </c>
      <c r="D44" s="428" t="s">
        <v>348</v>
      </c>
      <c r="E44" s="8" t="s">
        <v>15</v>
      </c>
      <c r="F44" s="1">
        <v>14</v>
      </c>
      <c r="G44" s="5" t="s">
        <v>309</v>
      </c>
      <c r="H44" s="3" t="s">
        <v>310</v>
      </c>
      <c r="I44" s="1">
        <v>3905251250</v>
      </c>
      <c r="J44" s="44"/>
      <c r="K44" s="416" t="s">
        <v>311</v>
      </c>
      <c r="L44" s="44"/>
      <c r="M44" s="1" t="s">
        <v>43</v>
      </c>
      <c r="N44" s="1" t="s">
        <v>9</v>
      </c>
      <c r="O44" s="44"/>
      <c r="P44" s="44"/>
      <c r="Q44" s="4">
        <v>45611</v>
      </c>
      <c r="R44" s="4">
        <v>45611</v>
      </c>
      <c r="S44" s="44"/>
    </row>
    <row r="45" spans="1:19" ht="60" customHeight="1">
      <c r="A45" s="349"/>
      <c r="B45" s="349"/>
      <c r="C45" s="431"/>
      <c r="D45" s="428"/>
      <c r="E45" s="8" t="s">
        <v>312</v>
      </c>
      <c r="F45" s="128">
        <v>16.3</v>
      </c>
      <c r="G45" s="5" t="s">
        <v>313</v>
      </c>
      <c r="H45" s="3" t="s">
        <v>310</v>
      </c>
      <c r="I45" s="1">
        <v>3905251250</v>
      </c>
      <c r="J45" s="44"/>
      <c r="K45" s="416"/>
      <c r="L45" s="44"/>
      <c r="M45" s="1" t="s">
        <v>43</v>
      </c>
      <c r="N45" s="1" t="s">
        <v>9</v>
      </c>
      <c r="O45" s="44"/>
      <c r="P45" s="44"/>
      <c r="Q45" s="4">
        <v>45611</v>
      </c>
      <c r="R45" s="4">
        <v>45611</v>
      </c>
      <c r="S45" s="44"/>
    </row>
    <row r="46" spans="1:19" ht="60" customHeight="1">
      <c r="A46" s="349">
        <v>20</v>
      </c>
      <c r="B46" s="349"/>
      <c r="C46" s="408" t="s">
        <v>352</v>
      </c>
      <c r="D46" s="428" t="s">
        <v>353</v>
      </c>
      <c r="E46" s="8" t="s">
        <v>15</v>
      </c>
      <c r="F46" s="1">
        <v>14</v>
      </c>
      <c r="G46" s="5" t="s">
        <v>309</v>
      </c>
      <c r="H46" s="3" t="s">
        <v>310</v>
      </c>
      <c r="I46" s="1">
        <v>3905251250</v>
      </c>
      <c r="J46" s="44"/>
      <c r="K46" s="416" t="s">
        <v>311</v>
      </c>
      <c r="L46" s="44"/>
      <c r="M46" s="1" t="s">
        <v>43</v>
      </c>
      <c r="N46" s="1" t="s">
        <v>9</v>
      </c>
      <c r="O46" s="44"/>
      <c r="P46" s="44"/>
      <c r="Q46" s="4">
        <v>45611</v>
      </c>
      <c r="R46" s="4">
        <v>45611</v>
      </c>
      <c r="S46" s="44"/>
    </row>
    <row r="47" spans="1:19" ht="42.75" customHeight="1">
      <c r="A47" s="349"/>
      <c r="B47" s="349"/>
      <c r="C47" s="408"/>
      <c r="D47" s="428"/>
      <c r="E47" s="8" t="s">
        <v>312</v>
      </c>
      <c r="F47" s="128">
        <v>16.3</v>
      </c>
      <c r="G47" s="5" t="s">
        <v>313</v>
      </c>
      <c r="H47" s="3" t="s">
        <v>310</v>
      </c>
      <c r="I47" s="1">
        <v>3905251250</v>
      </c>
      <c r="J47" s="44"/>
      <c r="K47" s="416"/>
      <c r="L47" s="44"/>
      <c r="M47" s="1" t="s">
        <v>43</v>
      </c>
      <c r="N47" s="1" t="s">
        <v>9</v>
      </c>
      <c r="O47" s="44"/>
      <c r="P47" s="44"/>
      <c r="Q47" s="4">
        <v>45611</v>
      </c>
      <c r="R47" s="4">
        <v>45611</v>
      </c>
      <c r="S47" s="44"/>
    </row>
    <row r="48" spans="1:19" ht="28.5" customHeight="1">
      <c r="A48" s="349">
        <v>21</v>
      </c>
      <c r="B48" s="349"/>
      <c r="C48" s="408" t="s">
        <v>354</v>
      </c>
      <c r="D48" s="428" t="s">
        <v>355</v>
      </c>
      <c r="E48" s="8" t="s">
        <v>15</v>
      </c>
      <c r="F48" s="1">
        <v>14</v>
      </c>
      <c r="G48" s="5" t="s">
        <v>309</v>
      </c>
      <c r="H48" s="3" t="s">
        <v>310</v>
      </c>
      <c r="I48" s="1">
        <v>3905251250</v>
      </c>
      <c r="J48" s="44"/>
      <c r="K48" s="416" t="s">
        <v>311</v>
      </c>
      <c r="L48" s="44"/>
      <c r="M48" s="1" t="s">
        <v>43</v>
      </c>
      <c r="N48" s="1" t="s">
        <v>9</v>
      </c>
      <c r="O48" s="44"/>
      <c r="P48" s="44"/>
      <c r="Q48" s="4">
        <v>45611</v>
      </c>
      <c r="R48" s="4">
        <v>45611</v>
      </c>
      <c r="S48" s="44"/>
    </row>
    <row r="49" spans="1:19">
      <c r="A49" s="349"/>
      <c r="B49" s="349"/>
      <c r="C49" s="408"/>
      <c r="D49" s="428"/>
      <c r="E49" s="8" t="s">
        <v>312</v>
      </c>
      <c r="F49" s="128">
        <v>16.3</v>
      </c>
      <c r="G49" s="5" t="s">
        <v>313</v>
      </c>
      <c r="H49" s="3" t="s">
        <v>310</v>
      </c>
      <c r="I49" s="1">
        <v>3905251250</v>
      </c>
      <c r="J49" s="44"/>
      <c r="K49" s="416"/>
      <c r="L49" s="44"/>
      <c r="M49" s="1" t="s">
        <v>43</v>
      </c>
      <c r="N49" s="1" t="s">
        <v>9</v>
      </c>
      <c r="O49" s="44"/>
      <c r="P49" s="44"/>
      <c r="Q49" s="4">
        <v>45611</v>
      </c>
      <c r="R49" s="4">
        <v>45611</v>
      </c>
      <c r="S49" s="44"/>
    </row>
    <row r="50" spans="1:19" ht="52.5" customHeight="1">
      <c r="A50" s="349">
        <v>22</v>
      </c>
      <c r="B50" s="349"/>
      <c r="C50" s="408" t="s">
        <v>356</v>
      </c>
      <c r="D50" s="430" t="s">
        <v>357</v>
      </c>
      <c r="E50" s="8" t="s">
        <v>15</v>
      </c>
      <c r="F50" s="1">
        <v>14</v>
      </c>
      <c r="G50" s="5" t="s">
        <v>309</v>
      </c>
      <c r="H50" s="3" t="s">
        <v>310</v>
      </c>
      <c r="I50" s="1">
        <v>3905251250</v>
      </c>
      <c r="J50" s="44"/>
      <c r="K50" s="416" t="s">
        <v>311</v>
      </c>
      <c r="L50" s="44"/>
      <c r="M50" s="1" t="s">
        <v>43</v>
      </c>
      <c r="N50" s="1" t="s">
        <v>9</v>
      </c>
      <c r="O50" s="44"/>
      <c r="P50" s="211" t="s">
        <v>358</v>
      </c>
      <c r="Q50" s="44"/>
      <c r="R50" s="44"/>
      <c r="S50" s="44"/>
    </row>
    <row r="51" spans="1:19" ht="43.5" customHeight="1">
      <c r="A51" s="349"/>
      <c r="B51" s="349"/>
      <c r="C51" s="408"/>
      <c r="D51" s="430"/>
      <c r="E51" s="8" t="s">
        <v>312</v>
      </c>
      <c r="F51" s="128">
        <v>16.3</v>
      </c>
      <c r="G51" s="5" t="s">
        <v>313</v>
      </c>
      <c r="H51" s="3" t="s">
        <v>310</v>
      </c>
      <c r="I51" s="1">
        <v>3905251250</v>
      </c>
      <c r="J51" s="44"/>
      <c r="K51" s="416"/>
      <c r="L51" s="44"/>
      <c r="M51" s="1" t="s">
        <v>43</v>
      </c>
      <c r="N51" s="1" t="s">
        <v>9</v>
      </c>
      <c r="O51" s="44"/>
      <c r="P51" s="211" t="s">
        <v>358</v>
      </c>
      <c r="Q51" s="44"/>
      <c r="R51" s="44"/>
      <c r="S51" s="44"/>
    </row>
    <row r="52" spans="1:19" ht="33" customHeight="1">
      <c r="A52" s="349">
        <v>23</v>
      </c>
      <c r="B52" s="349"/>
      <c r="C52" s="408" t="s">
        <v>359</v>
      </c>
      <c r="D52" s="428" t="s">
        <v>360</v>
      </c>
      <c r="E52" s="8" t="s">
        <v>15</v>
      </c>
      <c r="F52" s="1">
        <v>14</v>
      </c>
      <c r="G52" s="5" t="s">
        <v>309</v>
      </c>
      <c r="H52" s="3" t="s">
        <v>310</v>
      </c>
      <c r="I52" s="1">
        <v>3905251250</v>
      </c>
      <c r="J52" s="44"/>
      <c r="K52" s="416" t="s">
        <v>311</v>
      </c>
      <c r="L52" s="44"/>
      <c r="M52" s="1" t="s">
        <v>43</v>
      </c>
      <c r="N52" s="1" t="s">
        <v>9</v>
      </c>
      <c r="O52" s="44"/>
      <c r="P52" s="247"/>
      <c r="Q52" s="44"/>
      <c r="R52" s="44"/>
      <c r="S52" s="44"/>
    </row>
    <row r="53" spans="1:19" ht="60" customHeight="1">
      <c r="A53" s="349"/>
      <c r="B53" s="349"/>
      <c r="C53" s="408"/>
      <c r="D53" s="428"/>
      <c r="E53" s="8" t="s">
        <v>312</v>
      </c>
      <c r="F53" s="128">
        <v>16.3</v>
      </c>
      <c r="G53" s="5" t="s">
        <v>313</v>
      </c>
      <c r="H53" s="3" t="s">
        <v>310</v>
      </c>
      <c r="I53" s="1">
        <v>3905251250</v>
      </c>
      <c r="J53" s="44"/>
      <c r="K53" s="416"/>
      <c r="L53" s="44"/>
      <c r="M53" s="1" t="s">
        <v>43</v>
      </c>
      <c r="N53" s="1" t="s">
        <v>9</v>
      </c>
      <c r="O53" s="44"/>
      <c r="P53" s="247"/>
      <c r="Q53" s="44"/>
      <c r="R53" s="44"/>
      <c r="S53" s="44"/>
    </row>
    <row r="54" spans="1:19" ht="43.5">
      <c r="A54" s="349">
        <v>24</v>
      </c>
      <c r="B54" s="349"/>
      <c r="C54" s="409" t="s">
        <v>361</v>
      </c>
      <c r="D54" s="429" t="s">
        <v>362</v>
      </c>
      <c r="E54" s="8" t="s">
        <v>15</v>
      </c>
      <c r="F54" s="1">
        <v>14</v>
      </c>
      <c r="G54" s="5" t="s">
        <v>309</v>
      </c>
      <c r="H54" s="3" t="s">
        <v>310</v>
      </c>
      <c r="I54" s="1">
        <v>3905251250</v>
      </c>
      <c r="J54" s="44"/>
      <c r="K54" s="416" t="s">
        <v>311</v>
      </c>
      <c r="L54" s="44"/>
      <c r="M54" s="1" t="s">
        <v>43</v>
      </c>
      <c r="N54" s="1" t="s">
        <v>9</v>
      </c>
      <c r="O54" s="44"/>
      <c r="P54" s="205" t="s">
        <v>363</v>
      </c>
      <c r="Q54" s="44"/>
      <c r="R54" s="44"/>
      <c r="S54" s="44"/>
    </row>
    <row r="55" spans="1:19" ht="41.25">
      <c r="A55" s="349"/>
      <c r="B55" s="349"/>
      <c r="C55" s="409"/>
      <c r="D55" s="429"/>
      <c r="E55" s="153" t="s">
        <v>312</v>
      </c>
      <c r="F55" s="128">
        <v>16.3</v>
      </c>
      <c r="G55" s="5" t="s">
        <v>313</v>
      </c>
      <c r="H55" s="3" t="s">
        <v>310</v>
      </c>
      <c r="I55" s="1">
        <v>3905251250</v>
      </c>
      <c r="J55" s="44"/>
      <c r="K55" s="416"/>
      <c r="L55" s="44"/>
      <c r="M55" s="1" t="s">
        <v>43</v>
      </c>
      <c r="N55" s="1" t="s">
        <v>9</v>
      </c>
      <c r="O55" s="44"/>
      <c r="P55" s="205" t="s">
        <v>363</v>
      </c>
      <c r="Q55" s="44"/>
      <c r="R55" s="44"/>
      <c r="S55" s="44"/>
    </row>
    <row r="56" spans="1:19" ht="24" customHeight="1">
      <c r="A56" s="349">
        <v>25</v>
      </c>
      <c r="B56" s="349"/>
      <c r="C56" s="409" t="s">
        <v>364</v>
      </c>
      <c r="D56" s="432" t="s">
        <v>365</v>
      </c>
      <c r="E56" s="1" t="s">
        <v>15</v>
      </c>
      <c r="F56" s="1">
        <v>14</v>
      </c>
      <c r="G56" s="5" t="s">
        <v>309</v>
      </c>
      <c r="H56" s="3" t="s">
        <v>310</v>
      </c>
      <c r="I56" s="1">
        <v>3905251250</v>
      </c>
      <c r="J56" s="44"/>
      <c r="K56" s="416" t="s">
        <v>311</v>
      </c>
      <c r="L56" s="44"/>
      <c r="M56" s="1" t="s">
        <v>43</v>
      </c>
      <c r="N56" s="1" t="s">
        <v>9</v>
      </c>
      <c r="O56" s="44"/>
      <c r="P56" s="44"/>
      <c r="Q56" s="44"/>
      <c r="R56" s="44"/>
      <c r="S56" s="44"/>
    </row>
    <row r="57" spans="1:19">
      <c r="A57" s="349"/>
      <c r="B57" s="349"/>
      <c r="C57" s="409"/>
      <c r="D57" s="432"/>
      <c r="E57" s="1" t="s">
        <v>312</v>
      </c>
      <c r="F57" s="128">
        <v>16.3</v>
      </c>
      <c r="G57" s="5" t="s">
        <v>313</v>
      </c>
      <c r="H57" s="3" t="s">
        <v>310</v>
      </c>
      <c r="I57" s="1">
        <v>3905251250</v>
      </c>
      <c r="J57" s="44"/>
      <c r="K57" s="416"/>
      <c r="L57" s="44"/>
      <c r="M57" s="1" t="s">
        <v>43</v>
      </c>
      <c r="N57" s="1" t="s">
        <v>9</v>
      </c>
      <c r="O57" s="44"/>
      <c r="P57" s="44"/>
      <c r="Q57" s="44"/>
      <c r="R57" s="44"/>
      <c r="S57" s="44"/>
    </row>
    <row r="58" spans="1:19">
      <c r="A58" s="103"/>
      <c r="B58" s="407" t="s">
        <v>366</v>
      </c>
      <c r="C58" s="394" t="s">
        <v>85</v>
      </c>
      <c r="D58" s="131"/>
      <c r="E58" s="7" t="s">
        <v>15</v>
      </c>
      <c r="F58" s="103" t="s">
        <v>367</v>
      </c>
      <c r="G58" s="103" t="s">
        <v>368</v>
      </c>
      <c r="H58" s="103"/>
      <c r="I58" s="103"/>
      <c r="J58" s="103"/>
      <c r="K58" s="103" t="s">
        <v>369</v>
      </c>
      <c r="L58" s="103"/>
      <c r="M58" s="1" t="s">
        <v>43</v>
      </c>
      <c r="N58" s="1" t="s">
        <v>9</v>
      </c>
      <c r="O58" s="103"/>
      <c r="P58" s="103"/>
      <c r="Q58" s="103"/>
      <c r="R58" s="103"/>
      <c r="S58" s="103"/>
    </row>
    <row r="59" spans="1:19">
      <c r="A59" s="44"/>
      <c r="B59" s="407"/>
      <c r="C59" s="395"/>
      <c r="D59" s="127"/>
      <c r="E59" s="1" t="s">
        <v>16</v>
      </c>
      <c r="F59" s="44" t="s">
        <v>370</v>
      </c>
      <c r="G59" s="44" t="s">
        <v>371</v>
      </c>
      <c r="H59" s="44"/>
      <c r="I59" s="44"/>
      <c r="J59" s="44"/>
      <c r="K59" s="44" t="s">
        <v>372</v>
      </c>
      <c r="L59" s="44"/>
      <c r="M59" s="1" t="s">
        <v>43</v>
      </c>
      <c r="N59" s="1" t="s">
        <v>9</v>
      </c>
      <c r="O59" s="44"/>
      <c r="P59" s="44"/>
      <c r="Q59" s="44"/>
      <c r="R59" s="44"/>
      <c r="S59" s="44"/>
    </row>
    <row r="60" spans="1:19">
      <c r="A60" s="44"/>
      <c r="B60" s="407"/>
      <c r="C60" s="394" t="s">
        <v>373</v>
      </c>
      <c r="D60" s="127"/>
      <c r="E60" s="1" t="s">
        <v>15</v>
      </c>
      <c r="F60" s="103" t="s">
        <v>367</v>
      </c>
      <c r="G60" s="103" t="s">
        <v>368</v>
      </c>
      <c r="H60" s="44"/>
      <c r="I60" s="44"/>
      <c r="J60" s="44"/>
      <c r="K60" s="44"/>
      <c r="L60" s="44"/>
      <c r="M60" s="1" t="s">
        <v>43</v>
      </c>
      <c r="N60" s="1" t="s">
        <v>9</v>
      </c>
      <c r="O60" s="44"/>
      <c r="P60" s="44"/>
      <c r="Q60" s="44"/>
      <c r="R60" s="44"/>
      <c r="S60" s="44"/>
    </row>
    <row r="61" spans="1:19">
      <c r="A61" s="44"/>
      <c r="B61" s="407"/>
      <c r="C61" s="395"/>
      <c r="D61" s="127"/>
      <c r="E61" s="1" t="s">
        <v>16</v>
      </c>
      <c r="F61" s="44" t="s">
        <v>370</v>
      </c>
      <c r="G61" s="44" t="s">
        <v>371</v>
      </c>
      <c r="H61" s="44"/>
      <c r="I61" s="44"/>
      <c r="J61" s="44"/>
      <c r="K61" s="44"/>
      <c r="L61" s="44"/>
      <c r="M61" s="1" t="s">
        <v>43</v>
      </c>
      <c r="N61" s="1" t="s">
        <v>9</v>
      </c>
      <c r="O61" s="44"/>
      <c r="P61" s="44"/>
      <c r="Q61" s="44"/>
      <c r="R61" s="44"/>
      <c r="S61" s="44"/>
    </row>
    <row r="62" spans="1:19">
      <c r="A62" s="44"/>
      <c r="B62" s="407"/>
      <c r="C62" s="394" t="s">
        <v>374</v>
      </c>
      <c r="D62" s="127"/>
      <c r="E62" s="1" t="s">
        <v>15</v>
      </c>
      <c r="F62" s="103" t="s">
        <v>367</v>
      </c>
      <c r="G62" s="103" t="s">
        <v>368</v>
      </c>
      <c r="H62" s="44"/>
      <c r="I62" s="44"/>
      <c r="J62" s="44"/>
      <c r="K62" s="44"/>
      <c r="L62" s="44"/>
      <c r="M62" s="1" t="s">
        <v>43</v>
      </c>
      <c r="N62" s="1" t="s">
        <v>9</v>
      </c>
      <c r="O62" s="44"/>
      <c r="P62" s="44"/>
      <c r="Q62" s="44"/>
      <c r="R62" s="44"/>
      <c r="S62" s="44"/>
    </row>
    <row r="63" spans="1:19">
      <c r="A63" s="44"/>
      <c r="B63" s="407"/>
      <c r="C63" s="395"/>
      <c r="D63" s="127"/>
      <c r="E63" s="1" t="s">
        <v>16</v>
      </c>
      <c r="F63" s="44" t="s">
        <v>370</v>
      </c>
      <c r="G63" s="44" t="s">
        <v>371</v>
      </c>
      <c r="H63" s="44"/>
      <c r="I63" s="44"/>
      <c r="J63" s="44"/>
      <c r="K63" s="44"/>
      <c r="L63" s="44"/>
      <c r="M63" s="1" t="s">
        <v>43</v>
      </c>
      <c r="N63" s="1" t="s">
        <v>9</v>
      </c>
      <c r="O63" s="44"/>
      <c r="P63" s="44"/>
      <c r="Q63" s="44"/>
      <c r="R63" s="44"/>
      <c r="S63" s="44"/>
    </row>
    <row r="64" spans="1:19">
      <c r="A64" s="44"/>
      <c r="B64" s="407"/>
      <c r="C64" s="394" t="s">
        <v>375</v>
      </c>
      <c r="D64" s="127"/>
      <c r="E64" s="1" t="s">
        <v>15</v>
      </c>
      <c r="F64" s="44" t="s">
        <v>376</v>
      </c>
      <c r="G64" s="44" t="s">
        <v>377</v>
      </c>
      <c r="H64" s="44"/>
      <c r="I64" s="44"/>
      <c r="J64" s="44"/>
      <c r="K64" s="44"/>
      <c r="L64" s="44"/>
      <c r="M64" s="1" t="s">
        <v>43</v>
      </c>
      <c r="N64" s="1" t="s">
        <v>9</v>
      </c>
      <c r="O64" s="44"/>
      <c r="P64" s="44"/>
      <c r="Q64" s="44"/>
      <c r="R64" s="44"/>
      <c r="S64" s="44"/>
    </row>
    <row r="65" spans="1:19">
      <c r="A65" s="44"/>
      <c r="B65" s="407"/>
      <c r="C65" s="395"/>
      <c r="D65" s="127"/>
      <c r="E65" s="1" t="s">
        <v>16</v>
      </c>
      <c r="F65" s="44" t="s">
        <v>378</v>
      </c>
      <c r="G65" s="44" t="s">
        <v>379</v>
      </c>
      <c r="H65" s="44"/>
      <c r="I65" s="44"/>
      <c r="J65" s="44"/>
      <c r="K65" s="44"/>
      <c r="L65" s="44"/>
      <c r="M65" s="1" t="s">
        <v>43</v>
      </c>
      <c r="N65" s="1" t="s">
        <v>9</v>
      </c>
      <c r="O65" s="44"/>
      <c r="P65" s="44"/>
      <c r="Q65" s="44"/>
      <c r="R65" s="44"/>
      <c r="S65" s="44"/>
    </row>
    <row r="66" spans="1:19">
      <c r="A66" s="44"/>
      <c r="B66" s="407"/>
      <c r="C66" s="394" t="s">
        <v>380</v>
      </c>
      <c r="D66" s="127"/>
      <c r="E66" s="1" t="s">
        <v>15</v>
      </c>
      <c r="F66" s="44" t="s">
        <v>370</v>
      </c>
      <c r="G66" s="44" t="s">
        <v>371</v>
      </c>
      <c r="H66" s="44"/>
      <c r="I66" s="44"/>
      <c r="J66" s="44"/>
      <c r="K66" s="44"/>
      <c r="L66" s="44"/>
      <c r="M66" s="1" t="s">
        <v>43</v>
      </c>
      <c r="N66" s="1" t="s">
        <v>9</v>
      </c>
      <c r="O66" s="44"/>
      <c r="P66" s="44"/>
      <c r="Q66" s="44"/>
      <c r="R66" s="44"/>
      <c r="S66" s="44"/>
    </row>
    <row r="67" spans="1:19">
      <c r="A67" s="44"/>
      <c r="B67" s="407"/>
      <c r="C67" s="395"/>
      <c r="D67" s="127"/>
      <c r="E67" s="1" t="s">
        <v>16</v>
      </c>
      <c r="F67" s="103" t="s">
        <v>367</v>
      </c>
      <c r="G67" s="103" t="s">
        <v>368</v>
      </c>
      <c r="H67" s="44"/>
      <c r="I67" s="44"/>
      <c r="J67" s="44"/>
      <c r="K67" s="44"/>
      <c r="L67" s="44"/>
      <c r="M67" s="1" t="s">
        <v>43</v>
      </c>
      <c r="N67" s="1" t="s">
        <v>9</v>
      </c>
      <c r="O67" s="44"/>
      <c r="P67" s="44"/>
      <c r="Q67" s="44"/>
      <c r="R67" s="44"/>
      <c r="S67" s="44"/>
    </row>
    <row r="68" spans="1:19">
      <c r="A68" s="44"/>
      <c r="B68" s="407"/>
      <c r="C68" s="394" t="s">
        <v>381</v>
      </c>
      <c r="D68" s="127"/>
      <c r="E68" s="1" t="s">
        <v>15</v>
      </c>
      <c r="F68" s="44" t="s">
        <v>382</v>
      </c>
      <c r="G68" s="44" t="s">
        <v>383</v>
      </c>
      <c r="H68" s="44"/>
      <c r="I68" s="44"/>
      <c r="J68" s="44"/>
      <c r="K68" s="44"/>
      <c r="L68" s="44"/>
      <c r="M68" s="1" t="s">
        <v>43</v>
      </c>
      <c r="N68" s="1" t="s">
        <v>9</v>
      </c>
      <c r="O68" s="44"/>
      <c r="P68" s="44"/>
      <c r="Q68" s="44"/>
      <c r="R68" s="44"/>
      <c r="S68" s="44"/>
    </row>
    <row r="69" spans="1:19">
      <c r="A69" s="44"/>
      <c r="B69" s="407"/>
      <c r="C69" s="395"/>
      <c r="D69" s="127"/>
      <c r="E69" s="1" t="s">
        <v>16</v>
      </c>
      <c r="F69" s="44" t="s">
        <v>370</v>
      </c>
      <c r="G69" s="44" t="s">
        <v>371</v>
      </c>
      <c r="H69" s="44"/>
      <c r="I69" s="44"/>
      <c r="J69" s="44"/>
      <c r="K69" s="44"/>
      <c r="L69" s="44"/>
      <c r="M69" s="1" t="s">
        <v>43</v>
      </c>
      <c r="N69" s="1" t="s">
        <v>9</v>
      </c>
      <c r="O69" s="44"/>
      <c r="P69" s="44"/>
      <c r="Q69" s="44"/>
      <c r="R69" s="44"/>
      <c r="S69" s="44"/>
    </row>
    <row r="70" spans="1:19">
      <c r="A70" s="44"/>
      <c r="B70" s="407"/>
      <c r="C70" s="394" t="s">
        <v>384</v>
      </c>
      <c r="D70" s="127"/>
      <c r="E70" s="1" t="s">
        <v>15</v>
      </c>
      <c r="F70" s="103" t="s">
        <v>367</v>
      </c>
      <c r="G70" s="103" t="s">
        <v>368</v>
      </c>
      <c r="H70" s="44"/>
      <c r="I70" s="44"/>
      <c r="J70" s="44"/>
      <c r="K70" s="44"/>
      <c r="L70" s="44"/>
      <c r="M70" s="1" t="s">
        <v>43</v>
      </c>
      <c r="N70" s="1" t="s">
        <v>9</v>
      </c>
      <c r="O70" s="44"/>
      <c r="P70" s="44"/>
      <c r="Q70" s="44"/>
      <c r="R70" s="44"/>
      <c r="S70" s="44"/>
    </row>
    <row r="71" spans="1:19">
      <c r="A71" s="102"/>
      <c r="B71" s="407"/>
      <c r="C71" s="395"/>
      <c r="D71" s="145"/>
      <c r="E71" s="5" t="s">
        <v>16</v>
      </c>
      <c r="F71" s="44" t="s">
        <v>370</v>
      </c>
      <c r="G71" s="44" t="s">
        <v>371</v>
      </c>
      <c r="H71" s="102"/>
      <c r="I71" s="102"/>
      <c r="J71" s="102"/>
      <c r="K71" s="102"/>
      <c r="L71" s="102"/>
      <c r="M71" s="1" t="s">
        <v>43</v>
      </c>
      <c r="N71" s="1" t="s">
        <v>9</v>
      </c>
      <c r="O71" s="102"/>
      <c r="P71" s="102"/>
      <c r="Q71" s="102"/>
      <c r="R71" s="102"/>
      <c r="S71" s="102"/>
    </row>
    <row r="72" spans="1:19">
      <c r="A72" s="401"/>
      <c r="B72" s="405" t="s">
        <v>385</v>
      </c>
      <c r="C72" s="398" t="s">
        <v>386</v>
      </c>
      <c r="D72" s="393" t="s">
        <v>387</v>
      </c>
      <c r="E72" s="147" t="s">
        <v>15</v>
      </c>
      <c r="F72" s="146" t="s">
        <v>382</v>
      </c>
      <c r="G72" s="146" t="s">
        <v>388</v>
      </c>
      <c r="H72" s="146" t="s">
        <v>389</v>
      </c>
      <c r="I72" s="146">
        <v>7066661037</v>
      </c>
      <c r="J72" s="146"/>
      <c r="K72" s="146"/>
      <c r="L72" s="146"/>
      <c r="M72" s="1" t="s">
        <v>43</v>
      </c>
      <c r="N72" s="1" t="s">
        <v>9</v>
      </c>
      <c r="O72" s="178" t="s">
        <v>390</v>
      </c>
      <c r="P72" s="146" t="s">
        <v>391</v>
      </c>
      <c r="Q72" s="146"/>
      <c r="R72" s="146"/>
      <c r="S72" s="146"/>
    </row>
    <row r="73" spans="1:19">
      <c r="A73" s="401"/>
      <c r="B73" s="405"/>
      <c r="C73" s="398"/>
      <c r="D73" s="393"/>
      <c r="E73" s="147" t="s">
        <v>16</v>
      </c>
      <c r="F73" s="146" t="s">
        <v>392</v>
      </c>
      <c r="G73" s="146" t="s">
        <v>393</v>
      </c>
      <c r="H73" s="146" t="s">
        <v>394</v>
      </c>
      <c r="I73" s="146">
        <v>7177056728</v>
      </c>
      <c r="J73" s="146"/>
      <c r="K73" s="146"/>
      <c r="L73" s="146"/>
      <c r="M73" s="1" t="s">
        <v>43</v>
      </c>
      <c r="N73" s="1" t="s">
        <v>9</v>
      </c>
      <c r="O73" s="178" t="s">
        <v>390</v>
      </c>
      <c r="P73" s="146" t="s">
        <v>391</v>
      </c>
      <c r="Q73" s="146"/>
      <c r="R73" s="146"/>
      <c r="S73" s="146"/>
    </row>
    <row r="74" spans="1:19">
      <c r="A74" s="401"/>
      <c r="B74" s="405"/>
      <c r="C74" s="398" t="s">
        <v>395</v>
      </c>
      <c r="D74" s="393" t="s">
        <v>387</v>
      </c>
      <c r="E74" s="147" t="s">
        <v>15</v>
      </c>
      <c r="F74" s="146" t="s">
        <v>382</v>
      </c>
      <c r="G74" s="146" t="s">
        <v>388</v>
      </c>
      <c r="H74" s="146" t="s">
        <v>389</v>
      </c>
      <c r="I74" s="146">
        <v>7066661037</v>
      </c>
      <c r="J74" s="146"/>
      <c r="K74" s="146"/>
      <c r="L74" s="146"/>
      <c r="M74" s="1" t="s">
        <v>43</v>
      </c>
      <c r="N74" s="1" t="s">
        <v>9</v>
      </c>
      <c r="O74" s="178" t="s">
        <v>396</v>
      </c>
      <c r="P74" s="146" t="s">
        <v>397</v>
      </c>
      <c r="Q74" s="146"/>
      <c r="R74" s="146"/>
      <c r="S74" s="146"/>
    </row>
    <row r="75" spans="1:19">
      <c r="A75" s="401"/>
      <c r="B75" s="405"/>
      <c r="C75" s="398"/>
      <c r="D75" s="393"/>
      <c r="E75" s="147" t="s">
        <v>16</v>
      </c>
      <c r="F75" s="146" t="s">
        <v>392</v>
      </c>
      <c r="G75" s="146" t="s">
        <v>393</v>
      </c>
      <c r="H75" s="146" t="s">
        <v>394</v>
      </c>
      <c r="I75" s="146">
        <v>7177056728</v>
      </c>
      <c r="J75" s="146"/>
      <c r="K75" s="146"/>
      <c r="L75" s="146"/>
      <c r="M75" s="1" t="s">
        <v>43</v>
      </c>
      <c r="N75" s="1" t="s">
        <v>9</v>
      </c>
      <c r="O75" s="146"/>
      <c r="P75" s="146"/>
      <c r="Q75" s="146"/>
      <c r="R75" s="146"/>
      <c r="S75" s="146"/>
    </row>
    <row r="76" spans="1:19">
      <c r="A76" s="401"/>
      <c r="B76" s="405"/>
      <c r="C76" s="398" t="s">
        <v>398</v>
      </c>
      <c r="D76" s="393" t="s">
        <v>399</v>
      </c>
      <c r="E76" s="147" t="s">
        <v>15</v>
      </c>
      <c r="F76" s="146" t="s">
        <v>382</v>
      </c>
      <c r="G76" s="146" t="s">
        <v>388</v>
      </c>
      <c r="H76" s="146" t="s">
        <v>389</v>
      </c>
      <c r="I76" s="146">
        <v>7066661037</v>
      </c>
      <c r="J76" s="146"/>
      <c r="K76" s="146"/>
      <c r="L76" s="146"/>
      <c r="M76" s="1" t="s">
        <v>43</v>
      </c>
      <c r="N76" s="1" t="s">
        <v>9</v>
      </c>
      <c r="O76" s="146"/>
      <c r="P76" s="146"/>
      <c r="Q76" s="146"/>
      <c r="R76" s="146"/>
      <c r="S76" s="146"/>
    </row>
    <row r="77" spans="1:19">
      <c r="A77" s="401"/>
      <c r="B77" s="405"/>
      <c r="C77" s="398"/>
      <c r="D77" s="393"/>
      <c r="E77" s="147" t="s">
        <v>16</v>
      </c>
      <c r="F77" s="146" t="s">
        <v>392</v>
      </c>
      <c r="G77" s="146" t="s">
        <v>393</v>
      </c>
      <c r="H77" s="146" t="s">
        <v>394</v>
      </c>
      <c r="I77" s="146">
        <v>7177056728</v>
      </c>
      <c r="J77" s="146"/>
      <c r="K77" s="146"/>
      <c r="L77" s="146"/>
      <c r="M77" s="1" t="s">
        <v>43</v>
      </c>
      <c r="N77" s="1" t="s">
        <v>9</v>
      </c>
      <c r="O77" s="146"/>
      <c r="P77" s="146"/>
      <c r="Q77" s="146"/>
      <c r="R77" s="146"/>
      <c r="S77" s="146"/>
    </row>
    <row r="78" spans="1:19">
      <c r="A78" s="401"/>
      <c r="B78" s="405"/>
      <c r="C78" s="398" t="s">
        <v>400</v>
      </c>
      <c r="D78" s="393" t="s">
        <v>401</v>
      </c>
      <c r="E78" s="147" t="s">
        <v>15</v>
      </c>
      <c r="F78" s="146" t="s">
        <v>382</v>
      </c>
      <c r="G78" s="146" t="s">
        <v>388</v>
      </c>
      <c r="H78" s="146" t="s">
        <v>389</v>
      </c>
      <c r="I78" s="146">
        <v>7066661037</v>
      </c>
      <c r="J78" s="146"/>
      <c r="K78" s="146"/>
      <c r="L78" s="146"/>
      <c r="M78" s="1" t="s">
        <v>43</v>
      </c>
      <c r="N78" s="1" t="s">
        <v>9</v>
      </c>
      <c r="O78" s="146"/>
      <c r="P78" s="146"/>
      <c r="Q78" s="146"/>
      <c r="R78" s="146"/>
      <c r="S78" s="146"/>
    </row>
    <row r="79" spans="1:19">
      <c r="A79" s="401"/>
      <c r="B79" s="405"/>
      <c r="C79" s="398"/>
      <c r="D79" s="393"/>
      <c r="E79" s="147" t="s">
        <v>16</v>
      </c>
      <c r="F79" s="146" t="s">
        <v>392</v>
      </c>
      <c r="G79" s="146" t="s">
        <v>393</v>
      </c>
      <c r="H79" s="146" t="s">
        <v>394</v>
      </c>
      <c r="I79" s="146">
        <v>7177056728</v>
      </c>
      <c r="J79" s="146"/>
      <c r="K79" s="146"/>
      <c r="L79" s="146"/>
      <c r="M79" s="1" t="s">
        <v>43</v>
      </c>
      <c r="N79" s="1" t="s">
        <v>9</v>
      </c>
      <c r="O79" s="146"/>
      <c r="P79" s="146"/>
      <c r="Q79" s="146"/>
      <c r="R79" s="146"/>
      <c r="S79" s="146"/>
    </row>
    <row r="80" spans="1:19">
      <c r="A80" s="401"/>
      <c r="B80" s="405"/>
      <c r="C80" s="398" t="s">
        <v>402</v>
      </c>
      <c r="D80" s="393" t="s">
        <v>403</v>
      </c>
      <c r="E80" s="147" t="s">
        <v>15</v>
      </c>
      <c r="F80" s="146" t="s">
        <v>382</v>
      </c>
      <c r="G80" s="146" t="s">
        <v>388</v>
      </c>
      <c r="H80" s="146" t="s">
        <v>389</v>
      </c>
      <c r="I80" s="146">
        <v>7066661037</v>
      </c>
      <c r="J80" s="146"/>
      <c r="K80" s="146"/>
      <c r="L80" s="146"/>
      <c r="M80" s="1" t="s">
        <v>43</v>
      </c>
      <c r="N80" s="1" t="s">
        <v>9</v>
      </c>
      <c r="O80" s="146"/>
      <c r="P80" s="146"/>
      <c r="Q80" s="146"/>
      <c r="R80" s="146"/>
      <c r="S80" s="146"/>
    </row>
    <row r="81" spans="1:19">
      <c r="A81" s="401"/>
      <c r="B81" s="405"/>
      <c r="C81" s="398"/>
      <c r="D81" s="393"/>
      <c r="E81" s="147" t="s">
        <v>16</v>
      </c>
      <c r="F81" s="146" t="s">
        <v>392</v>
      </c>
      <c r="G81" s="146" t="s">
        <v>393</v>
      </c>
      <c r="H81" s="146" t="s">
        <v>394</v>
      </c>
      <c r="I81" s="146">
        <v>7177056728</v>
      </c>
      <c r="J81" s="146"/>
      <c r="K81" s="146"/>
      <c r="L81" s="146"/>
      <c r="M81" s="1" t="s">
        <v>43</v>
      </c>
      <c r="N81" s="1" t="s">
        <v>9</v>
      </c>
      <c r="O81" s="146"/>
      <c r="P81" s="146"/>
      <c r="Q81" s="146"/>
      <c r="R81" s="146"/>
      <c r="S81" s="146"/>
    </row>
    <row r="82" spans="1:19">
      <c r="A82" s="401"/>
      <c r="B82" s="405"/>
      <c r="C82" s="398" t="s">
        <v>404</v>
      </c>
      <c r="D82" s="393" t="s">
        <v>405</v>
      </c>
      <c r="E82" s="147" t="s">
        <v>15</v>
      </c>
      <c r="F82" s="146" t="s">
        <v>382</v>
      </c>
      <c r="G82" s="146" t="s">
        <v>388</v>
      </c>
      <c r="H82" s="146" t="s">
        <v>389</v>
      </c>
      <c r="I82" s="146">
        <v>7066661037</v>
      </c>
      <c r="J82" s="146"/>
      <c r="K82" s="146"/>
      <c r="L82" s="146"/>
      <c r="M82" s="1" t="s">
        <v>43</v>
      </c>
      <c r="N82" s="1" t="s">
        <v>9</v>
      </c>
      <c r="O82" s="146"/>
      <c r="P82" s="146"/>
      <c r="Q82" s="146"/>
      <c r="R82" s="146"/>
      <c r="S82" s="146"/>
    </row>
    <row r="83" spans="1:19">
      <c r="A83" s="401"/>
      <c r="B83" s="405"/>
      <c r="C83" s="398"/>
      <c r="D83" s="393"/>
      <c r="E83" s="147" t="s">
        <v>16</v>
      </c>
      <c r="F83" s="146" t="s">
        <v>392</v>
      </c>
      <c r="G83" s="146" t="s">
        <v>393</v>
      </c>
      <c r="H83" s="146" t="s">
        <v>394</v>
      </c>
      <c r="I83" s="146">
        <v>7177056728</v>
      </c>
      <c r="J83" s="146"/>
      <c r="K83" s="146"/>
      <c r="L83" s="146"/>
      <c r="M83" s="1" t="s">
        <v>43</v>
      </c>
      <c r="N83" s="1" t="s">
        <v>9</v>
      </c>
      <c r="O83" s="146"/>
      <c r="P83" s="146"/>
      <c r="Q83" s="146"/>
      <c r="R83" s="146"/>
      <c r="S83" s="146"/>
    </row>
    <row r="84" spans="1:19">
      <c r="A84" s="401"/>
      <c r="B84" s="405"/>
      <c r="C84" s="398" t="s">
        <v>406</v>
      </c>
      <c r="D84" s="393" t="s">
        <v>407</v>
      </c>
      <c r="E84" s="147" t="s">
        <v>15</v>
      </c>
      <c r="F84" s="146"/>
      <c r="G84" s="146"/>
      <c r="H84" s="146"/>
      <c r="I84" s="146"/>
      <c r="J84" s="146"/>
      <c r="K84" s="146"/>
      <c r="L84" s="146"/>
      <c r="M84" s="1" t="s">
        <v>43</v>
      </c>
      <c r="N84" s="1" t="s">
        <v>9</v>
      </c>
      <c r="O84" s="178" t="s">
        <v>390</v>
      </c>
      <c r="P84" s="146" t="s">
        <v>391</v>
      </c>
      <c r="Q84" s="146"/>
      <c r="R84" s="146"/>
      <c r="S84" s="146"/>
    </row>
    <row r="85" spans="1:19">
      <c r="A85" s="401"/>
      <c r="B85" s="405"/>
      <c r="C85" s="398"/>
      <c r="D85" s="393"/>
      <c r="E85" s="147" t="s">
        <v>16</v>
      </c>
      <c r="F85" s="146"/>
      <c r="G85" s="146"/>
      <c r="H85" s="146"/>
      <c r="I85" s="146"/>
      <c r="J85" s="146"/>
      <c r="K85" s="146"/>
      <c r="L85" s="146"/>
      <c r="M85" s="1" t="s">
        <v>43</v>
      </c>
      <c r="N85" s="1" t="s">
        <v>9</v>
      </c>
      <c r="O85" s="178" t="s">
        <v>390</v>
      </c>
      <c r="P85" s="146" t="s">
        <v>391</v>
      </c>
      <c r="Q85" s="146"/>
      <c r="R85" s="146"/>
      <c r="S85" s="146"/>
    </row>
    <row r="86" spans="1:19">
      <c r="A86" s="401"/>
      <c r="B86" s="405"/>
      <c r="C86" s="398" t="s">
        <v>408</v>
      </c>
      <c r="D86" s="393" t="s">
        <v>409</v>
      </c>
      <c r="E86" s="147" t="s">
        <v>15</v>
      </c>
      <c r="F86" s="146"/>
      <c r="G86" s="146"/>
      <c r="H86" s="146"/>
      <c r="I86" s="146"/>
      <c r="J86" s="146"/>
      <c r="K86" s="146"/>
      <c r="L86" s="146"/>
      <c r="M86" s="1" t="s">
        <v>43</v>
      </c>
      <c r="N86" s="1" t="s">
        <v>9</v>
      </c>
      <c r="O86" s="146"/>
      <c r="P86" s="146"/>
      <c r="Q86" s="146"/>
      <c r="R86" s="146"/>
      <c r="S86" s="146"/>
    </row>
    <row r="87" spans="1:19">
      <c r="A87" s="401"/>
      <c r="B87" s="405"/>
      <c r="C87" s="398"/>
      <c r="D87" s="393"/>
      <c r="E87" s="147" t="s">
        <v>16</v>
      </c>
      <c r="F87" s="146"/>
      <c r="G87" s="146"/>
      <c r="H87" s="146"/>
      <c r="I87" s="146"/>
      <c r="J87" s="146"/>
      <c r="K87" s="146"/>
      <c r="L87" s="146"/>
      <c r="M87" s="1" t="s">
        <v>43</v>
      </c>
      <c r="N87" s="1" t="s">
        <v>11</v>
      </c>
      <c r="O87" s="146"/>
      <c r="P87" s="146"/>
      <c r="Q87" s="146"/>
      <c r="R87" s="146"/>
      <c r="S87" s="146"/>
    </row>
    <row r="88" spans="1:19">
      <c r="A88" s="401"/>
      <c r="B88" s="405"/>
      <c r="C88" s="398" t="s">
        <v>410</v>
      </c>
      <c r="D88" s="393" t="s">
        <v>411</v>
      </c>
      <c r="E88" s="147" t="s">
        <v>15</v>
      </c>
      <c r="F88" s="146" t="s">
        <v>382</v>
      </c>
      <c r="G88" s="146" t="s">
        <v>388</v>
      </c>
      <c r="H88" s="146" t="s">
        <v>389</v>
      </c>
      <c r="I88" s="146">
        <v>7066661037</v>
      </c>
      <c r="J88" s="146"/>
      <c r="K88" s="146"/>
      <c r="L88" s="146"/>
      <c r="M88" s="1" t="s">
        <v>43</v>
      </c>
      <c r="N88" s="1" t="s">
        <v>9</v>
      </c>
      <c r="O88" s="146"/>
      <c r="P88" s="146"/>
      <c r="Q88" s="146"/>
      <c r="R88" s="146"/>
      <c r="S88" s="146"/>
    </row>
    <row r="89" spans="1:19">
      <c r="A89" s="401"/>
      <c r="B89" s="405"/>
      <c r="C89" s="398"/>
      <c r="D89" s="393"/>
      <c r="E89" s="147" t="s">
        <v>16</v>
      </c>
      <c r="F89" s="146" t="s">
        <v>392</v>
      </c>
      <c r="G89" s="146" t="s">
        <v>393</v>
      </c>
      <c r="H89" s="146" t="s">
        <v>394</v>
      </c>
      <c r="I89" s="146">
        <v>7177056728</v>
      </c>
      <c r="J89" s="146"/>
      <c r="K89" s="146"/>
      <c r="L89" s="146"/>
      <c r="M89" s="1" t="s">
        <v>43</v>
      </c>
      <c r="N89" s="1" t="s">
        <v>9</v>
      </c>
      <c r="O89" s="146"/>
      <c r="P89" s="146"/>
      <c r="Q89" s="146"/>
      <c r="R89" s="146"/>
      <c r="S89" s="146"/>
    </row>
    <row r="90" spans="1:19">
      <c r="A90" s="401"/>
      <c r="B90" s="405"/>
      <c r="C90" s="398" t="s">
        <v>412</v>
      </c>
      <c r="D90" s="393" t="s">
        <v>413</v>
      </c>
      <c r="E90" s="147" t="s">
        <v>15</v>
      </c>
      <c r="F90" s="146" t="s">
        <v>382</v>
      </c>
      <c r="G90" s="146" t="s">
        <v>388</v>
      </c>
      <c r="H90" s="146" t="s">
        <v>389</v>
      </c>
      <c r="I90" s="146">
        <v>7066661037</v>
      </c>
      <c r="J90" s="146"/>
      <c r="K90" s="146"/>
      <c r="L90" s="146"/>
      <c r="M90" s="1" t="s">
        <v>43</v>
      </c>
      <c r="N90" s="1" t="s">
        <v>9</v>
      </c>
      <c r="O90" s="178" t="s">
        <v>414</v>
      </c>
      <c r="P90" s="146" t="s">
        <v>415</v>
      </c>
      <c r="Q90" s="146"/>
      <c r="R90" s="146"/>
      <c r="S90" s="146"/>
    </row>
    <row r="91" spans="1:19">
      <c r="A91" s="401"/>
      <c r="B91" s="405"/>
      <c r="C91" s="398"/>
      <c r="D91" s="393"/>
      <c r="E91" s="157" t="s">
        <v>16</v>
      </c>
      <c r="F91" s="149" t="s">
        <v>392</v>
      </c>
      <c r="G91" s="149" t="s">
        <v>393</v>
      </c>
      <c r="H91" s="149" t="s">
        <v>394</v>
      </c>
      <c r="I91" s="149">
        <v>7177056728</v>
      </c>
      <c r="J91" s="149"/>
      <c r="K91" s="149"/>
      <c r="L91" s="149"/>
      <c r="M91" s="5" t="s">
        <v>43</v>
      </c>
      <c r="N91" s="5" t="s">
        <v>9</v>
      </c>
      <c r="O91" s="178" t="s">
        <v>414</v>
      </c>
      <c r="P91" s="149" t="s">
        <v>415</v>
      </c>
      <c r="Q91" s="149"/>
      <c r="R91" s="149"/>
      <c r="S91" s="149"/>
    </row>
    <row r="92" spans="1:19" ht="56.25">
      <c r="A92" s="401"/>
      <c r="B92" s="405" t="s">
        <v>416</v>
      </c>
      <c r="C92" s="194" t="s">
        <v>417</v>
      </c>
      <c r="D92" s="340" t="s">
        <v>418</v>
      </c>
      <c r="E92" s="8" t="s">
        <v>15</v>
      </c>
      <c r="F92" s="44" t="s">
        <v>367</v>
      </c>
      <c r="G92" s="44" t="s">
        <v>419</v>
      </c>
      <c r="H92" s="44" t="s">
        <v>420</v>
      </c>
      <c r="I92" s="44">
        <v>7275065336</v>
      </c>
      <c r="J92" s="44"/>
      <c r="K92" s="44" t="s">
        <v>421</v>
      </c>
      <c r="L92" s="44"/>
      <c r="M92" s="44"/>
      <c r="N92" s="156" t="s">
        <v>9</v>
      </c>
      <c r="O92" s="44"/>
      <c r="P92" s="44"/>
      <c r="Q92" s="44"/>
      <c r="R92" s="44"/>
      <c r="S92" s="44"/>
    </row>
    <row r="93" spans="1:19">
      <c r="A93" s="401"/>
      <c r="B93" s="405"/>
      <c r="C93" s="194"/>
      <c r="D93" s="127"/>
      <c r="E93" s="8" t="s">
        <v>16</v>
      </c>
      <c r="F93" s="44" t="s">
        <v>422</v>
      </c>
      <c r="G93" s="44" t="s">
        <v>423</v>
      </c>
      <c r="H93" s="44" t="s">
        <v>424</v>
      </c>
      <c r="I93" s="44"/>
      <c r="J93" s="44"/>
      <c r="K93" s="44" t="s">
        <v>425</v>
      </c>
      <c r="L93" s="44"/>
      <c r="M93" s="44"/>
      <c r="N93" s="156" t="s">
        <v>9</v>
      </c>
      <c r="O93" s="44"/>
      <c r="P93" s="44"/>
      <c r="Q93" s="44"/>
      <c r="R93" s="44"/>
      <c r="S93" s="44"/>
    </row>
    <row r="94" spans="1:19" ht="56.25">
      <c r="A94" s="401"/>
      <c r="B94" s="405"/>
      <c r="C94" s="194" t="s">
        <v>426</v>
      </c>
      <c r="D94" s="340" t="s">
        <v>418</v>
      </c>
      <c r="E94" s="8" t="s">
        <v>15</v>
      </c>
      <c r="F94" s="44" t="s">
        <v>367</v>
      </c>
      <c r="G94" s="44" t="s">
        <v>419</v>
      </c>
      <c r="H94" s="44" t="s">
        <v>420</v>
      </c>
      <c r="I94" s="44">
        <v>7275065336</v>
      </c>
      <c r="J94" s="44"/>
      <c r="K94" s="44" t="s">
        <v>421</v>
      </c>
      <c r="L94" s="44"/>
      <c r="M94" s="44"/>
      <c r="N94" s="156" t="s">
        <v>9</v>
      </c>
      <c r="O94" s="44"/>
      <c r="P94" s="44"/>
      <c r="Q94" s="44"/>
      <c r="R94" s="44"/>
      <c r="S94" s="44"/>
    </row>
    <row r="95" spans="1:19">
      <c r="A95" s="401"/>
      <c r="B95" s="405"/>
      <c r="C95" s="194"/>
      <c r="D95" s="127"/>
      <c r="E95" s="8" t="s">
        <v>16</v>
      </c>
      <c r="F95" s="44" t="s">
        <v>422</v>
      </c>
      <c r="G95" s="44" t="s">
        <v>423</v>
      </c>
      <c r="H95" s="44" t="s">
        <v>424</v>
      </c>
      <c r="I95" s="44"/>
      <c r="J95" s="44"/>
      <c r="K95" s="44" t="s">
        <v>425</v>
      </c>
      <c r="L95" s="44"/>
      <c r="M95" s="44"/>
      <c r="N95" s="156" t="s">
        <v>9</v>
      </c>
      <c r="O95" s="44"/>
      <c r="P95" s="44"/>
      <c r="Q95" s="44"/>
      <c r="R95" s="44"/>
      <c r="S95" s="44"/>
    </row>
    <row r="96" spans="1:19" ht="56.25">
      <c r="A96" s="401"/>
      <c r="B96" s="405"/>
      <c r="C96" s="194" t="s">
        <v>427</v>
      </c>
      <c r="D96" s="340" t="s">
        <v>418</v>
      </c>
      <c r="E96" s="8" t="s">
        <v>15</v>
      </c>
      <c r="F96" s="44" t="s">
        <v>367</v>
      </c>
      <c r="G96" s="44" t="s">
        <v>419</v>
      </c>
      <c r="H96" s="44" t="s">
        <v>420</v>
      </c>
      <c r="I96" s="44">
        <v>7275065336</v>
      </c>
      <c r="J96" s="44"/>
      <c r="K96" s="44" t="s">
        <v>421</v>
      </c>
      <c r="L96" s="44"/>
      <c r="M96" s="44"/>
      <c r="N96" s="156" t="s">
        <v>9</v>
      </c>
      <c r="O96" s="44"/>
      <c r="P96" s="44"/>
      <c r="Q96" s="44"/>
      <c r="R96" s="44"/>
      <c r="S96" s="44"/>
    </row>
    <row r="97" spans="1:19">
      <c r="A97" s="401"/>
      <c r="B97" s="405"/>
      <c r="C97" s="194"/>
      <c r="D97" s="127"/>
      <c r="E97" s="8" t="s">
        <v>16</v>
      </c>
      <c r="F97" s="44" t="s">
        <v>422</v>
      </c>
      <c r="G97" s="44" t="s">
        <v>423</v>
      </c>
      <c r="H97" s="44" t="s">
        <v>424</v>
      </c>
      <c r="I97" s="44"/>
      <c r="J97" s="44"/>
      <c r="K97" s="44" t="s">
        <v>425</v>
      </c>
      <c r="L97" s="44"/>
      <c r="M97" s="44"/>
      <c r="N97" s="156" t="s">
        <v>9</v>
      </c>
      <c r="O97" s="44"/>
      <c r="P97" s="44"/>
      <c r="Q97" s="44"/>
      <c r="R97" s="44"/>
      <c r="S97" s="44"/>
    </row>
    <row r="98" spans="1:19" ht="56.25">
      <c r="A98" s="401"/>
      <c r="B98" s="405"/>
      <c r="C98" s="194" t="s">
        <v>428</v>
      </c>
      <c r="D98" s="340" t="s">
        <v>418</v>
      </c>
      <c r="E98" s="8" t="s">
        <v>15</v>
      </c>
      <c r="F98" s="44" t="s">
        <v>367</v>
      </c>
      <c r="G98" s="44" t="s">
        <v>419</v>
      </c>
      <c r="H98" s="44" t="s">
        <v>420</v>
      </c>
      <c r="I98" s="44">
        <v>7275065336</v>
      </c>
      <c r="J98" s="44"/>
      <c r="K98" s="44" t="s">
        <v>421</v>
      </c>
      <c r="L98" s="44"/>
      <c r="M98" s="44"/>
      <c r="N98" s="156" t="s">
        <v>9</v>
      </c>
      <c r="O98" s="44"/>
      <c r="P98" s="44"/>
      <c r="Q98" s="44"/>
      <c r="R98" s="44"/>
      <c r="S98" s="44"/>
    </row>
    <row r="99" spans="1:19">
      <c r="A99" s="401"/>
      <c r="B99" s="405"/>
      <c r="C99" s="194"/>
      <c r="D99" s="127"/>
      <c r="E99" s="8" t="s">
        <v>16</v>
      </c>
      <c r="F99" s="44" t="s">
        <v>422</v>
      </c>
      <c r="G99" s="44" t="s">
        <v>423</v>
      </c>
      <c r="H99" s="44" t="s">
        <v>424</v>
      </c>
      <c r="I99" s="44"/>
      <c r="J99" s="44"/>
      <c r="K99" s="44" t="s">
        <v>425</v>
      </c>
      <c r="L99" s="44"/>
      <c r="M99" s="44"/>
      <c r="N99" s="156" t="s">
        <v>9</v>
      </c>
      <c r="O99" s="44"/>
      <c r="P99" s="44"/>
      <c r="Q99" s="44"/>
      <c r="R99" s="44"/>
      <c r="S99" s="44"/>
    </row>
    <row r="100" spans="1:19" ht="56.25">
      <c r="A100" s="401"/>
      <c r="B100" s="405"/>
      <c r="C100" s="194" t="s">
        <v>429</v>
      </c>
      <c r="D100" s="340" t="s">
        <v>418</v>
      </c>
      <c r="E100" s="8" t="s">
        <v>15</v>
      </c>
      <c r="F100" s="44" t="s">
        <v>367</v>
      </c>
      <c r="G100" s="44" t="s">
        <v>419</v>
      </c>
      <c r="H100" s="44" t="s">
        <v>420</v>
      </c>
      <c r="I100" s="44">
        <v>7275065336</v>
      </c>
      <c r="J100" s="44"/>
      <c r="K100" s="44" t="s">
        <v>421</v>
      </c>
      <c r="L100" s="44"/>
      <c r="M100" s="44"/>
      <c r="N100" s="156" t="s">
        <v>9</v>
      </c>
      <c r="O100" s="44"/>
      <c r="P100" s="44"/>
      <c r="Q100" s="44"/>
      <c r="R100" s="44"/>
      <c r="S100" s="44"/>
    </row>
    <row r="101" spans="1:19">
      <c r="A101" s="401"/>
      <c r="B101" s="405"/>
      <c r="C101" s="194"/>
      <c r="D101" s="127"/>
      <c r="E101" s="8" t="s">
        <v>16</v>
      </c>
      <c r="F101" s="214">
        <v>18.100000000000001</v>
      </c>
      <c r="G101" s="44" t="s">
        <v>430</v>
      </c>
      <c r="H101" s="44" t="s">
        <v>389</v>
      </c>
      <c r="I101" s="44"/>
      <c r="J101" s="44"/>
      <c r="K101" s="44" t="s">
        <v>431</v>
      </c>
      <c r="L101" s="44"/>
      <c r="M101" s="44"/>
      <c r="N101" s="156" t="s">
        <v>9</v>
      </c>
      <c r="O101" s="44"/>
      <c r="P101" s="44"/>
      <c r="Q101" s="44"/>
      <c r="R101" s="44"/>
      <c r="S101" s="44"/>
    </row>
    <row r="102" spans="1:19" ht="56.25">
      <c r="A102" s="401"/>
      <c r="B102" s="405"/>
      <c r="C102" s="194" t="s">
        <v>432</v>
      </c>
      <c r="D102" s="340" t="s">
        <v>418</v>
      </c>
      <c r="E102" s="8" t="s">
        <v>15</v>
      </c>
      <c r="F102" s="44" t="s">
        <v>367</v>
      </c>
      <c r="G102" s="44" t="s">
        <v>419</v>
      </c>
      <c r="H102" s="44" t="s">
        <v>420</v>
      </c>
      <c r="I102" s="44">
        <v>7275065336</v>
      </c>
      <c r="J102" s="44"/>
      <c r="K102" s="44" t="s">
        <v>421</v>
      </c>
      <c r="L102" s="44"/>
      <c r="M102" s="44"/>
      <c r="N102" s="156" t="s">
        <v>9</v>
      </c>
      <c r="O102" s="44"/>
      <c r="P102" s="44"/>
      <c r="Q102" s="44"/>
      <c r="R102" s="44"/>
      <c r="S102" s="44"/>
    </row>
    <row r="103" spans="1:19">
      <c r="A103" s="401"/>
      <c r="B103" s="405"/>
      <c r="C103" s="194"/>
      <c r="D103" s="127"/>
      <c r="E103" s="8" t="s">
        <v>16</v>
      </c>
      <c r="F103" s="214">
        <v>18.100000000000001</v>
      </c>
      <c r="G103" s="44" t="s">
        <v>430</v>
      </c>
      <c r="H103" s="44" t="s">
        <v>389</v>
      </c>
      <c r="I103" s="44"/>
      <c r="J103" s="44"/>
      <c r="K103" s="44" t="s">
        <v>431</v>
      </c>
      <c r="L103" s="44"/>
      <c r="M103" s="44"/>
      <c r="N103" s="156" t="s">
        <v>9</v>
      </c>
      <c r="O103" s="44"/>
      <c r="P103" s="44"/>
      <c r="Q103" s="44"/>
      <c r="R103" s="44"/>
      <c r="S103" s="44"/>
    </row>
    <row r="104" spans="1:19" ht="56.25">
      <c r="A104" s="401"/>
      <c r="B104" s="405"/>
      <c r="C104" s="194" t="s">
        <v>433</v>
      </c>
      <c r="D104" s="340" t="s">
        <v>418</v>
      </c>
      <c r="E104" s="8" t="s">
        <v>15</v>
      </c>
      <c r="F104" s="44" t="s">
        <v>367</v>
      </c>
      <c r="G104" s="44" t="s">
        <v>419</v>
      </c>
      <c r="H104" s="44" t="s">
        <v>420</v>
      </c>
      <c r="I104" s="44">
        <v>7275065336</v>
      </c>
      <c r="J104" s="44"/>
      <c r="K104" s="44" t="s">
        <v>421</v>
      </c>
      <c r="L104" s="44"/>
      <c r="M104" s="44"/>
      <c r="N104" s="156" t="s">
        <v>9</v>
      </c>
      <c r="O104" s="44"/>
      <c r="P104" s="44"/>
      <c r="Q104" s="44"/>
      <c r="R104" s="44"/>
      <c r="S104" s="44"/>
    </row>
    <row r="105" spans="1:19">
      <c r="A105" s="401"/>
      <c r="B105" s="405"/>
      <c r="C105" s="194"/>
      <c r="D105" s="127"/>
      <c r="E105" s="8" t="s">
        <v>16</v>
      </c>
      <c r="F105" s="44">
        <v>18.100000000000001</v>
      </c>
      <c r="G105" s="44" t="s">
        <v>430</v>
      </c>
      <c r="H105" s="44" t="s">
        <v>389</v>
      </c>
      <c r="I105" s="44"/>
      <c r="J105" s="44"/>
      <c r="K105" s="44" t="s">
        <v>431</v>
      </c>
      <c r="L105" s="44"/>
      <c r="M105" s="44"/>
      <c r="N105" s="156" t="s">
        <v>9</v>
      </c>
      <c r="O105" s="44"/>
      <c r="P105" s="44"/>
      <c r="Q105" s="44"/>
      <c r="R105" s="44"/>
      <c r="S105" s="44"/>
    </row>
    <row r="106" spans="1:19" ht="56.25">
      <c r="A106" s="401"/>
      <c r="B106" s="405"/>
      <c r="C106" s="194" t="s">
        <v>434</v>
      </c>
      <c r="D106" s="340" t="s">
        <v>418</v>
      </c>
      <c r="E106" s="8" t="s">
        <v>15</v>
      </c>
      <c r="F106" s="44" t="s">
        <v>367</v>
      </c>
      <c r="G106" s="44" t="s">
        <v>419</v>
      </c>
      <c r="H106" s="44" t="s">
        <v>420</v>
      </c>
      <c r="I106" s="44">
        <v>7275065336</v>
      </c>
      <c r="J106" s="44"/>
      <c r="K106" s="44" t="s">
        <v>421</v>
      </c>
      <c r="L106" s="44"/>
      <c r="M106" s="44"/>
      <c r="N106" s="156" t="s">
        <v>9</v>
      </c>
      <c r="O106" s="44"/>
      <c r="P106" s="44"/>
      <c r="Q106" s="44"/>
      <c r="R106" s="44"/>
      <c r="S106" s="44"/>
    </row>
    <row r="107" spans="1:19">
      <c r="A107" s="401"/>
      <c r="B107" s="405"/>
      <c r="C107" s="194"/>
      <c r="D107" s="127"/>
      <c r="E107" s="8" t="s">
        <v>16</v>
      </c>
      <c r="F107" s="44" t="s">
        <v>422</v>
      </c>
      <c r="G107" s="44" t="s">
        <v>423</v>
      </c>
      <c r="H107" s="44" t="s">
        <v>424</v>
      </c>
      <c r="I107" s="44"/>
      <c r="J107" s="44"/>
      <c r="K107" s="44" t="s">
        <v>425</v>
      </c>
      <c r="L107" s="44"/>
      <c r="M107" s="44"/>
      <c r="N107" s="156" t="s">
        <v>9</v>
      </c>
      <c r="O107" s="44"/>
      <c r="P107" s="44"/>
      <c r="Q107" s="44"/>
      <c r="R107" s="44"/>
      <c r="S107" s="44"/>
    </row>
    <row r="108" spans="1:19" ht="56.25">
      <c r="A108" s="401"/>
      <c r="B108" s="405"/>
      <c r="C108" s="194" t="s">
        <v>435</v>
      </c>
      <c r="D108" s="340" t="s">
        <v>418</v>
      </c>
      <c r="E108" s="8" t="s">
        <v>15</v>
      </c>
      <c r="F108" s="44" t="s">
        <v>367</v>
      </c>
      <c r="G108" s="44" t="s">
        <v>419</v>
      </c>
      <c r="H108" s="44" t="s">
        <v>420</v>
      </c>
      <c r="I108" s="44">
        <v>7275065336</v>
      </c>
      <c r="J108" s="44"/>
      <c r="K108" s="44" t="s">
        <v>421</v>
      </c>
      <c r="L108" s="44"/>
      <c r="M108" s="44"/>
      <c r="N108" s="156" t="s">
        <v>9</v>
      </c>
      <c r="O108" s="44"/>
      <c r="P108" s="44"/>
      <c r="Q108" s="44"/>
      <c r="R108" s="44"/>
      <c r="S108" s="44"/>
    </row>
    <row r="109" spans="1:19">
      <c r="A109" s="401"/>
      <c r="B109" s="405"/>
      <c r="C109" s="194"/>
      <c r="D109" s="127"/>
      <c r="E109" s="8" t="s">
        <v>16</v>
      </c>
      <c r="F109" s="44">
        <v>18.100000000000001</v>
      </c>
      <c r="G109" s="44" t="s">
        <v>430</v>
      </c>
      <c r="H109" s="44" t="s">
        <v>389</v>
      </c>
      <c r="I109" s="44"/>
      <c r="J109" s="44"/>
      <c r="K109" s="44" t="s">
        <v>431</v>
      </c>
      <c r="L109" s="44"/>
      <c r="M109" s="44"/>
      <c r="N109" s="156" t="s">
        <v>9</v>
      </c>
      <c r="O109" s="44"/>
      <c r="P109" s="44"/>
      <c r="Q109" s="44"/>
      <c r="R109" s="44"/>
      <c r="S109" s="44"/>
    </row>
    <row r="110" spans="1:19" ht="56.25">
      <c r="A110" s="401"/>
      <c r="B110" s="405"/>
      <c r="C110" s="194" t="s">
        <v>436</v>
      </c>
      <c r="D110" s="340" t="s">
        <v>418</v>
      </c>
      <c r="E110" s="8" t="s">
        <v>15</v>
      </c>
      <c r="F110" s="44" t="s">
        <v>367</v>
      </c>
      <c r="G110" s="44" t="s">
        <v>419</v>
      </c>
      <c r="H110" s="44" t="s">
        <v>420</v>
      </c>
      <c r="I110" s="44">
        <v>7275065336</v>
      </c>
      <c r="J110" s="44"/>
      <c r="K110" s="44" t="s">
        <v>421</v>
      </c>
      <c r="L110" s="44"/>
      <c r="M110" s="44"/>
      <c r="N110" s="156" t="s">
        <v>9</v>
      </c>
      <c r="O110" s="44"/>
      <c r="P110" s="44"/>
      <c r="Q110" s="44"/>
      <c r="R110" s="44"/>
      <c r="S110" s="44"/>
    </row>
    <row r="111" spans="1:19">
      <c r="A111" s="401"/>
      <c r="B111" s="405"/>
      <c r="C111" s="194"/>
      <c r="D111" s="127"/>
      <c r="E111" s="8" t="s">
        <v>16</v>
      </c>
      <c r="F111" s="44">
        <v>18.100000000000001</v>
      </c>
      <c r="G111" s="44" t="s">
        <v>430</v>
      </c>
      <c r="H111" s="44" t="s">
        <v>389</v>
      </c>
      <c r="I111" s="44"/>
      <c r="J111" s="44"/>
      <c r="K111" s="44" t="s">
        <v>431</v>
      </c>
      <c r="L111" s="44"/>
      <c r="M111" s="44"/>
      <c r="N111" s="156" t="s">
        <v>9</v>
      </c>
      <c r="O111" s="44"/>
      <c r="P111" s="44"/>
      <c r="Q111" s="44"/>
      <c r="R111" s="44"/>
      <c r="S111" s="44"/>
    </row>
    <row r="112" spans="1:19">
      <c r="A112" s="401"/>
      <c r="B112" s="405"/>
      <c r="C112" s="194" t="s">
        <v>437</v>
      </c>
      <c r="D112" s="127"/>
      <c r="E112" s="8" t="s">
        <v>15</v>
      </c>
      <c r="F112" s="44"/>
      <c r="G112" s="44"/>
      <c r="H112" s="44"/>
      <c r="I112" s="44"/>
      <c r="J112" s="44"/>
      <c r="K112" s="44"/>
      <c r="L112" s="44"/>
      <c r="M112" s="44"/>
      <c r="N112" s="1" t="s">
        <v>11</v>
      </c>
      <c r="O112" s="44" t="s">
        <v>438</v>
      </c>
      <c r="P112" s="44"/>
      <c r="Q112" s="44"/>
      <c r="R112" s="44"/>
      <c r="S112" s="44"/>
    </row>
    <row r="113" spans="1:19">
      <c r="A113" s="401"/>
      <c r="B113" s="405"/>
      <c r="C113" s="194"/>
      <c r="D113" s="127"/>
      <c r="E113" s="8" t="s">
        <v>16</v>
      </c>
      <c r="F113" s="44"/>
      <c r="G113" s="44"/>
      <c r="H113" s="44"/>
      <c r="I113" s="44"/>
      <c r="J113" s="44"/>
      <c r="K113" s="44"/>
      <c r="L113" s="44"/>
      <c r="M113" s="44"/>
      <c r="N113" s="1" t="s">
        <v>11</v>
      </c>
      <c r="O113" s="44" t="s">
        <v>438</v>
      </c>
      <c r="P113" s="44"/>
      <c r="Q113" s="44"/>
      <c r="R113" s="44"/>
      <c r="S113" s="44"/>
    </row>
    <row r="114" spans="1:19" ht="42">
      <c r="A114" s="410"/>
      <c r="B114" s="407" t="s">
        <v>439</v>
      </c>
      <c r="C114" s="158" t="s">
        <v>440</v>
      </c>
      <c r="D114" s="341" t="s">
        <v>441</v>
      </c>
      <c r="E114" s="1" t="s">
        <v>15</v>
      </c>
      <c r="F114" s="44" t="s">
        <v>367</v>
      </c>
      <c r="G114" s="44" t="s">
        <v>419</v>
      </c>
      <c r="H114" s="44" t="s">
        <v>420</v>
      </c>
      <c r="I114" s="44">
        <v>7275065336</v>
      </c>
      <c r="J114" s="44"/>
      <c r="K114" s="44" t="s">
        <v>421</v>
      </c>
      <c r="L114" s="44"/>
      <c r="M114" s="44"/>
      <c r="N114" s="156" t="s">
        <v>9</v>
      </c>
      <c r="O114" s="44"/>
      <c r="P114" s="44"/>
      <c r="Q114" s="44"/>
      <c r="R114" s="44"/>
      <c r="S114" s="44"/>
    </row>
    <row r="115" spans="1:19" ht="42">
      <c r="A115" s="410"/>
      <c r="B115" s="407"/>
      <c r="C115" s="150"/>
      <c r="D115" s="341" t="s">
        <v>441</v>
      </c>
      <c r="E115" s="1" t="s">
        <v>16</v>
      </c>
      <c r="F115" s="44">
        <v>18.100000000000001</v>
      </c>
      <c r="G115" s="44" t="s">
        <v>430</v>
      </c>
      <c r="H115" s="44" t="s">
        <v>389</v>
      </c>
      <c r="I115" s="44"/>
      <c r="J115" s="44"/>
      <c r="K115" s="44" t="s">
        <v>431</v>
      </c>
      <c r="L115" s="44"/>
      <c r="M115" s="44"/>
      <c r="N115" s="156" t="s">
        <v>9</v>
      </c>
      <c r="O115" s="44"/>
      <c r="P115" s="44"/>
      <c r="Q115" s="44"/>
      <c r="R115" s="44"/>
      <c r="S115" s="44"/>
    </row>
    <row r="116" spans="1:19" ht="42">
      <c r="A116" s="410"/>
      <c r="B116" s="407"/>
      <c r="C116" s="150" t="s">
        <v>442</v>
      </c>
      <c r="D116" s="341" t="s">
        <v>441</v>
      </c>
      <c r="E116" s="1" t="s">
        <v>15</v>
      </c>
      <c r="F116" s="44" t="s">
        <v>367</v>
      </c>
      <c r="G116" s="44" t="s">
        <v>419</v>
      </c>
      <c r="H116" s="44" t="s">
        <v>420</v>
      </c>
      <c r="I116" s="44">
        <v>7275065336</v>
      </c>
      <c r="J116" s="44"/>
      <c r="K116" s="44" t="s">
        <v>421</v>
      </c>
      <c r="L116" s="44"/>
      <c r="M116" s="44"/>
      <c r="N116" s="156" t="s">
        <v>9</v>
      </c>
      <c r="O116" s="44"/>
      <c r="P116" s="44"/>
      <c r="Q116" s="44"/>
      <c r="R116" s="44"/>
      <c r="S116" s="44"/>
    </row>
    <row r="117" spans="1:19" ht="42">
      <c r="A117" s="410"/>
      <c r="B117" s="407"/>
      <c r="C117" s="150"/>
      <c r="D117" s="341" t="s">
        <v>441</v>
      </c>
      <c r="E117" s="1" t="s">
        <v>16</v>
      </c>
      <c r="F117" s="44">
        <v>18.100000000000001</v>
      </c>
      <c r="G117" s="44" t="s">
        <v>430</v>
      </c>
      <c r="H117" s="44" t="s">
        <v>389</v>
      </c>
      <c r="I117" s="44"/>
      <c r="J117" s="44"/>
      <c r="K117" s="44" t="s">
        <v>431</v>
      </c>
      <c r="L117" s="44"/>
      <c r="M117" s="44"/>
      <c r="N117" s="156" t="s">
        <v>9</v>
      </c>
      <c r="O117" s="44"/>
      <c r="P117" s="44"/>
      <c r="Q117" s="44"/>
      <c r="R117" s="44"/>
      <c r="S117" s="44"/>
    </row>
    <row r="118" spans="1:19" ht="28.5">
      <c r="A118" s="410"/>
      <c r="B118" s="407"/>
      <c r="C118" s="150" t="s">
        <v>443</v>
      </c>
      <c r="D118" s="340" t="s">
        <v>444</v>
      </c>
      <c r="E118" s="1" t="s">
        <v>15</v>
      </c>
      <c r="F118" s="44" t="s">
        <v>367</v>
      </c>
      <c r="G118" s="44" t="s">
        <v>419</v>
      </c>
      <c r="H118" s="44" t="s">
        <v>420</v>
      </c>
      <c r="I118" s="44">
        <v>7275065336</v>
      </c>
      <c r="J118" s="44"/>
      <c r="K118" s="44" t="s">
        <v>421</v>
      </c>
      <c r="L118" s="44"/>
      <c r="M118" s="44"/>
      <c r="N118" s="156" t="s">
        <v>9</v>
      </c>
      <c r="O118" s="44"/>
      <c r="P118" s="44"/>
      <c r="Q118" s="44"/>
      <c r="R118" s="44"/>
      <c r="S118" s="44"/>
    </row>
    <row r="119" spans="1:19" ht="28.5">
      <c r="A119" s="410"/>
      <c r="B119" s="407"/>
      <c r="C119" s="150"/>
      <c r="D119" s="340" t="s">
        <v>444</v>
      </c>
      <c r="E119" s="1" t="s">
        <v>16</v>
      </c>
      <c r="F119" s="44">
        <v>18.100000000000001</v>
      </c>
      <c r="G119" s="44" t="s">
        <v>430</v>
      </c>
      <c r="H119" s="44" t="s">
        <v>389</v>
      </c>
      <c r="I119" s="44"/>
      <c r="J119" s="44"/>
      <c r="K119" s="44" t="s">
        <v>431</v>
      </c>
      <c r="L119" s="44"/>
      <c r="M119" s="44"/>
      <c r="N119" s="156" t="s">
        <v>9</v>
      </c>
      <c r="O119" s="44"/>
      <c r="P119" s="44"/>
      <c r="Q119" s="44"/>
      <c r="R119" s="44"/>
      <c r="S119" s="44"/>
    </row>
    <row r="120" spans="1:19" ht="28.5">
      <c r="A120" s="410"/>
      <c r="B120" s="407"/>
      <c r="C120" s="150" t="s">
        <v>445</v>
      </c>
      <c r="D120" s="340" t="s">
        <v>444</v>
      </c>
      <c r="E120" s="1" t="s">
        <v>15</v>
      </c>
      <c r="F120" s="44" t="s">
        <v>367</v>
      </c>
      <c r="G120" s="44" t="s">
        <v>419</v>
      </c>
      <c r="H120" s="44" t="s">
        <v>420</v>
      </c>
      <c r="I120" s="44">
        <v>7275065336</v>
      </c>
      <c r="J120" s="44"/>
      <c r="K120" s="44" t="s">
        <v>421</v>
      </c>
      <c r="L120" s="44"/>
      <c r="M120" s="44"/>
      <c r="N120" s="156" t="s">
        <v>9</v>
      </c>
      <c r="O120" s="44"/>
      <c r="P120" s="44"/>
      <c r="Q120" s="44"/>
      <c r="R120" s="44"/>
      <c r="S120" s="44"/>
    </row>
    <row r="121" spans="1:19" ht="28.5">
      <c r="A121" s="410"/>
      <c r="B121" s="407"/>
      <c r="C121" s="150"/>
      <c r="D121" s="340" t="s">
        <v>444</v>
      </c>
      <c r="E121" s="1" t="s">
        <v>16</v>
      </c>
      <c r="F121" s="44">
        <v>18.100000000000001</v>
      </c>
      <c r="G121" s="44" t="s">
        <v>430</v>
      </c>
      <c r="H121" s="44" t="s">
        <v>389</v>
      </c>
      <c r="I121" s="44"/>
      <c r="J121" s="44"/>
      <c r="K121" s="44" t="s">
        <v>431</v>
      </c>
      <c r="L121" s="44"/>
      <c r="M121" s="44"/>
      <c r="N121" s="156" t="s">
        <v>9</v>
      </c>
      <c r="O121" s="44"/>
      <c r="P121" s="44"/>
      <c r="Q121" s="44"/>
      <c r="R121" s="44"/>
      <c r="S121" s="44"/>
    </row>
    <row r="122" spans="1:19">
      <c r="A122" s="410"/>
      <c r="B122" s="407"/>
      <c r="C122" s="150" t="s">
        <v>446</v>
      </c>
      <c r="D122" s="127" t="s">
        <v>447</v>
      </c>
      <c r="E122" s="1" t="s">
        <v>15</v>
      </c>
      <c r="F122" s="44" t="s">
        <v>367</v>
      </c>
      <c r="G122" s="44" t="s">
        <v>419</v>
      </c>
      <c r="H122" s="44" t="s">
        <v>420</v>
      </c>
      <c r="I122" s="44">
        <v>7275065336</v>
      </c>
      <c r="J122" s="44"/>
      <c r="K122" s="44" t="s">
        <v>421</v>
      </c>
      <c r="L122" s="44"/>
      <c r="M122" s="44"/>
      <c r="N122" s="156" t="s">
        <v>9</v>
      </c>
      <c r="O122" s="44"/>
      <c r="P122" s="44"/>
      <c r="Q122" s="44"/>
      <c r="R122" s="44"/>
      <c r="S122" s="44"/>
    </row>
    <row r="123" spans="1:19">
      <c r="A123" s="410"/>
      <c r="B123" s="407"/>
      <c r="C123" s="150"/>
      <c r="D123" s="127" t="s">
        <v>447</v>
      </c>
      <c r="E123" s="1" t="s">
        <v>16</v>
      </c>
      <c r="F123" s="44">
        <v>18.100000000000001</v>
      </c>
      <c r="G123" s="44" t="s">
        <v>430</v>
      </c>
      <c r="H123" s="44" t="s">
        <v>389</v>
      </c>
      <c r="I123" s="44"/>
      <c r="J123" s="44"/>
      <c r="K123" s="44" t="s">
        <v>431</v>
      </c>
      <c r="L123" s="44"/>
      <c r="M123" s="44"/>
      <c r="N123" s="156" t="s">
        <v>9</v>
      </c>
      <c r="O123" s="44"/>
      <c r="P123" s="44"/>
      <c r="Q123" s="44"/>
      <c r="R123" s="44"/>
      <c r="S123" s="44"/>
    </row>
    <row r="124" spans="1:19">
      <c r="A124" s="410"/>
      <c r="B124" s="407"/>
      <c r="C124" s="150" t="s">
        <v>448</v>
      </c>
      <c r="D124" s="127" t="s">
        <v>447</v>
      </c>
      <c r="E124" s="1" t="s">
        <v>15</v>
      </c>
      <c r="F124" s="44" t="s">
        <v>367</v>
      </c>
      <c r="G124" s="44" t="s">
        <v>419</v>
      </c>
      <c r="H124" s="44" t="s">
        <v>420</v>
      </c>
      <c r="I124" s="44">
        <v>7275065336</v>
      </c>
      <c r="J124" s="44"/>
      <c r="K124" s="44" t="s">
        <v>421</v>
      </c>
      <c r="L124" s="44"/>
      <c r="M124" s="44"/>
      <c r="N124" s="156" t="s">
        <v>9</v>
      </c>
      <c r="O124" s="44"/>
      <c r="P124" s="44"/>
      <c r="Q124" s="44"/>
      <c r="R124" s="44"/>
      <c r="S124" s="44"/>
    </row>
    <row r="125" spans="1:19">
      <c r="A125" s="410"/>
      <c r="B125" s="407"/>
      <c r="C125" s="150"/>
      <c r="D125" s="127" t="s">
        <v>447</v>
      </c>
      <c r="E125" s="1" t="s">
        <v>16</v>
      </c>
      <c r="F125" s="44">
        <v>18.100000000000001</v>
      </c>
      <c r="G125" s="44" t="s">
        <v>430</v>
      </c>
      <c r="H125" s="44" t="s">
        <v>389</v>
      </c>
      <c r="I125" s="44"/>
      <c r="J125" s="44"/>
      <c r="K125" s="44" t="s">
        <v>431</v>
      </c>
      <c r="L125" s="44"/>
      <c r="M125" s="44"/>
      <c r="N125" s="156" t="s">
        <v>9</v>
      </c>
      <c r="O125" s="44"/>
      <c r="P125" s="44"/>
      <c r="Q125" s="44"/>
      <c r="R125" s="44"/>
      <c r="S125" s="44"/>
    </row>
    <row r="126" spans="1:19">
      <c r="A126" s="410"/>
      <c r="B126" s="407"/>
      <c r="C126" s="150" t="s">
        <v>449</v>
      </c>
      <c r="D126" s="127" t="s">
        <v>450</v>
      </c>
      <c r="E126" s="1" t="s">
        <v>15</v>
      </c>
      <c r="F126" s="44" t="s">
        <v>367</v>
      </c>
      <c r="G126" s="44" t="s">
        <v>419</v>
      </c>
      <c r="H126" s="44" t="s">
        <v>420</v>
      </c>
      <c r="I126" s="44">
        <v>7275065336</v>
      </c>
      <c r="J126" s="44"/>
      <c r="K126" s="44" t="s">
        <v>421</v>
      </c>
      <c r="L126" s="44"/>
      <c r="M126" s="44"/>
      <c r="N126" s="156" t="s">
        <v>9</v>
      </c>
      <c r="O126" s="44"/>
      <c r="P126" s="44"/>
      <c r="Q126" s="44"/>
      <c r="R126" s="44"/>
      <c r="S126" s="44"/>
    </row>
    <row r="127" spans="1:19">
      <c r="A127" s="410"/>
      <c r="B127" s="407"/>
      <c r="C127" s="150"/>
      <c r="D127" s="127" t="s">
        <v>450</v>
      </c>
      <c r="E127" s="1" t="s">
        <v>16</v>
      </c>
      <c r="F127" s="44">
        <v>18.100000000000001</v>
      </c>
      <c r="G127" s="44" t="s">
        <v>430</v>
      </c>
      <c r="H127" s="44" t="s">
        <v>389</v>
      </c>
      <c r="I127" s="44"/>
      <c r="J127" s="44"/>
      <c r="K127" s="44" t="s">
        <v>431</v>
      </c>
      <c r="L127" s="44"/>
      <c r="M127" s="44"/>
      <c r="N127" s="156" t="s">
        <v>9</v>
      </c>
      <c r="O127" s="44"/>
      <c r="P127" s="44"/>
      <c r="Q127" s="44"/>
      <c r="R127" s="44"/>
      <c r="S127" s="44"/>
    </row>
    <row r="128" spans="1:19">
      <c r="A128" s="410"/>
      <c r="B128" s="407"/>
      <c r="C128" s="151" t="s">
        <v>451</v>
      </c>
      <c r="D128" s="127" t="s">
        <v>450</v>
      </c>
      <c r="E128" s="1" t="s">
        <v>15</v>
      </c>
      <c r="F128" s="44" t="s">
        <v>367</v>
      </c>
      <c r="G128" s="44" t="s">
        <v>419</v>
      </c>
      <c r="H128" s="44" t="s">
        <v>420</v>
      </c>
      <c r="I128" s="44">
        <v>7275065336</v>
      </c>
      <c r="J128" s="102"/>
      <c r="K128" s="44" t="s">
        <v>421</v>
      </c>
      <c r="L128" s="102"/>
      <c r="M128" s="102"/>
      <c r="N128" s="156" t="s">
        <v>9</v>
      </c>
      <c r="O128" s="102"/>
      <c r="P128" s="102"/>
      <c r="Q128" s="102"/>
      <c r="R128" s="102"/>
      <c r="S128" s="102"/>
    </row>
    <row r="129" spans="1:19">
      <c r="A129" s="410"/>
      <c r="B129" s="407"/>
      <c r="C129" s="150"/>
      <c r="D129" s="127" t="s">
        <v>450</v>
      </c>
      <c r="E129" s="1" t="s">
        <v>16</v>
      </c>
      <c r="F129" s="44">
        <v>18.100000000000001</v>
      </c>
      <c r="G129" s="44" t="s">
        <v>430</v>
      </c>
      <c r="H129" s="44" t="s">
        <v>389</v>
      </c>
      <c r="I129" s="44"/>
      <c r="J129" s="44"/>
      <c r="K129" s="44" t="s">
        <v>431</v>
      </c>
      <c r="L129" s="44"/>
      <c r="M129" s="44"/>
      <c r="N129" s="156" t="s">
        <v>9</v>
      </c>
      <c r="O129" s="44"/>
      <c r="P129" s="44"/>
      <c r="Q129" s="44"/>
      <c r="R129" s="44"/>
      <c r="S129" s="44"/>
    </row>
    <row r="130" spans="1:19" ht="29.25" customHeight="1">
      <c r="A130" s="410"/>
      <c r="B130" s="407"/>
      <c r="C130" s="413" t="s">
        <v>452</v>
      </c>
      <c r="D130" s="340" t="s">
        <v>453</v>
      </c>
      <c r="E130" s="1" t="s">
        <v>15</v>
      </c>
      <c r="F130" s="44" t="s">
        <v>367</v>
      </c>
      <c r="G130" s="44" t="s">
        <v>419</v>
      </c>
      <c r="H130" s="44" t="s">
        <v>420</v>
      </c>
      <c r="I130" s="44">
        <v>7275065336</v>
      </c>
      <c r="J130" s="44"/>
      <c r="K130" s="44" t="s">
        <v>421</v>
      </c>
      <c r="L130" s="44"/>
      <c r="M130" s="155"/>
      <c r="N130" s="156" t="s">
        <v>9</v>
      </c>
      <c r="O130" s="154"/>
      <c r="P130" s="44"/>
      <c r="Q130" s="44"/>
      <c r="R130" s="44"/>
      <c r="S130" s="44"/>
    </row>
    <row r="131" spans="1:19" ht="28.5">
      <c r="A131" s="410"/>
      <c r="B131" s="407"/>
      <c r="C131" s="413"/>
      <c r="D131" s="340" t="s">
        <v>453</v>
      </c>
      <c r="E131" s="5" t="s">
        <v>16</v>
      </c>
      <c r="F131" s="102"/>
      <c r="G131" s="102"/>
      <c r="H131" s="102"/>
      <c r="I131" s="102"/>
      <c r="J131" s="102"/>
      <c r="K131" s="102"/>
      <c r="L131" s="102"/>
      <c r="M131" s="102"/>
      <c r="N131" s="1" t="s">
        <v>43</v>
      </c>
      <c r="O131" s="102"/>
      <c r="P131" s="102"/>
      <c r="Q131" s="102"/>
      <c r="R131" s="102"/>
      <c r="S131" s="102"/>
    </row>
    <row r="132" spans="1:19" ht="29.25" customHeight="1">
      <c r="A132" s="403"/>
      <c r="B132" s="402" t="s">
        <v>454</v>
      </c>
      <c r="C132" s="412" t="s">
        <v>455</v>
      </c>
      <c r="D132" s="127"/>
      <c r="E132" s="1" t="s">
        <v>15</v>
      </c>
      <c r="F132" s="114" t="s">
        <v>367</v>
      </c>
      <c r="G132" s="114" t="s">
        <v>456</v>
      </c>
      <c r="H132" s="114" t="s">
        <v>457</v>
      </c>
      <c r="I132" s="114"/>
      <c r="J132" s="44"/>
      <c r="K132" s="44" t="s">
        <v>458</v>
      </c>
      <c r="L132" s="44"/>
      <c r="M132" s="1" t="s">
        <v>43</v>
      </c>
      <c r="N132" s="1" t="s">
        <v>9</v>
      </c>
      <c r="O132" s="44"/>
      <c r="P132" s="44"/>
      <c r="Q132" s="44"/>
      <c r="R132" s="44"/>
      <c r="S132" s="44"/>
    </row>
    <row r="133" spans="1:19" ht="15.75" customHeight="1">
      <c r="A133" s="403"/>
      <c r="B133" s="402"/>
      <c r="C133" s="412"/>
      <c r="D133" s="127"/>
      <c r="E133" s="1" t="s">
        <v>16</v>
      </c>
      <c r="F133" s="114" t="s">
        <v>392</v>
      </c>
      <c r="G133" s="208" t="s">
        <v>459</v>
      </c>
      <c r="H133" s="208" t="s">
        <v>460</v>
      </c>
      <c r="I133" s="44">
        <v>7257640277</v>
      </c>
      <c r="J133" s="44"/>
      <c r="K133" s="44" t="s">
        <v>458</v>
      </c>
      <c r="L133" s="44"/>
      <c r="M133" s="1" t="s">
        <v>43</v>
      </c>
      <c r="N133" s="1" t="s">
        <v>9</v>
      </c>
      <c r="O133" s="44"/>
      <c r="P133" s="44"/>
      <c r="Q133" s="44"/>
      <c r="R133" s="44"/>
      <c r="S133" s="44"/>
    </row>
    <row r="134" spans="1:19" ht="15.75" customHeight="1">
      <c r="A134" s="403"/>
      <c r="B134" s="402"/>
      <c r="C134" s="414" t="s">
        <v>461</v>
      </c>
      <c r="D134" s="127"/>
      <c r="E134" s="1" t="s">
        <v>15</v>
      </c>
      <c r="F134" s="176" t="s">
        <v>462</v>
      </c>
      <c r="G134" s="50" t="s">
        <v>463</v>
      </c>
      <c r="H134" s="50" t="s">
        <v>310</v>
      </c>
      <c r="I134" s="50">
        <v>7052082506</v>
      </c>
      <c r="J134" s="44"/>
      <c r="K134" s="44" t="s">
        <v>458</v>
      </c>
      <c r="L134" s="44"/>
      <c r="M134" s="1" t="s">
        <v>43</v>
      </c>
      <c r="N134" s="1" t="s">
        <v>9</v>
      </c>
      <c r="O134" s="44"/>
      <c r="P134" s="44"/>
      <c r="Q134" s="44"/>
      <c r="R134" s="44"/>
      <c r="S134" s="44"/>
    </row>
    <row r="135" spans="1:19" ht="15.75" customHeight="1">
      <c r="A135" s="403"/>
      <c r="B135" s="402"/>
      <c r="C135" s="414"/>
      <c r="D135" s="127"/>
      <c r="E135" s="1" t="s">
        <v>16</v>
      </c>
      <c r="F135" s="114" t="s">
        <v>464</v>
      </c>
      <c r="G135" s="208" t="s">
        <v>465</v>
      </c>
      <c r="H135" s="208" t="s">
        <v>457</v>
      </c>
      <c r="I135" s="44">
        <v>7014522257</v>
      </c>
      <c r="J135" s="44"/>
      <c r="K135" s="44" t="s">
        <v>458</v>
      </c>
      <c r="L135" s="44"/>
      <c r="M135" s="1" t="s">
        <v>43</v>
      </c>
      <c r="N135" s="1" t="s">
        <v>9</v>
      </c>
      <c r="O135" s="44"/>
      <c r="P135" s="44"/>
      <c r="Q135" s="44"/>
      <c r="R135" s="44"/>
      <c r="S135" s="44"/>
    </row>
    <row r="136" spans="1:19" ht="15.75" customHeight="1">
      <c r="A136" s="403"/>
      <c r="B136" s="402"/>
      <c r="C136" s="414" t="s">
        <v>466</v>
      </c>
      <c r="D136" s="127"/>
      <c r="E136" s="1" t="s">
        <v>15</v>
      </c>
      <c r="F136" s="176" t="s">
        <v>462</v>
      </c>
      <c r="G136" s="50" t="s">
        <v>463</v>
      </c>
      <c r="H136" s="50" t="s">
        <v>310</v>
      </c>
      <c r="I136" s="50">
        <v>7052082506</v>
      </c>
      <c r="J136" s="44"/>
      <c r="K136" s="44" t="s">
        <v>458</v>
      </c>
      <c r="L136" s="44"/>
      <c r="M136" s="1" t="s">
        <v>43</v>
      </c>
      <c r="N136" s="1" t="s">
        <v>9</v>
      </c>
      <c r="O136" s="44"/>
      <c r="P136" s="44"/>
      <c r="Q136" s="44"/>
      <c r="R136" s="44"/>
      <c r="S136" s="44"/>
    </row>
    <row r="137" spans="1:19" ht="15.75" customHeight="1">
      <c r="A137" s="403"/>
      <c r="B137" s="402"/>
      <c r="C137" s="414"/>
      <c r="D137" s="127"/>
      <c r="E137" s="1" t="s">
        <v>16</v>
      </c>
      <c r="F137" s="114" t="s">
        <v>40</v>
      </c>
      <c r="G137" s="208" t="s">
        <v>285</v>
      </c>
      <c r="H137" s="208" t="s">
        <v>420</v>
      </c>
      <c r="I137" s="44"/>
      <c r="J137" s="44"/>
      <c r="K137" s="44" t="s">
        <v>458</v>
      </c>
      <c r="L137" s="44"/>
      <c r="M137" s="1" t="s">
        <v>43</v>
      </c>
      <c r="N137" s="1" t="s">
        <v>9</v>
      </c>
      <c r="O137" s="44"/>
      <c r="P137" s="44"/>
      <c r="Q137" s="44"/>
      <c r="R137" s="44"/>
      <c r="S137" s="44"/>
    </row>
    <row r="138" spans="1:19" ht="15.75" customHeight="1">
      <c r="A138" s="403"/>
      <c r="B138" s="402"/>
      <c r="C138" s="414" t="s">
        <v>467</v>
      </c>
      <c r="D138" s="127"/>
      <c r="E138" s="1" t="s">
        <v>15</v>
      </c>
      <c r="F138" s="176" t="s">
        <v>462</v>
      </c>
      <c r="G138" s="50" t="s">
        <v>463</v>
      </c>
      <c r="H138" s="50" t="s">
        <v>310</v>
      </c>
      <c r="I138" s="50">
        <v>7052082506</v>
      </c>
      <c r="J138" s="44"/>
      <c r="K138" s="44" t="s">
        <v>458</v>
      </c>
      <c r="L138" s="44"/>
      <c r="M138" s="1" t="s">
        <v>43</v>
      </c>
      <c r="N138" s="1" t="s">
        <v>9</v>
      </c>
      <c r="O138" s="44"/>
      <c r="P138" s="44"/>
      <c r="Q138" s="44"/>
      <c r="R138" s="44"/>
      <c r="S138" s="44"/>
    </row>
    <row r="139" spans="1:19" ht="15.75" customHeight="1">
      <c r="A139" s="403"/>
      <c r="B139" s="402"/>
      <c r="C139" s="414"/>
      <c r="D139" s="127"/>
      <c r="E139" s="1" t="s">
        <v>16</v>
      </c>
      <c r="F139" s="114" t="s">
        <v>40</v>
      </c>
      <c r="G139" s="208" t="s">
        <v>285</v>
      </c>
      <c r="H139" s="208" t="s">
        <v>420</v>
      </c>
      <c r="I139" s="44"/>
      <c r="J139" s="44"/>
      <c r="K139" s="44" t="s">
        <v>458</v>
      </c>
      <c r="L139" s="44"/>
      <c r="M139" s="1" t="s">
        <v>43</v>
      </c>
      <c r="N139" s="1" t="s">
        <v>9</v>
      </c>
      <c r="O139" s="44"/>
      <c r="P139" s="44"/>
      <c r="Q139" s="44"/>
      <c r="R139" s="44"/>
      <c r="S139" s="44"/>
    </row>
    <row r="140" spans="1:19" ht="15.75" customHeight="1">
      <c r="A140" s="403"/>
      <c r="B140" s="402"/>
      <c r="C140" s="414" t="s">
        <v>468</v>
      </c>
      <c r="D140" s="127"/>
      <c r="E140" s="1" t="s">
        <v>15</v>
      </c>
      <c r="F140" s="208">
        <v>14</v>
      </c>
      <c r="G140" s="208" t="s">
        <v>469</v>
      </c>
      <c r="H140" s="208" t="s">
        <v>457</v>
      </c>
      <c r="I140" s="44">
        <v>7001357535</v>
      </c>
      <c r="J140" s="44"/>
      <c r="K140" s="44" t="s">
        <v>470</v>
      </c>
      <c r="L140" s="44"/>
      <c r="M140" s="1" t="s">
        <v>43</v>
      </c>
      <c r="N140" s="1" t="s">
        <v>9</v>
      </c>
      <c r="O140" s="162" t="s">
        <v>471</v>
      </c>
      <c r="P140" s="44"/>
      <c r="Q140" s="44"/>
      <c r="R140" s="44"/>
      <c r="S140" s="44"/>
    </row>
    <row r="141" spans="1:19" ht="15.75" customHeight="1">
      <c r="A141" s="403"/>
      <c r="B141" s="402"/>
      <c r="C141" s="414"/>
      <c r="D141" s="127"/>
      <c r="E141" s="1" t="s">
        <v>16</v>
      </c>
      <c r="F141" s="208" t="s">
        <v>472</v>
      </c>
      <c r="G141" s="208" t="s">
        <v>473</v>
      </c>
      <c r="H141" s="208" t="s">
        <v>457</v>
      </c>
      <c r="I141" s="44">
        <v>7132708139</v>
      </c>
      <c r="J141" s="44"/>
      <c r="K141" s="44" t="s">
        <v>470</v>
      </c>
      <c r="L141" s="44"/>
      <c r="M141" s="1" t="s">
        <v>43</v>
      </c>
      <c r="N141" s="1" t="s">
        <v>9</v>
      </c>
      <c r="O141" s="44"/>
      <c r="P141" s="44"/>
      <c r="Q141" s="44"/>
      <c r="R141" s="44"/>
      <c r="S141" s="44"/>
    </row>
    <row r="142" spans="1:19" ht="15.75" customHeight="1">
      <c r="A142" s="403"/>
      <c r="B142" s="402"/>
      <c r="C142" s="414" t="s">
        <v>474</v>
      </c>
      <c r="D142" s="127"/>
      <c r="E142" s="1" t="s">
        <v>15</v>
      </c>
      <c r="F142" s="208" t="s">
        <v>367</v>
      </c>
      <c r="G142" s="208" t="s">
        <v>456</v>
      </c>
      <c r="H142" s="208" t="s">
        <v>457</v>
      </c>
      <c r="I142" s="44">
        <v>7272510363</v>
      </c>
      <c r="J142" s="44"/>
      <c r="K142" s="44" t="s">
        <v>458</v>
      </c>
      <c r="L142" s="44"/>
      <c r="M142" s="1" t="s">
        <v>43</v>
      </c>
      <c r="N142" s="1" t="s">
        <v>9</v>
      </c>
      <c r="O142" s="44"/>
      <c r="P142" s="44"/>
      <c r="Q142" s="44"/>
      <c r="R142" s="44"/>
      <c r="S142" s="44"/>
    </row>
    <row r="143" spans="1:19" ht="15.75" customHeight="1">
      <c r="A143" s="403"/>
      <c r="B143" s="402"/>
      <c r="C143" s="414"/>
      <c r="D143" s="127"/>
      <c r="E143" s="1" t="s">
        <v>16</v>
      </c>
      <c r="F143" s="208" t="s">
        <v>392</v>
      </c>
      <c r="G143" s="208" t="s">
        <v>459</v>
      </c>
      <c r="H143" s="208" t="s">
        <v>460</v>
      </c>
      <c r="I143" s="44">
        <v>7257640277</v>
      </c>
      <c r="J143" s="44"/>
      <c r="K143" s="44" t="s">
        <v>458</v>
      </c>
      <c r="L143" s="44"/>
      <c r="M143" s="1" t="s">
        <v>43</v>
      </c>
      <c r="N143" s="1" t="s">
        <v>9</v>
      </c>
      <c r="O143" s="44"/>
      <c r="P143" s="44"/>
      <c r="Q143" s="44"/>
      <c r="R143" s="44"/>
      <c r="S143" s="44"/>
    </row>
    <row r="144" spans="1:19" ht="15.75" customHeight="1">
      <c r="A144" s="403"/>
      <c r="B144" s="402"/>
      <c r="C144" s="414" t="s">
        <v>475</v>
      </c>
      <c r="D144" s="127"/>
      <c r="E144" s="1" t="s">
        <v>15</v>
      </c>
      <c r="F144" s="208" t="s">
        <v>367</v>
      </c>
      <c r="G144" s="208" t="s">
        <v>456</v>
      </c>
      <c r="H144" s="208" t="s">
        <v>457</v>
      </c>
      <c r="I144" s="44">
        <v>7272510363</v>
      </c>
      <c r="J144" s="44"/>
      <c r="K144" s="44" t="s">
        <v>458</v>
      </c>
      <c r="L144" s="44"/>
      <c r="M144" s="1" t="s">
        <v>43</v>
      </c>
      <c r="N144" s="1" t="s">
        <v>9</v>
      </c>
      <c r="O144" s="44"/>
      <c r="P144" s="44"/>
      <c r="Q144" s="44"/>
      <c r="R144" s="44"/>
      <c r="S144" s="44"/>
    </row>
    <row r="145" spans="1:19" ht="15.75" customHeight="1">
      <c r="A145" s="403"/>
      <c r="B145" s="402"/>
      <c r="C145" s="414"/>
      <c r="D145" s="127"/>
      <c r="E145" s="1" t="s">
        <v>16</v>
      </c>
      <c r="F145" s="208" t="s">
        <v>464</v>
      </c>
      <c r="G145" s="208" t="s">
        <v>465</v>
      </c>
      <c r="H145" s="208" t="s">
        <v>457</v>
      </c>
      <c r="I145" s="44">
        <v>7014522257</v>
      </c>
      <c r="J145" s="44" t="s">
        <v>476</v>
      </c>
      <c r="K145" s="44" t="s">
        <v>458</v>
      </c>
      <c r="L145" s="44"/>
      <c r="M145" s="1" t="s">
        <v>43</v>
      </c>
      <c r="N145" s="1" t="s">
        <v>9</v>
      </c>
      <c r="O145" s="44"/>
      <c r="P145" s="44"/>
      <c r="Q145" s="44"/>
      <c r="R145" s="44"/>
      <c r="S145" s="44"/>
    </row>
    <row r="146" spans="1:19" ht="15.75" customHeight="1">
      <c r="A146" s="403"/>
      <c r="B146" s="402"/>
      <c r="C146" s="414" t="s">
        <v>477</v>
      </c>
      <c r="D146" s="127"/>
      <c r="E146" s="1" t="s">
        <v>15</v>
      </c>
      <c r="F146" s="176" t="s">
        <v>462</v>
      </c>
      <c r="G146" s="50" t="s">
        <v>463</v>
      </c>
      <c r="H146" s="50" t="s">
        <v>310</v>
      </c>
      <c r="I146" s="50">
        <v>7052082506</v>
      </c>
      <c r="J146" s="44"/>
      <c r="K146" s="44" t="s">
        <v>458</v>
      </c>
      <c r="L146" s="44"/>
      <c r="M146" s="1" t="s">
        <v>43</v>
      </c>
      <c r="N146" s="1" t="s">
        <v>9</v>
      </c>
      <c r="O146" s="44"/>
      <c r="P146" s="44"/>
      <c r="Q146" s="44"/>
      <c r="R146" s="44"/>
      <c r="S146" s="44"/>
    </row>
    <row r="147" spans="1:19" ht="15.75" customHeight="1">
      <c r="A147" s="403"/>
      <c r="B147" s="402"/>
      <c r="C147" s="414"/>
      <c r="D147" s="127"/>
      <c r="E147" s="1" t="s">
        <v>16</v>
      </c>
      <c r="F147" s="208" t="s">
        <v>392</v>
      </c>
      <c r="G147" s="208" t="s">
        <v>459</v>
      </c>
      <c r="H147" s="208" t="s">
        <v>460</v>
      </c>
      <c r="I147" s="44">
        <v>7257640277</v>
      </c>
      <c r="J147" s="44" t="s">
        <v>478</v>
      </c>
      <c r="K147" s="44" t="s">
        <v>458</v>
      </c>
      <c r="L147" s="44"/>
      <c r="M147" s="1" t="s">
        <v>43</v>
      </c>
      <c r="N147" s="1" t="s">
        <v>9</v>
      </c>
      <c r="O147" s="44"/>
      <c r="P147" s="44"/>
      <c r="Q147" s="44"/>
      <c r="R147" s="44"/>
      <c r="S147" s="44"/>
    </row>
    <row r="148" spans="1:19" ht="15.75" customHeight="1">
      <c r="A148" s="403"/>
      <c r="B148" s="402"/>
      <c r="C148" s="414" t="s">
        <v>479</v>
      </c>
      <c r="D148" s="127"/>
      <c r="E148" s="1" t="s">
        <v>15</v>
      </c>
      <c r="F148" s="113" t="s">
        <v>376</v>
      </c>
      <c r="G148" s="213" t="s">
        <v>480</v>
      </c>
      <c r="H148" s="50" t="s">
        <v>457</v>
      </c>
      <c r="I148" s="196">
        <v>7001357535</v>
      </c>
      <c r="J148" s="44" t="s">
        <v>481</v>
      </c>
      <c r="K148" s="44" t="s">
        <v>482</v>
      </c>
      <c r="L148" s="44"/>
      <c r="M148" s="1" t="s">
        <v>43</v>
      </c>
      <c r="N148" s="1" t="s">
        <v>9</v>
      </c>
      <c r="O148" s="44"/>
      <c r="P148" s="44"/>
      <c r="Q148" s="44"/>
      <c r="R148" s="44"/>
      <c r="S148" s="44"/>
    </row>
    <row r="149" spans="1:19" ht="15" customHeight="1">
      <c r="A149" s="403"/>
      <c r="B149" s="402"/>
      <c r="C149" s="414"/>
      <c r="D149" s="127"/>
      <c r="E149" s="1" t="s">
        <v>16</v>
      </c>
      <c r="F149" s="208" t="s">
        <v>483</v>
      </c>
      <c r="G149" s="208" t="s">
        <v>465</v>
      </c>
      <c r="H149" s="208" t="s">
        <v>457</v>
      </c>
      <c r="I149" s="44">
        <v>7014522257</v>
      </c>
      <c r="J149" s="44" t="s">
        <v>484</v>
      </c>
      <c r="K149" s="44" t="s">
        <v>482</v>
      </c>
      <c r="L149" s="44"/>
      <c r="M149" s="1" t="s">
        <v>43</v>
      </c>
      <c r="N149" s="1" t="s">
        <v>9</v>
      </c>
      <c r="O149" s="44"/>
      <c r="P149" s="44"/>
      <c r="Q149" s="44"/>
      <c r="R149" s="44"/>
      <c r="S149" s="44"/>
    </row>
    <row r="150" spans="1:19" ht="15.75" customHeight="1">
      <c r="A150" s="403"/>
      <c r="B150" s="402"/>
      <c r="C150" s="414" t="s">
        <v>485</v>
      </c>
      <c r="D150" s="127"/>
      <c r="E150" s="1" t="s">
        <v>15</v>
      </c>
      <c r="F150" s="208"/>
      <c r="G150" s="208"/>
      <c r="H150" s="208"/>
      <c r="I150" s="44"/>
      <c r="J150" s="44"/>
      <c r="K150" s="44" t="s">
        <v>482</v>
      </c>
      <c r="L150" s="44"/>
      <c r="M150" s="1" t="s">
        <v>43</v>
      </c>
      <c r="N150" s="1" t="s">
        <v>11</v>
      </c>
      <c r="O150" s="44"/>
      <c r="P150" s="44"/>
      <c r="Q150" s="44"/>
      <c r="R150" s="44"/>
      <c r="S150" s="44"/>
    </row>
    <row r="151" spans="1:19" ht="15.75" customHeight="1">
      <c r="A151" s="403"/>
      <c r="B151" s="402"/>
      <c r="C151" s="414"/>
      <c r="D151" s="127"/>
      <c r="E151" s="1" t="s">
        <v>16</v>
      </c>
      <c r="F151" s="208"/>
      <c r="G151" s="208"/>
      <c r="H151" s="208"/>
      <c r="I151" s="44"/>
      <c r="J151" s="44"/>
      <c r="K151" s="44" t="s">
        <v>482</v>
      </c>
      <c r="L151" s="44"/>
      <c r="M151" s="1" t="s">
        <v>43</v>
      </c>
      <c r="N151" s="1" t="s">
        <v>11</v>
      </c>
      <c r="O151" s="44"/>
      <c r="P151" s="44"/>
      <c r="Q151" s="44"/>
      <c r="R151" s="44"/>
      <c r="S151" s="44"/>
    </row>
    <row r="152" spans="1:19" ht="15.75" customHeight="1">
      <c r="A152" s="403"/>
      <c r="B152" s="402"/>
      <c r="C152" s="414" t="s">
        <v>486</v>
      </c>
      <c r="D152" s="127"/>
      <c r="E152" s="1" t="s">
        <v>15</v>
      </c>
      <c r="F152" s="208" t="s">
        <v>376</v>
      </c>
      <c r="G152" s="208" t="s">
        <v>487</v>
      </c>
      <c r="H152" s="208" t="s">
        <v>457</v>
      </c>
      <c r="I152" s="44">
        <v>7001357535</v>
      </c>
      <c r="J152" s="44" t="s">
        <v>488</v>
      </c>
      <c r="K152" s="44" t="s">
        <v>458</v>
      </c>
      <c r="L152" s="44"/>
      <c r="M152" s="1" t="s">
        <v>43</v>
      </c>
      <c r="N152" s="1" t="s">
        <v>9</v>
      </c>
      <c r="O152" s="44"/>
      <c r="P152" s="44"/>
      <c r="Q152" s="44"/>
      <c r="R152" s="44"/>
      <c r="S152" s="44"/>
    </row>
    <row r="153" spans="1:19" ht="15.75" customHeight="1">
      <c r="A153" s="403"/>
      <c r="B153" s="402"/>
      <c r="C153" s="414"/>
      <c r="D153" s="127"/>
      <c r="E153" s="1" t="s">
        <v>16</v>
      </c>
      <c r="F153" s="208" t="s">
        <v>472</v>
      </c>
      <c r="G153" s="208" t="s">
        <v>473</v>
      </c>
      <c r="H153" s="208" t="s">
        <v>457</v>
      </c>
      <c r="I153" s="44">
        <v>7132708139</v>
      </c>
      <c r="J153" s="44" t="s">
        <v>489</v>
      </c>
      <c r="K153" s="44" t="s">
        <v>458</v>
      </c>
      <c r="L153" s="44"/>
      <c r="M153" s="1" t="s">
        <v>43</v>
      </c>
      <c r="N153" s="1" t="s">
        <v>9</v>
      </c>
      <c r="O153" s="44"/>
      <c r="P153" s="44"/>
      <c r="Q153" s="44"/>
      <c r="R153" s="44"/>
      <c r="S153" s="44"/>
    </row>
    <row r="154" spans="1:19" ht="15.75" customHeight="1">
      <c r="A154" s="403"/>
      <c r="B154" s="402"/>
      <c r="C154" s="414" t="s">
        <v>490</v>
      </c>
      <c r="D154" s="127"/>
      <c r="E154" s="1" t="s">
        <v>15</v>
      </c>
      <c r="F154" s="208" t="s">
        <v>367</v>
      </c>
      <c r="G154" s="208" t="s">
        <v>368</v>
      </c>
      <c r="H154" s="208" t="s">
        <v>491</v>
      </c>
      <c r="I154" s="44">
        <v>7132703897</v>
      </c>
      <c r="J154" s="44" t="s">
        <v>492</v>
      </c>
      <c r="K154" s="44" t="s">
        <v>493</v>
      </c>
      <c r="L154" s="44"/>
      <c r="M154" s="1" t="s">
        <v>43</v>
      </c>
      <c r="N154" s="1" t="s">
        <v>9</v>
      </c>
      <c r="O154" s="44"/>
      <c r="P154" s="44"/>
      <c r="Q154" s="44"/>
      <c r="R154" s="44"/>
      <c r="S154" s="44"/>
    </row>
    <row r="155" spans="1:19" ht="15.75" customHeight="1">
      <c r="A155" s="403"/>
      <c r="B155" s="402"/>
      <c r="C155" s="414"/>
      <c r="D155" s="127"/>
      <c r="E155" s="1" t="s">
        <v>16</v>
      </c>
      <c r="F155" s="208" t="s">
        <v>494</v>
      </c>
      <c r="G155" s="208" t="s">
        <v>495</v>
      </c>
      <c r="H155" s="208" t="s">
        <v>457</v>
      </c>
      <c r="I155" s="44">
        <v>7073557024</v>
      </c>
      <c r="J155" s="44" t="s">
        <v>496</v>
      </c>
      <c r="K155" s="44" t="s">
        <v>493</v>
      </c>
      <c r="L155" s="44"/>
      <c r="M155" s="1" t="s">
        <v>43</v>
      </c>
      <c r="N155" s="1" t="s">
        <v>9</v>
      </c>
      <c r="O155" s="44"/>
      <c r="P155" s="44"/>
      <c r="Q155" s="44"/>
      <c r="R155" s="44"/>
      <c r="S155" s="44"/>
    </row>
    <row r="156" spans="1:19" ht="15.75" customHeight="1">
      <c r="A156" s="403"/>
      <c r="B156" s="402"/>
      <c r="C156" s="414" t="s">
        <v>497</v>
      </c>
      <c r="D156" s="127"/>
      <c r="E156" s="1" t="s">
        <v>15</v>
      </c>
      <c r="F156" s="208" t="s">
        <v>376</v>
      </c>
      <c r="G156" s="208" t="s">
        <v>487</v>
      </c>
      <c r="H156" s="208" t="s">
        <v>457</v>
      </c>
      <c r="I156" s="44">
        <v>7001357535</v>
      </c>
      <c r="J156" s="44"/>
      <c r="K156" s="44" t="s">
        <v>493</v>
      </c>
      <c r="L156" s="44"/>
      <c r="M156" s="1" t="s">
        <v>43</v>
      </c>
      <c r="N156" s="1" t="s">
        <v>9</v>
      </c>
      <c r="O156" s="44"/>
      <c r="P156" s="44"/>
      <c r="Q156" s="44"/>
      <c r="R156" s="44"/>
      <c r="S156" s="44"/>
    </row>
    <row r="157" spans="1:19" ht="15.75" customHeight="1">
      <c r="A157" s="403"/>
      <c r="B157" s="402"/>
      <c r="C157" s="414"/>
      <c r="D157" s="127"/>
      <c r="E157" s="1" t="s">
        <v>16</v>
      </c>
      <c r="F157" s="208" t="s">
        <v>483</v>
      </c>
      <c r="G157" s="208" t="s">
        <v>465</v>
      </c>
      <c r="H157" s="208" t="s">
        <v>457</v>
      </c>
      <c r="I157" s="44">
        <v>7014522257</v>
      </c>
      <c r="J157" s="44"/>
      <c r="K157" s="44" t="s">
        <v>493</v>
      </c>
      <c r="L157" s="44"/>
      <c r="M157" s="1" t="s">
        <v>43</v>
      </c>
      <c r="N157" s="1" t="s">
        <v>9</v>
      </c>
      <c r="O157" s="44"/>
      <c r="P157" s="44"/>
      <c r="Q157" s="44"/>
      <c r="R157" s="44"/>
      <c r="S157" s="44"/>
    </row>
    <row r="158" spans="1:19" ht="15.75" customHeight="1">
      <c r="A158" s="403"/>
      <c r="B158" s="402"/>
      <c r="C158" s="414" t="s">
        <v>498</v>
      </c>
      <c r="D158" s="145"/>
      <c r="E158" s="5" t="s">
        <v>15</v>
      </c>
      <c r="F158" s="209" t="s">
        <v>499</v>
      </c>
      <c r="G158" s="209" t="s">
        <v>500</v>
      </c>
      <c r="H158" s="209" t="s">
        <v>491</v>
      </c>
      <c r="I158" s="102">
        <v>7271807389</v>
      </c>
      <c r="J158" s="102"/>
      <c r="K158" s="102" t="s">
        <v>501</v>
      </c>
      <c r="L158" s="102" t="s">
        <v>502</v>
      </c>
      <c r="M158" s="1" t="s">
        <v>43</v>
      </c>
      <c r="N158" s="1" t="s">
        <v>9</v>
      </c>
      <c r="O158" s="102"/>
      <c r="P158" s="102"/>
      <c r="Q158" s="4">
        <v>45611</v>
      </c>
      <c r="R158" s="102" t="s">
        <v>503</v>
      </c>
      <c r="S158" s="102"/>
    </row>
    <row r="159" spans="1:19" ht="15.75" customHeight="1">
      <c r="A159" s="403"/>
      <c r="B159" s="402"/>
      <c r="C159" s="414"/>
      <c r="D159" s="145"/>
      <c r="E159" s="5" t="s">
        <v>16</v>
      </c>
      <c r="F159" s="102" t="s">
        <v>504</v>
      </c>
      <c r="G159" s="102" t="s">
        <v>505</v>
      </c>
      <c r="H159" s="102" t="s">
        <v>506</v>
      </c>
      <c r="I159" s="102">
        <v>7499739000</v>
      </c>
      <c r="J159" s="102"/>
      <c r="K159" s="102" t="s">
        <v>501</v>
      </c>
      <c r="L159" s="102"/>
      <c r="M159" s="5" t="s">
        <v>43</v>
      </c>
      <c r="N159" s="5" t="s">
        <v>9</v>
      </c>
      <c r="O159" s="102"/>
      <c r="P159" s="102"/>
      <c r="Q159" s="102"/>
      <c r="R159" s="102"/>
      <c r="S159" s="102"/>
    </row>
    <row r="160" spans="1:19">
      <c r="A160" s="403"/>
      <c r="B160" s="415" t="s">
        <v>507</v>
      </c>
      <c r="C160" s="404" t="s">
        <v>112</v>
      </c>
      <c r="D160" s="127"/>
      <c r="E160" s="1" t="s">
        <v>15</v>
      </c>
      <c r="F160" s="44" t="s">
        <v>367</v>
      </c>
      <c r="G160" s="44" t="s">
        <v>419</v>
      </c>
      <c r="H160" s="44" t="s">
        <v>457</v>
      </c>
      <c r="I160" s="44"/>
      <c r="J160" s="44"/>
      <c r="K160" s="44"/>
      <c r="L160" s="44"/>
      <c r="M160" s="44"/>
      <c r="N160" s="1" t="s">
        <v>9</v>
      </c>
      <c r="O160" s="44"/>
      <c r="P160" s="44"/>
      <c r="Q160" s="44"/>
      <c r="R160" s="44"/>
      <c r="S160" s="44"/>
    </row>
    <row r="161" spans="1:19">
      <c r="A161" s="403"/>
      <c r="B161" s="415"/>
      <c r="C161" s="404"/>
      <c r="D161" s="127"/>
      <c r="E161" s="1" t="s">
        <v>16</v>
      </c>
      <c r="F161" s="44" t="s">
        <v>508</v>
      </c>
      <c r="G161" s="44" t="s">
        <v>509</v>
      </c>
      <c r="H161" s="44" t="s">
        <v>457</v>
      </c>
      <c r="I161" s="44"/>
      <c r="J161" s="44"/>
      <c r="K161" s="44"/>
      <c r="L161" s="44"/>
      <c r="M161" s="44"/>
      <c r="N161" s="5" t="s">
        <v>9</v>
      </c>
      <c r="O161" s="44"/>
      <c r="P161" s="44"/>
      <c r="Q161" s="44"/>
      <c r="R161" s="44"/>
      <c r="S161" s="44"/>
    </row>
    <row r="162" spans="1:19">
      <c r="A162" s="403"/>
      <c r="B162" s="415"/>
      <c r="C162" s="404" t="s">
        <v>510</v>
      </c>
      <c r="D162" s="127"/>
      <c r="E162" s="1" t="s">
        <v>15</v>
      </c>
      <c r="F162" s="44" t="s">
        <v>367</v>
      </c>
      <c r="G162" s="44" t="s">
        <v>419</v>
      </c>
      <c r="H162" s="44" t="s">
        <v>457</v>
      </c>
      <c r="I162" s="44"/>
      <c r="J162" s="44"/>
      <c r="K162" s="44"/>
      <c r="L162" s="44"/>
      <c r="M162" s="44"/>
      <c r="N162" s="1" t="s">
        <v>9</v>
      </c>
      <c r="O162" s="44"/>
      <c r="P162" s="44"/>
      <c r="Q162" s="44"/>
      <c r="R162" s="44"/>
      <c r="S162" s="44"/>
    </row>
    <row r="163" spans="1:19">
      <c r="A163" s="403"/>
      <c r="B163" s="415"/>
      <c r="C163" s="404"/>
      <c r="D163" s="127"/>
      <c r="E163" s="1" t="s">
        <v>16</v>
      </c>
      <c r="F163" s="44" t="s">
        <v>508</v>
      </c>
      <c r="G163" s="44" t="s">
        <v>509</v>
      </c>
      <c r="H163" s="44" t="s">
        <v>457</v>
      </c>
      <c r="I163" s="44"/>
      <c r="J163" s="44"/>
      <c r="K163" s="44"/>
      <c r="L163" s="44"/>
      <c r="M163" s="44"/>
      <c r="N163" s="5" t="s">
        <v>9</v>
      </c>
      <c r="O163" s="44"/>
      <c r="P163" s="44"/>
      <c r="Q163" s="44"/>
      <c r="R163" s="44"/>
      <c r="S163" s="44"/>
    </row>
    <row r="164" spans="1:19">
      <c r="A164" s="403"/>
      <c r="B164" s="415"/>
      <c r="C164" s="404" t="s">
        <v>511</v>
      </c>
      <c r="D164" s="127"/>
      <c r="E164" s="1" t="s">
        <v>15</v>
      </c>
      <c r="F164" s="44"/>
      <c r="G164" s="44"/>
      <c r="H164" s="44"/>
      <c r="I164" s="44"/>
      <c r="J164" s="44"/>
      <c r="K164" s="44"/>
      <c r="L164" s="44"/>
      <c r="M164" s="44"/>
      <c r="N164" s="1" t="s">
        <v>9</v>
      </c>
      <c r="O164" s="44"/>
      <c r="P164" s="44"/>
      <c r="Q164" s="44"/>
      <c r="R164" s="44"/>
      <c r="S164" s="44"/>
    </row>
    <row r="165" spans="1:19">
      <c r="A165" s="403"/>
      <c r="B165" s="415"/>
      <c r="C165" s="404"/>
      <c r="D165" s="127"/>
      <c r="E165" s="1" t="s">
        <v>16</v>
      </c>
      <c r="F165" s="44" t="s">
        <v>508</v>
      </c>
      <c r="G165" s="44" t="s">
        <v>509</v>
      </c>
      <c r="H165" s="44" t="s">
        <v>457</v>
      </c>
      <c r="I165" s="44"/>
      <c r="J165" s="44"/>
      <c r="K165" s="44"/>
      <c r="L165" s="44"/>
      <c r="M165" s="44"/>
      <c r="N165" s="5" t="s">
        <v>9</v>
      </c>
      <c r="O165" s="44"/>
      <c r="P165" s="44"/>
      <c r="Q165" s="44"/>
      <c r="R165" s="44"/>
      <c r="S165" s="44"/>
    </row>
    <row r="166" spans="1:19">
      <c r="A166" s="403"/>
      <c r="B166" s="415"/>
      <c r="C166" s="404" t="s">
        <v>512</v>
      </c>
      <c r="D166" s="127"/>
      <c r="E166" s="1" t="s">
        <v>15</v>
      </c>
      <c r="F166" s="44"/>
      <c r="G166" s="44"/>
      <c r="H166" s="44"/>
      <c r="I166" s="44"/>
      <c r="J166" s="44"/>
      <c r="K166" s="44"/>
      <c r="L166" s="44"/>
      <c r="M166" s="44"/>
      <c r="N166" s="1" t="s">
        <v>9</v>
      </c>
      <c r="O166" s="44"/>
      <c r="P166" s="44"/>
      <c r="Q166" s="44"/>
      <c r="R166" s="44"/>
      <c r="S166" s="44"/>
    </row>
    <row r="167" spans="1:19">
      <c r="A167" s="403"/>
      <c r="B167" s="415"/>
      <c r="C167" s="404"/>
      <c r="D167" s="127"/>
      <c r="E167" s="1" t="s">
        <v>16</v>
      </c>
      <c r="F167" s="44" t="s">
        <v>508</v>
      </c>
      <c r="G167" s="44" t="s">
        <v>509</v>
      </c>
      <c r="H167" s="44" t="s">
        <v>457</v>
      </c>
      <c r="I167" s="44"/>
      <c r="J167" s="44"/>
      <c r="K167" s="44"/>
      <c r="L167" s="44"/>
      <c r="M167" s="44"/>
      <c r="N167" s="1" t="s">
        <v>9</v>
      </c>
      <c r="O167" s="44"/>
      <c r="P167" s="44"/>
      <c r="Q167" s="44"/>
      <c r="R167" s="44"/>
      <c r="S167" s="44"/>
    </row>
    <row r="168" spans="1:19">
      <c r="A168" s="403"/>
      <c r="B168" s="415"/>
      <c r="C168" s="404" t="s">
        <v>513</v>
      </c>
      <c r="D168" s="127"/>
      <c r="E168" s="1" t="s">
        <v>15</v>
      </c>
      <c r="F168" s="44" t="s">
        <v>367</v>
      </c>
      <c r="G168" s="44" t="s">
        <v>419</v>
      </c>
      <c r="H168" s="44" t="s">
        <v>457</v>
      </c>
      <c r="I168" s="44"/>
      <c r="J168" s="44"/>
      <c r="K168" s="44"/>
      <c r="L168" s="44"/>
      <c r="M168" s="44"/>
      <c r="N168" s="1" t="s">
        <v>9</v>
      </c>
      <c r="O168" s="44"/>
      <c r="P168" s="44"/>
      <c r="Q168" s="44"/>
      <c r="R168" s="44"/>
      <c r="S168" s="44"/>
    </row>
    <row r="169" spans="1:19">
      <c r="A169" s="403"/>
      <c r="B169" s="415"/>
      <c r="C169" s="404"/>
      <c r="D169" s="127"/>
      <c r="E169" s="1" t="s">
        <v>16</v>
      </c>
      <c r="F169" s="44" t="s">
        <v>508</v>
      </c>
      <c r="G169" s="44" t="s">
        <v>509</v>
      </c>
      <c r="H169" s="44" t="s">
        <v>457</v>
      </c>
      <c r="I169" s="44"/>
      <c r="J169" s="44"/>
      <c r="K169" s="44"/>
      <c r="L169" s="44"/>
      <c r="M169" s="44"/>
      <c r="N169" s="5" t="s">
        <v>9</v>
      </c>
      <c r="O169" s="202" t="s">
        <v>514</v>
      </c>
      <c r="P169" s="44" t="s">
        <v>515</v>
      </c>
      <c r="Q169" s="44"/>
      <c r="R169" s="44"/>
      <c r="S169" s="44"/>
    </row>
    <row r="170" spans="1:19">
      <c r="A170" s="403"/>
      <c r="B170" s="415"/>
      <c r="C170" s="404" t="s">
        <v>516</v>
      </c>
      <c r="D170" s="127"/>
      <c r="E170" s="1" t="s">
        <v>15</v>
      </c>
      <c r="F170" s="44" t="s">
        <v>367</v>
      </c>
      <c r="G170" s="44" t="s">
        <v>419</v>
      </c>
      <c r="H170" s="44" t="s">
        <v>457</v>
      </c>
      <c r="I170" s="44"/>
      <c r="J170" s="44"/>
      <c r="K170" s="44"/>
      <c r="L170" s="44"/>
      <c r="M170" s="44"/>
      <c r="N170" s="1" t="s">
        <v>9</v>
      </c>
      <c r="O170" s="44"/>
      <c r="P170" s="44"/>
      <c r="Q170" s="44"/>
      <c r="R170" s="44"/>
      <c r="S170" s="44"/>
    </row>
    <row r="171" spans="1:19">
      <c r="A171" s="403"/>
      <c r="B171" s="415"/>
      <c r="C171" s="404"/>
      <c r="D171" s="127"/>
      <c r="E171" s="1" t="s">
        <v>16</v>
      </c>
      <c r="F171" s="44" t="s">
        <v>508</v>
      </c>
      <c r="G171" s="44" t="s">
        <v>509</v>
      </c>
      <c r="H171" s="44" t="s">
        <v>457</v>
      </c>
      <c r="I171" s="44"/>
      <c r="J171" s="44"/>
      <c r="K171" s="44"/>
      <c r="L171" s="44"/>
      <c r="M171" s="44"/>
      <c r="N171" s="5" t="s">
        <v>9</v>
      </c>
      <c r="O171" s="44"/>
      <c r="P171" s="44"/>
      <c r="Q171" s="44"/>
      <c r="R171" s="44"/>
      <c r="S171" s="44"/>
    </row>
    <row r="172" spans="1:19">
      <c r="A172" s="403"/>
      <c r="B172" s="415"/>
      <c r="C172" s="396" t="s">
        <v>517</v>
      </c>
      <c r="D172" s="127"/>
      <c r="E172" s="1" t="s">
        <v>15</v>
      </c>
      <c r="F172" s="44" t="s">
        <v>367</v>
      </c>
      <c r="G172" s="44" t="s">
        <v>419</v>
      </c>
      <c r="H172" s="44" t="s">
        <v>457</v>
      </c>
      <c r="I172" s="44"/>
      <c r="J172" s="44"/>
      <c r="K172" s="44"/>
      <c r="L172" s="44"/>
      <c r="M172" s="44"/>
      <c r="N172" s="1" t="s">
        <v>9</v>
      </c>
      <c r="O172" s="44"/>
      <c r="P172" s="44"/>
      <c r="Q172" s="44"/>
      <c r="R172" s="44"/>
      <c r="S172" s="44"/>
    </row>
    <row r="173" spans="1:19">
      <c r="A173" s="403"/>
      <c r="B173" s="415"/>
      <c r="C173" s="397"/>
      <c r="D173" s="127"/>
      <c r="E173" s="1" t="s">
        <v>16</v>
      </c>
      <c r="F173" s="44"/>
      <c r="G173" s="44"/>
      <c r="H173" s="44"/>
      <c r="I173" s="44"/>
      <c r="J173" s="44"/>
      <c r="K173" s="44"/>
      <c r="L173" s="44"/>
      <c r="M173" s="44"/>
      <c r="N173" s="1" t="s">
        <v>9</v>
      </c>
      <c r="O173" s="44"/>
      <c r="P173" s="44"/>
      <c r="Q173" s="44"/>
      <c r="R173" s="44"/>
      <c r="S173" s="44"/>
    </row>
    <row r="174" spans="1:19">
      <c r="A174" s="403"/>
      <c r="B174" s="415"/>
      <c r="C174" s="404" t="s">
        <v>518</v>
      </c>
      <c r="D174" s="127"/>
      <c r="E174" s="1" t="s">
        <v>15</v>
      </c>
      <c r="F174" s="44" t="s">
        <v>367</v>
      </c>
      <c r="G174" s="44" t="s">
        <v>419</v>
      </c>
      <c r="H174" s="44" t="s">
        <v>457</v>
      </c>
      <c r="I174" s="44"/>
      <c r="J174" s="44"/>
      <c r="K174" s="44"/>
      <c r="L174" s="44"/>
      <c r="M174" s="44"/>
      <c r="N174" s="1" t="s">
        <v>9</v>
      </c>
      <c r="O174" s="44"/>
      <c r="P174" s="44"/>
      <c r="Q174" s="44"/>
      <c r="R174" s="44"/>
      <c r="S174" s="44"/>
    </row>
    <row r="175" spans="1:19">
      <c r="A175" s="403"/>
      <c r="B175" s="415"/>
      <c r="C175" s="404"/>
      <c r="D175" s="127"/>
      <c r="E175" s="1" t="s">
        <v>16</v>
      </c>
      <c r="F175" s="44" t="s">
        <v>508</v>
      </c>
      <c r="G175" s="44" t="s">
        <v>509</v>
      </c>
      <c r="H175" s="44" t="s">
        <v>457</v>
      </c>
      <c r="I175" s="44"/>
      <c r="J175" s="44"/>
      <c r="K175" s="44"/>
      <c r="L175" s="44"/>
      <c r="M175" s="44"/>
      <c r="N175" s="5" t="s">
        <v>9</v>
      </c>
      <c r="O175" s="44"/>
      <c r="P175" s="44"/>
      <c r="Q175" s="44"/>
      <c r="R175" s="44"/>
      <c r="S175" s="44"/>
    </row>
    <row r="176" spans="1:19">
      <c r="A176" s="403"/>
      <c r="B176" s="415"/>
      <c r="C176" s="399" t="s">
        <v>519</v>
      </c>
      <c r="D176" s="127"/>
      <c r="E176" s="1" t="s">
        <v>15</v>
      </c>
      <c r="F176" s="44" t="s">
        <v>367</v>
      </c>
      <c r="G176" s="44" t="s">
        <v>419</v>
      </c>
      <c r="H176" s="44" t="s">
        <v>457</v>
      </c>
      <c r="I176" s="44"/>
      <c r="J176" s="44"/>
      <c r="K176" s="44"/>
      <c r="L176" s="44"/>
      <c r="M176" s="44"/>
      <c r="N176" s="1" t="s">
        <v>9</v>
      </c>
      <c r="O176" s="44"/>
      <c r="P176" s="44"/>
      <c r="Q176" s="44"/>
      <c r="R176" s="44"/>
      <c r="S176" s="44"/>
    </row>
    <row r="177" spans="1:19">
      <c r="A177" s="403"/>
      <c r="B177" s="415"/>
      <c r="C177" s="400"/>
      <c r="D177" s="127"/>
      <c r="E177" s="245" t="s">
        <v>16</v>
      </c>
      <c r="F177" s="44"/>
      <c r="G177" s="44"/>
      <c r="H177" s="44"/>
      <c r="I177" s="44"/>
      <c r="J177" s="44"/>
      <c r="K177" s="44"/>
      <c r="L177" s="44"/>
      <c r="M177" s="44"/>
      <c r="N177" s="1" t="s">
        <v>9</v>
      </c>
      <c r="O177" s="44"/>
      <c r="P177" s="44"/>
      <c r="Q177" s="44"/>
      <c r="R177" s="44"/>
      <c r="S177" s="44"/>
    </row>
    <row r="178" spans="1:19">
      <c r="A178" s="403"/>
      <c r="B178" s="415"/>
      <c r="C178" s="404" t="s">
        <v>520</v>
      </c>
      <c r="D178" s="127"/>
      <c r="E178" s="1" t="s">
        <v>15</v>
      </c>
      <c r="F178" s="44" t="s">
        <v>367</v>
      </c>
      <c r="G178" s="44" t="s">
        <v>419</v>
      </c>
      <c r="H178" s="44" t="s">
        <v>457</v>
      </c>
      <c r="I178" s="44"/>
      <c r="J178" s="44"/>
      <c r="K178" s="44"/>
      <c r="L178" s="44"/>
      <c r="M178" s="44"/>
      <c r="N178" s="1" t="s">
        <v>9</v>
      </c>
      <c r="O178" s="44"/>
      <c r="P178" s="44"/>
      <c r="Q178" s="44"/>
      <c r="R178" s="44"/>
      <c r="S178" s="44"/>
    </row>
    <row r="179" spans="1:19">
      <c r="A179" s="403"/>
      <c r="B179" s="415"/>
      <c r="C179" s="404"/>
      <c r="D179" s="127"/>
      <c r="E179" s="1" t="s">
        <v>16</v>
      </c>
      <c r="F179" s="44" t="s">
        <v>508</v>
      </c>
      <c r="G179" s="44" t="s">
        <v>509</v>
      </c>
      <c r="H179" s="44" t="s">
        <v>457</v>
      </c>
      <c r="I179" s="44"/>
      <c r="J179" s="44"/>
      <c r="K179" s="44"/>
      <c r="L179" s="44"/>
      <c r="M179" s="44"/>
      <c r="N179" s="5" t="s">
        <v>9</v>
      </c>
      <c r="O179" s="44"/>
      <c r="P179" s="44"/>
      <c r="Q179" s="44"/>
      <c r="R179" s="44"/>
      <c r="S179" s="44"/>
    </row>
    <row r="180" spans="1:19" ht="28.5" customHeight="1">
      <c r="A180" s="403"/>
      <c r="B180" s="415"/>
      <c r="C180" s="396" t="s">
        <v>521</v>
      </c>
      <c r="D180" s="127"/>
      <c r="E180" s="1" t="s">
        <v>15</v>
      </c>
      <c r="F180" s="44" t="s">
        <v>367</v>
      </c>
      <c r="G180" s="44" t="s">
        <v>419</v>
      </c>
      <c r="H180" s="44" t="s">
        <v>457</v>
      </c>
      <c r="I180" s="44"/>
      <c r="J180" s="44"/>
      <c r="K180" s="44"/>
      <c r="L180" s="44"/>
      <c r="M180" s="44"/>
      <c r="N180" s="1" t="s">
        <v>9</v>
      </c>
      <c r="O180" s="44"/>
      <c r="P180" s="44"/>
      <c r="Q180" s="44"/>
      <c r="R180" s="44"/>
      <c r="S180" s="44"/>
    </row>
    <row r="181" spans="1:19">
      <c r="A181" s="403"/>
      <c r="B181" s="415"/>
      <c r="C181" s="397"/>
      <c r="D181" s="127"/>
      <c r="E181" s="1" t="s">
        <v>16</v>
      </c>
      <c r="F181" s="44"/>
      <c r="G181" s="44"/>
      <c r="H181" s="44"/>
      <c r="I181" s="44"/>
      <c r="J181" s="44"/>
      <c r="K181" s="44"/>
      <c r="L181" s="44"/>
      <c r="M181" s="44"/>
      <c r="N181" s="1" t="s">
        <v>9</v>
      </c>
      <c r="O181" s="44"/>
      <c r="P181" s="44"/>
      <c r="Q181" s="44"/>
      <c r="R181" s="44"/>
      <c r="S181" s="44"/>
    </row>
    <row r="182" spans="1:19">
      <c r="A182" s="403"/>
      <c r="B182" s="415"/>
      <c r="C182" s="404" t="s">
        <v>522</v>
      </c>
      <c r="D182" s="127"/>
      <c r="E182" s="1" t="s">
        <v>15</v>
      </c>
      <c r="F182" s="44"/>
      <c r="G182" s="44"/>
      <c r="H182" s="44"/>
      <c r="I182" s="44"/>
      <c r="J182" s="44"/>
      <c r="K182" s="44"/>
      <c r="L182" s="44"/>
      <c r="M182" s="44"/>
      <c r="N182" s="1" t="s">
        <v>9</v>
      </c>
      <c r="O182" s="44"/>
      <c r="P182" s="44"/>
      <c r="Q182" s="44"/>
      <c r="R182" s="44"/>
      <c r="S182" s="44"/>
    </row>
    <row r="183" spans="1:19">
      <c r="A183" s="403"/>
      <c r="B183" s="415"/>
      <c r="C183" s="404"/>
      <c r="D183" s="127"/>
      <c r="E183" s="1" t="s">
        <v>16</v>
      </c>
      <c r="F183" s="44" t="s">
        <v>508</v>
      </c>
      <c r="G183" s="44" t="s">
        <v>509</v>
      </c>
      <c r="H183" s="44" t="s">
        <v>457</v>
      </c>
      <c r="I183" s="44"/>
      <c r="J183" s="44"/>
      <c r="K183" s="44"/>
      <c r="L183" s="44"/>
      <c r="M183" s="44"/>
      <c r="N183" s="1" t="s">
        <v>9</v>
      </c>
      <c r="O183" s="44"/>
      <c r="P183" s="44"/>
      <c r="Q183" s="44"/>
      <c r="R183" s="44"/>
      <c r="S183" s="44"/>
    </row>
    <row r="184" spans="1:19" ht="28.5" customHeight="1">
      <c r="A184" s="403"/>
      <c r="B184" s="415"/>
      <c r="C184" s="396" t="s">
        <v>523</v>
      </c>
      <c r="D184" s="127"/>
      <c r="E184" s="1" t="s">
        <v>15</v>
      </c>
      <c r="F184" s="44" t="s">
        <v>367</v>
      </c>
      <c r="G184" s="44" t="s">
        <v>419</v>
      </c>
      <c r="H184" s="44" t="s">
        <v>457</v>
      </c>
      <c r="I184" s="44"/>
      <c r="J184" s="44"/>
      <c r="K184" s="44"/>
      <c r="L184" s="44"/>
      <c r="M184" s="44"/>
      <c r="N184" s="1" t="s">
        <v>9</v>
      </c>
      <c r="O184" s="44"/>
      <c r="P184" s="44"/>
      <c r="Q184" s="44"/>
      <c r="R184" s="44"/>
      <c r="S184" s="44"/>
    </row>
    <row r="185" spans="1:19">
      <c r="A185" s="403"/>
      <c r="B185" s="415"/>
      <c r="C185" s="397"/>
      <c r="D185" s="127"/>
      <c r="E185" s="244" t="s">
        <v>16</v>
      </c>
      <c r="F185" s="44"/>
      <c r="G185" s="44"/>
      <c r="H185" s="44"/>
      <c r="I185" s="44"/>
      <c r="J185" s="44"/>
      <c r="K185" s="44"/>
      <c r="L185" s="44"/>
      <c r="M185" s="44"/>
      <c r="N185" s="1" t="s">
        <v>9</v>
      </c>
      <c r="O185" s="44"/>
      <c r="P185" s="44"/>
      <c r="Q185" s="44"/>
      <c r="R185" s="44"/>
      <c r="S185" s="44"/>
    </row>
    <row r="186" spans="1:19">
      <c r="A186" s="403"/>
      <c r="B186" s="415"/>
      <c r="C186" s="404" t="s">
        <v>524</v>
      </c>
      <c r="D186" s="127"/>
      <c r="E186" s="1" t="s">
        <v>15</v>
      </c>
      <c r="F186" s="44"/>
      <c r="G186" s="44"/>
      <c r="H186" s="44"/>
      <c r="I186" s="44"/>
      <c r="J186" s="44"/>
      <c r="K186" s="44"/>
      <c r="L186" s="44"/>
      <c r="M186" s="44"/>
      <c r="N186" s="1" t="s">
        <v>9</v>
      </c>
      <c r="O186" s="44"/>
      <c r="P186" s="44"/>
      <c r="Q186" s="44"/>
      <c r="R186" s="44"/>
      <c r="S186" s="44"/>
    </row>
    <row r="187" spans="1:19">
      <c r="A187" s="403"/>
      <c r="B187" s="415"/>
      <c r="C187" s="404"/>
      <c r="D187" s="127"/>
      <c r="E187" s="1" t="s">
        <v>16</v>
      </c>
      <c r="F187" s="44" t="s">
        <v>508</v>
      </c>
      <c r="G187" s="44" t="s">
        <v>509</v>
      </c>
      <c r="H187" s="44" t="s">
        <v>457</v>
      </c>
      <c r="I187" s="44"/>
      <c r="J187" s="44"/>
      <c r="K187" s="44"/>
      <c r="L187" s="44"/>
      <c r="M187" s="44"/>
      <c r="N187" s="1" t="s">
        <v>9</v>
      </c>
      <c r="O187" s="44"/>
      <c r="P187" s="44"/>
      <c r="Q187" s="44"/>
      <c r="R187" s="44"/>
      <c r="S187" s="44"/>
    </row>
    <row r="188" spans="1:19">
      <c r="A188" s="403"/>
      <c r="B188" s="415"/>
      <c r="C188" s="404" t="s">
        <v>525</v>
      </c>
      <c r="D188" s="127"/>
      <c r="E188" s="1" t="s">
        <v>15</v>
      </c>
      <c r="F188" s="44" t="s">
        <v>367</v>
      </c>
      <c r="G188" s="44" t="s">
        <v>419</v>
      </c>
      <c r="H188" s="44" t="s">
        <v>457</v>
      </c>
      <c r="I188" s="44"/>
      <c r="J188" s="44"/>
      <c r="K188" s="44"/>
      <c r="L188" s="44"/>
      <c r="M188" s="44"/>
      <c r="N188" s="1" t="s">
        <v>9</v>
      </c>
      <c r="O188" s="44"/>
      <c r="P188" s="44"/>
      <c r="Q188" s="44"/>
      <c r="R188" s="44"/>
      <c r="S188" s="44"/>
    </row>
    <row r="189" spans="1:19">
      <c r="A189" s="403"/>
      <c r="B189" s="415"/>
      <c r="C189" s="404"/>
      <c r="D189" s="127"/>
      <c r="E189" s="1" t="s">
        <v>16</v>
      </c>
      <c r="F189" s="44" t="s">
        <v>508</v>
      </c>
      <c r="G189" s="44" t="s">
        <v>509</v>
      </c>
      <c r="H189" s="44" t="s">
        <v>457</v>
      </c>
      <c r="I189" s="44"/>
      <c r="J189" s="44"/>
      <c r="K189" s="44"/>
      <c r="L189" s="44"/>
      <c r="M189" s="44"/>
      <c r="N189" s="5" t="s">
        <v>9</v>
      </c>
      <c r="O189" s="44"/>
      <c r="P189" s="44"/>
      <c r="Q189" s="44"/>
      <c r="R189" s="44"/>
      <c r="S189" s="44"/>
    </row>
    <row r="190" spans="1:19">
      <c r="A190" s="403"/>
      <c r="B190" s="415"/>
      <c r="C190" s="404" t="s">
        <v>116</v>
      </c>
      <c r="D190" s="127"/>
      <c r="E190" s="1" t="s">
        <v>15</v>
      </c>
      <c r="F190" s="44" t="s">
        <v>367</v>
      </c>
      <c r="G190" s="44" t="s">
        <v>419</v>
      </c>
      <c r="H190" s="44" t="s">
        <v>457</v>
      </c>
      <c r="I190" s="44"/>
      <c r="J190" s="44"/>
      <c r="K190" s="44"/>
      <c r="L190" s="44"/>
      <c r="M190" s="44"/>
      <c r="N190" s="1" t="s">
        <v>9</v>
      </c>
      <c r="O190" s="44"/>
      <c r="P190" s="44"/>
      <c r="Q190" s="44"/>
      <c r="R190" s="44"/>
      <c r="S190" s="44"/>
    </row>
    <row r="191" spans="1:19">
      <c r="A191" s="403"/>
      <c r="B191" s="415"/>
      <c r="C191" s="404"/>
      <c r="D191" s="127"/>
      <c r="E191" s="1" t="s">
        <v>16</v>
      </c>
      <c r="F191" s="44" t="s">
        <v>508</v>
      </c>
      <c r="G191" s="44" t="s">
        <v>509</v>
      </c>
      <c r="H191" s="44" t="s">
        <v>457</v>
      </c>
      <c r="I191" s="44"/>
      <c r="J191" s="44"/>
      <c r="K191" s="44"/>
      <c r="L191" s="44"/>
      <c r="M191" s="44"/>
      <c r="N191" s="5" t="s">
        <v>9</v>
      </c>
      <c r="O191" s="44"/>
      <c r="P191" s="44"/>
      <c r="Q191" s="44"/>
      <c r="R191" s="44"/>
      <c r="S191" s="44"/>
    </row>
    <row r="192" spans="1:19" ht="28.5" customHeight="1">
      <c r="A192" s="403"/>
      <c r="B192" s="415"/>
      <c r="C192" s="396" t="s">
        <v>526</v>
      </c>
      <c r="D192" s="127"/>
      <c r="E192" s="1" t="s">
        <v>15</v>
      </c>
      <c r="F192" s="44"/>
      <c r="G192" s="44"/>
      <c r="H192" s="44"/>
      <c r="I192" s="44"/>
      <c r="J192" s="44"/>
      <c r="K192" s="44"/>
      <c r="L192" s="44"/>
      <c r="M192" s="44"/>
      <c r="N192" s="1" t="s">
        <v>9</v>
      </c>
      <c r="O192" s="44"/>
      <c r="P192" s="44"/>
      <c r="Q192" s="44"/>
      <c r="R192" s="44"/>
      <c r="S192" s="44"/>
    </row>
    <row r="193" spans="1:19">
      <c r="A193" s="403"/>
      <c r="B193" s="415"/>
      <c r="C193" s="397"/>
      <c r="D193" s="127"/>
      <c r="E193" s="245" t="s">
        <v>16</v>
      </c>
      <c r="F193" s="44"/>
      <c r="G193" s="44"/>
      <c r="H193" s="44"/>
      <c r="I193" s="44"/>
      <c r="J193" s="44"/>
      <c r="K193" s="44"/>
      <c r="L193" s="44"/>
      <c r="M193" s="44"/>
      <c r="N193" s="1" t="s">
        <v>9</v>
      </c>
      <c r="O193" s="44"/>
      <c r="P193" s="44"/>
      <c r="Q193" s="44"/>
      <c r="R193" s="44"/>
      <c r="S193" s="44"/>
    </row>
    <row r="194" spans="1:19" ht="54.75">
      <c r="A194" s="403"/>
      <c r="B194" s="415"/>
      <c r="C194" s="404" t="s">
        <v>527</v>
      </c>
      <c r="D194" s="127"/>
      <c r="E194" s="1" t="s">
        <v>15</v>
      </c>
      <c r="F194" s="44" t="s">
        <v>367</v>
      </c>
      <c r="G194" s="44" t="s">
        <v>419</v>
      </c>
      <c r="H194" s="44" t="s">
        <v>457</v>
      </c>
      <c r="I194" s="44"/>
      <c r="J194" s="44"/>
      <c r="K194" s="44"/>
      <c r="L194" s="44"/>
      <c r="M194" s="44"/>
      <c r="N194" s="1" t="s">
        <v>9</v>
      </c>
      <c r="O194" s="202" t="s">
        <v>528</v>
      </c>
      <c r="P194" s="205" t="s">
        <v>529</v>
      </c>
      <c r="Q194" s="44"/>
      <c r="R194" s="44"/>
      <c r="S194" s="44"/>
    </row>
    <row r="195" spans="1:19" ht="54.75">
      <c r="A195" s="403"/>
      <c r="B195" s="415"/>
      <c r="C195" s="404"/>
      <c r="D195" s="127"/>
      <c r="E195" s="1" t="s">
        <v>16</v>
      </c>
      <c r="F195" s="44" t="s">
        <v>508</v>
      </c>
      <c r="G195" s="44" t="s">
        <v>509</v>
      </c>
      <c r="H195" s="44" t="s">
        <v>457</v>
      </c>
      <c r="I195" s="44"/>
      <c r="J195" s="44"/>
      <c r="K195" s="44"/>
      <c r="L195" s="44"/>
      <c r="M195" s="44"/>
      <c r="N195" s="1" t="s">
        <v>9</v>
      </c>
      <c r="O195" s="202" t="s">
        <v>530</v>
      </c>
      <c r="P195" s="205" t="s">
        <v>529</v>
      </c>
      <c r="Q195" s="44"/>
      <c r="R195" s="44"/>
      <c r="S195" s="44"/>
    </row>
    <row r="196" spans="1:19" ht="54.75">
      <c r="A196" s="403"/>
      <c r="B196" s="407" t="s">
        <v>531</v>
      </c>
      <c r="C196" s="396" t="s">
        <v>532</v>
      </c>
      <c r="D196" s="411" t="s">
        <v>533</v>
      </c>
      <c r="E196" s="177" t="s">
        <v>15</v>
      </c>
      <c r="F196" s="103" t="s">
        <v>367</v>
      </c>
      <c r="G196" s="103" t="s">
        <v>534</v>
      </c>
      <c r="H196" s="103" t="s">
        <v>389</v>
      </c>
      <c r="I196" s="103">
        <v>7232212203</v>
      </c>
      <c r="J196" s="103"/>
      <c r="K196" s="103"/>
      <c r="L196" s="103"/>
      <c r="M196" s="103"/>
      <c r="N196" s="5" t="s">
        <v>9</v>
      </c>
      <c r="O196" s="103"/>
      <c r="P196" s="249" t="s">
        <v>535</v>
      </c>
      <c r="Q196" s="248">
        <v>45611</v>
      </c>
      <c r="R196" s="248">
        <v>45615</v>
      </c>
      <c r="S196" s="103"/>
    </row>
    <row r="197" spans="1:19" ht="15.75" customHeight="1">
      <c r="A197" s="403"/>
      <c r="B197" s="407"/>
      <c r="C197" s="397"/>
      <c r="D197" s="411"/>
      <c r="E197" s="1" t="s">
        <v>16</v>
      </c>
      <c r="F197" s="44" t="s">
        <v>378</v>
      </c>
      <c r="G197" s="44" t="s">
        <v>134</v>
      </c>
      <c r="H197" s="44" t="s">
        <v>457</v>
      </c>
      <c r="I197" s="44">
        <v>7099670333</v>
      </c>
      <c r="J197" s="44"/>
      <c r="K197" s="44"/>
      <c r="L197" s="44"/>
      <c r="M197" s="44"/>
      <c r="N197" s="5" t="s">
        <v>9</v>
      </c>
      <c r="O197" s="44"/>
      <c r="P197" s="249"/>
      <c r="Q197" s="248"/>
      <c r="R197" s="250"/>
      <c r="S197" s="44"/>
    </row>
    <row r="198" spans="1:19">
      <c r="A198" s="403"/>
      <c r="B198" s="407"/>
      <c r="C198" s="396" t="s">
        <v>536</v>
      </c>
      <c r="D198" s="411"/>
      <c r="E198" s="5" t="s">
        <v>15</v>
      </c>
      <c r="F198" s="103" t="s">
        <v>367</v>
      </c>
      <c r="G198" s="103" t="s">
        <v>534</v>
      </c>
      <c r="H198" s="103" t="s">
        <v>389</v>
      </c>
      <c r="I198" s="103">
        <v>7232212203</v>
      </c>
      <c r="J198" s="103"/>
      <c r="K198" s="103"/>
      <c r="L198" s="103"/>
      <c r="M198" s="103"/>
      <c r="N198" s="5" t="s">
        <v>9</v>
      </c>
      <c r="O198" s="44"/>
      <c r="P198" s="249"/>
      <c r="Q198" s="248"/>
      <c r="R198" s="250"/>
      <c r="S198" s="44"/>
    </row>
    <row r="199" spans="1:19">
      <c r="A199" s="403"/>
      <c r="B199" s="407"/>
      <c r="C199" s="397"/>
      <c r="D199" s="411"/>
      <c r="E199" s="1" t="s">
        <v>16</v>
      </c>
      <c r="F199" s="44" t="s">
        <v>378</v>
      </c>
      <c r="G199" s="44" t="s">
        <v>134</v>
      </c>
      <c r="H199" s="44" t="s">
        <v>457</v>
      </c>
      <c r="I199" s="44">
        <v>7099670333</v>
      </c>
      <c r="J199" s="44"/>
      <c r="K199" s="44"/>
      <c r="L199" s="44"/>
      <c r="M199" s="44"/>
      <c r="N199" s="5" t="s">
        <v>9</v>
      </c>
      <c r="O199" s="44"/>
      <c r="P199" s="249"/>
      <c r="Q199" s="248"/>
      <c r="R199" s="250"/>
      <c r="S199" s="44"/>
    </row>
    <row r="200" spans="1:19">
      <c r="A200" s="403"/>
      <c r="B200" s="407"/>
      <c r="C200" s="396" t="s">
        <v>537</v>
      </c>
      <c r="D200" s="411"/>
      <c r="E200" s="5" t="s">
        <v>15</v>
      </c>
      <c r="F200" s="103" t="s">
        <v>367</v>
      </c>
      <c r="G200" s="103" t="s">
        <v>534</v>
      </c>
      <c r="H200" s="103" t="s">
        <v>389</v>
      </c>
      <c r="I200" s="103">
        <v>7232212203</v>
      </c>
      <c r="J200" s="103"/>
      <c r="K200" s="103"/>
      <c r="L200" s="103"/>
      <c r="M200" s="103"/>
      <c r="N200" s="5" t="s">
        <v>9</v>
      </c>
      <c r="O200" s="44"/>
      <c r="P200" s="249"/>
      <c r="Q200" s="248"/>
      <c r="R200" s="250"/>
      <c r="S200" s="44"/>
    </row>
    <row r="201" spans="1:19">
      <c r="A201" s="403"/>
      <c r="B201" s="407"/>
      <c r="C201" s="397"/>
      <c r="D201" s="411"/>
      <c r="E201" s="1" t="s">
        <v>16</v>
      </c>
      <c r="F201" s="44" t="s">
        <v>378</v>
      </c>
      <c r="G201" s="44" t="s">
        <v>134</v>
      </c>
      <c r="H201" s="44" t="s">
        <v>457</v>
      </c>
      <c r="I201" s="44">
        <v>7099670333</v>
      </c>
      <c r="J201" s="44"/>
      <c r="K201" s="44"/>
      <c r="L201" s="44"/>
      <c r="M201" s="44"/>
      <c r="N201" s="5" t="s">
        <v>9</v>
      </c>
      <c r="O201" s="44"/>
      <c r="P201" s="249"/>
      <c r="Q201" s="248"/>
      <c r="R201" s="250"/>
      <c r="S201" s="44"/>
    </row>
    <row r="202" spans="1:19">
      <c r="A202" s="403"/>
      <c r="B202" s="407"/>
      <c r="C202" s="396" t="s">
        <v>538</v>
      </c>
      <c r="D202" s="411"/>
      <c r="E202" s="5" t="s">
        <v>15</v>
      </c>
      <c r="F202" s="103" t="s">
        <v>367</v>
      </c>
      <c r="G202" s="103" t="s">
        <v>534</v>
      </c>
      <c r="H202" s="103" t="s">
        <v>389</v>
      </c>
      <c r="I202" s="103">
        <v>7232212203</v>
      </c>
      <c r="J202" s="103"/>
      <c r="K202" s="103"/>
      <c r="L202" s="103"/>
      <c r="M202" s="103"/>
      <c r="N202" s="5" t="s">
        <v>9</v>
      </c>
      <c r="O202" s="44"/>
      <c r="P202" s="249"/>
      <c r="Q202" s="248"/>
      <c r="R202" s="250"/>
      <c r="S202" s="44"/>
    </row>
    <row r="203" spans="1:19">
      <c r="A203" s="403"/>
      <c r="B203" s="407"/>
      <c r="C203" s="397"/>
      <c r="D203" s="411"/>
      <c r="E203" s="1" t="s">
        <v>16</v>
      </c>
      <c r="F203" s="44" t="s">
        <v>378</v>
      </c>
      <c r="G203" s="44" t="s">
        <v>134</v>
      </c>
      <c r="H203" s="44" t="s">
        <v>457</v>
      </c>
      <c r="I203" s="44">
        <v>7099670333</v>
      </c>
      <c r="J203" s="44"/>
      <c r="K203" s="44"/>
      <c r="L203" s="44"/>
      <c r="M203" s="44"/>
      <c r="N203" s="5" t="s">
        <v>9</v>
      </c>
      <c r="O203" s="44"/>
      <c r="P203" s="249"/>
      <c r="Q203" s="248"/>
      <c r="R203" s="250"/>
      <c r="S203" s="44"/>
    </row>
    <row r="204" spans="1:19">
      <c r="A204" s="403"/>
      <c r="B204" s="407"/>
      <c r="C204" s="396" t="s">
        <v>539</v>
      </c>
      <c r="D204" s="411"/>
      <c r="E204" s="5" t="s">
        <v>15</v>
      </c>
      <c r="F204" s="103" t="s">
        <v>367</v>
      </c>
      <c r="G204" s="103" t="s">
        <v>534</v>
      </c>
      <c r="H204" s="103" t="s">
        <v>389</v>
      </c>
      <c r="I204" s="103">
        <v>7232212203</v>
      </c>
      <c r="J204" s="103"/>
      <c r="K204" s="103"/>
      <c r="L204" s="103"/>
      <c r="M204" s="103"/>
      <c r="N204" s="5" t="s">
        <v>9</v>
      </c>
      <c r="O204" s="44"/>
      <c r="P204" s="249"/>
      <c r="Q204" s="248"/>
      <c r="R204" s="250"/>
      <c r="S204" s="44"/>
    </row>
    <row r="205" spans="1:19">
      <c r="A205" s="403"/>
      <c r="B205" s="407"/>
      <c r="C205" s="397"/>
      <c r="D205" s="411"/>
      <c r="E205" s="1" t="s">
        <v>16</v>
      </c>
      <c r="F205" s="44" t="s">
        <v>378</v>
      </c>
      <c r="G205" s="44" t="s">
        <v>134</v>
      </c>
      <c r="H205" s="44" t="s">
        <v>457</v>
      </c>
      <c r="I205" s="44">
        <v>7099670333</v>
      </c>
      <c r="J205" s="44"/>
      <c r="K205" s="44"/>
      <c r="L205" s="44"/>
      <c r="M205" s="44"/>
      <c r="N205" s="5" t="s">
        <v>9</v>
      </c>
      <c r="O205" s="44"/>
      <c r="P205" s="249"/>
      <c r="Q205" s="248"/>
      <c r="R205" s="250"/>
      <c r="S205" s="44"/>
    </row>
    <row r="206" spans="1:19">
      <c r="A206" s="403"/>
      <c r="B206" s="407"/>
      <c r="C206" s="396" t="s">
        <v>540</v>
      </c>
      <c r="D206" s="411"/>
      <c r="E206" s="5" t="s">
        <v>15</v>
      </c>
      <c r="F206" s="103" t="s">
        <v>367</v>
      </c>
      <c r="G206" s="103" t="s">
        <v>534</v>
      </c>
      <c r="H206" s="103" t="s">
        <v>389</v>
      </c>
      <c r="I206" s="103">
        <v>7232212203</v>
      </c>
      <c r="J206" s="103"/>
      <c r="K206" s="103"/>
      <c r="L206" s="103"/>
      <c r="M206" s="103"/>
      <c r="N206" s="5" t="s">
        <v>9</v>
      </c>
      <c r="O206" s="44"/>
      <c r="P206" s="249"/>
      <c r="Q206" s="248"/>
      <c r="R206" s="250"/>
      <c r="S206" s="44"/>
    </row>
    <row r="207" spans="1:19">
      <c r="A207" s="403"/>
      <c r="B207" s="407"/>
      <c r="C207" s="397"/>
      <c r="D207" s="411"/>
      <c r="E207" s="1" t="s">
        <v>16</v>
      </c>
      <c r="F207" s="44" t="s">
        <v>378</v>
      </c>
      <c r="G207" s="44" t="s">
        <v>134</v>
      </c>
      <c r="H207" s="44" t="s">
        <v>457</v>
      </c>
      <c r="I207" s="44">
        <v>7099670333</v>
      </c>
      <c r="J207" s="44"/>
      <c r="K207" s="44"/>
      <c r="L207" s="44"/>
      <c r="M207" s="44"/>
      <c r="N207" s="5" t="s">
        <v>9</v>
      </c>
      <c r="O207" s="44"/>
      <c r="P207" s="249"/>
      <c r="Q207" s="248"/>
      <c r="R207" s="250"/>
      <c r="S207" s="44"/>
    </row>
    <row r="208" spans="1:19" ht="36" customHeight="1">
      <c r="A208" s="403"/>
      <c r="B208" s="407"/>
      <c r="C208" s="396" t="s">
        <v>541</v>
      </c>
      <c r="D208" s="411"/>
      <c r="E208" s="5" t="s">
        <v>15</v>
      </c>
      <c r="F208" s="103" t="s">
        <v>376</v>
      </c>
      <c r="G208" s="103" t="s">
        <v>534</v>
      </c>
      <c r="H208" s="103" t="s">
        <v>389</v>
      </c>
      <c r="I208" s="103">
        <v>7232212203</v>
      </c>
      <c r="J208" s="103"/>
      <c r="K208" s="103"/>
      <c r="L208" s="103"/>
      <c r="M208" s="103"/>
      <c r="N208" s="5" t="s">
        <v>9</v>
      </c>
      <c r="O208" s="202" t="s">
        <v>542</v>
      </c>
      <c r="P208" s="249" t="s">
        <v>543</v>
      </c>
      <c r="Q208" s="248"/>
      <c r="R208" s="250"/>
      <c r="S208" s="44"/>
    </row>
    <row r="209" spans="1:19" ht="42.75" customHeight="1">
      <c r="A209" s="403"/>
      <c r="B209" s="407"/>
      <c r="C209" s="397"/>
      <c r="D209" s="411"/>
      <c r="E209" s="1" t="s">
        <v>16</v>
      </c>
      <c r="F209" s="44" t="s">
        <v>378</v>
      </c>
      <c r="G209" s="229" t="s">
        <v>534</v>
      </c>
      <c r="H209" s="44" t="s">
        <v>457</v>
      </c>
      <c r="I209" s="44">
        <v>7099670333</v>
      </c>
      <c r="J209" s="44"/>
      <c r="K209" s="44"/>
      <c r="L209" s="44"/>
      <c r="M209" s="44"/>
      <c r="N209" s="5" t="s">
        <v>9</v>
      </c>
      <c r="O209" s="202" t="s">
        <v>542</v>
      </c>
      <c r="P209" s="249"/>
      <c r="Q209" s="248"/>
      <c r="R209" s="251"/>
      <c r="S209" s="102"/>
    </row>
    <row r="210" spans="1:19">
      <c r="A210" s="403"/>
      <c r="B210" s="415" t="s">
        <v>544</v>
      </c>
      <c r="C210" s="439" t="s">
        <v>545</v>
      </c>
      <c r="D210" s="442" t="s">
        <v>546</v>
      </c>
      <c r="E210" s="153" t="s">
        <v>15</v>
      </c>
      <c r="F210" s="226" t="s">
        <v>376</v>
      </c>
      <c r="G210" s="44" t="s">
        <v>547</v>
      </c>
      <c r="H210" s="152" t="s">
        <v>457</v>
      </c>
      <c r="I210" s="217" t="s">
        <v>548</v>
      </c>
      <c r="J210" s="230" t="s">
        <v>549</v>
      </c>
      <c r="K210" s="103" t="s">
        <v>550</v>
      </c>
      <c r="L210" s="103"/>
      <c r="M210" s="103"/>
      <c r="N210" s="5" t="s">
        <v>9</v>
      </c>
      <c r="O210" s="212"/>
      <c r="P210" s="44"/>
      <c r="Q210" s="4">
        <v>45611</v>
      </c>
      <c r="R210" s="4">
        <v>45611</v>
      </c>
      <c r="S210" s="44"/>
    </row>
    <row r="211" spans="1:19">
      <c r="A211" s="437"/>
      <c r="B211" s="438"/>
      <c r="C211" s="440"/>
      <c r="D211" s="442"/>
      <c r="E211" s="153" t="s">
        <v>16</v>
      </c>
      <c r="F211" s="227" t="s">
        <v>551</v>
      </c>
      <c r="G211" s="44" t="s">
        <v>285</v>
      </c>
      <c r="H211" s="228" t="s">
        <v>552</v>
      </c>
      <c r="I211" s="224" t="s">
        <v>548</v>
      </c>
      <c r="J211" s="230" t="s">
        <v>549</v>
      </c>
      <c r="K211" s="102" t="s">
        <v>553</v>
      </c>
      <c r="L211" s="102"/>
      <c r="M211" s="102"/>
      <c r="N211" s="5" t="s">
        <v>9</v>
      </c>
      <c r="O211" s="225"/>
      <c r="P211" s="102"/>
      <c r="Q211" s="4">
        <v>45611</v>
      </c>
      <c r="R211" s="4">
        <v>45611</v>
      </c>
      <c r="S211" s="102"/>
    </row>
    <row r="212" spans="1:19">
      <c r="A212" s="437"/>
      <c r="B212" s="438"/>
      <c r="C212" s="440"/>
      <c r="D212" s="435" t="s">
        <v>554</v>
      </c>
      <c r="E212" s="153" t="s">
        <v>15</v>
      </c>
      <c r="F212" s="226" t="s">
        <v>376</v>
      </c>
      <c r="G212" s="44" t="s">
        <v>547</v>
      </c>
      <c r="H212" s="152" t="s">
        <v>457</v>
      </c>
      <c r="I212" s="217" t="s">
        <v>548</v>
      </c>
      <c r="J212" s="230" t="s">
        <v>549</v>
      </c>
      <c r="K212" s="103" t="s">
        <v>550</v>
      </c>
      <c r="L212" s="102"/>
      <c r="M212" s="102"/>
      <c r="N212" s="5" t="s">
        <v>9</v>
      </c>
      <c r="O212" s="225"/>
      <c r="P212" s="102"/>
      <c r="Q212" s="4"/>
      <c r="R212" s="4"/>
      <c r="S212" s="102"/>
    </row>
    <row r="213" spans="1:19">
      <c r="A213" s="410"/>
      <c r="B213" s="407"/>
      <c r="C213" s="441"/>
      <c r="D213" s="436"/>
      <c r="E213" s="153" t="s">
        <v>16</v>
      </c>
      <c r="F213" s="227" t="s">
        <v>551</v>
      </c>
      <c r="G213" s="44" t="s">
        <v>285</v>
      </c>
      <c r="H213" s="228" t="s">
        <v>552</v>
      </c>
      <c r="I213" s="224" t="s">
        <v>548</v>
      </c>
      <c r="J213" s="230" t="s">
        <v>549</v>
      </c>
      <c r="K213" s="102" t="s">
        <v>553</v>
      </c>
      <c r="L213" s="102"/>
      <c r="M213" s="102"/>
      <c r="N213" s="5" t="s">
        <v>9</v>
      </c>
      <c r="O213" s="225"/>
      <c r="P213" s="102"/>
      <c r="Q213" s="4"/>
      <c r="R213" s="4"/>
      <c r="S213" s="102"/>
    </row>
    <row r="214" spans="1:19">
      <c r="A214" s="401"/>
      <c r="B214" s="405" t="s">
        <v>555</v>
      </c>
      <c r="C214" s="405" t="s">
        <v>556</v>
      </c>
      <c r="D214" s="406" t="s">
        <v>557</v>
      </c>
      <c r="E214" s="1" t="s">
        <v>15</v>
      </c>
      <c r="F214" s="155" t="s">
        <v>376</v>
      </c>
      <c r="G214" s="44" t="s">
        <v>547</v>
      </c>
      <c r="H214" s="152" t="s">
        <v>457</v>
      </c>
      <c r="I214" s="208" t="s">
        <v>548</v>
      </c>
      <c r="J214" s="231" t="s">
        <v>558</v>
      </c>
      <c r="K214" s="44" t="s">
        <v>550</v>
      </c>
      <c r="L214" s="44"/>
      <c r="M214" s="44"/>
      <c r="N214" s="1" t="s">
        <v>9</v>
      </c>
      <c r="O214" s="202"/>
      <c r="P214" s="44"/>
      <c r="Q214" s="4">
        <v>45611</v>
      </c>
      <c r="R214" s="4">
        <v>45611</v>
      </c>
      <c r="S214" s="44"/>
    </row>
    <row r="215" spans="1:19">
      <c r="A215" s="401"/>
      <c r="B215" s="405"/>
      <c r="C215" s="405"/>
      <c r="D215" s="406"/>
      <c r="E215" s="1" t="s">
        <v>16</v>
      </c>
      <c r="F215" s="155" t="s">
        <v>551</v>
      </c>
      <c r="G215" s="44" t="s">
        <v>285</v>
      </c>
      <c r="H215" s="228" t="s">
        <v>552</v>
      </c>
      <c r="I215" s="208" t="s">
        <v>548</v>
      </c>
      <c r="J215" s="218">
        <v>85718981871</v>
      </c>
      <c r="K215" s="44" t="s">
        <v>553</v>
      </c>
      <c r="L215" s="44"/>
      <c r="M215" s="44"/>
      <c r="N215" s="1" t="s">
        <v>9</v>
      </c>
      <c r="O215" s="202"/>
      <c r="P215" s="44"/>
      <c r="Q215" s="4">
        <v>45611</v>
      </c>
      <c r="R215" s="4">
        <v>45611</v>
      </c>
      <c r="S215" s="44"/>
    </row>
    <row r="216" spans="1:19">
      <c r="A216" s="401"/>
      <c r="B216" s="405"/>
      <c r="C216" s="406" t="s">
        <v>559</v>
      </c>
      <c r="D216" s="406" t="s">
        <v>560</v>
      </c>
      <c r="E216" s="1" t="s">
        <v>15</v>
      </c>
      <c r="F216" s="155" t="s">
        <v>376</v>
      </c>
      <c r="G216" s="44" t="s">
        <v>547</v>
      </c>
      <c r="H216" s="152" t="s">
        <v>457</v>
      </c>
      <c r="I216" s="208" t="s">
        <v>548</v>
      </c>
      <c r="J216" s="231" t="s">
        <v>558</v>
      </c>
      <c r="K216" s="44" t="s">
        <v>550</v>
      </c>
      <c r="L216" s="44"/>
      <c r="M216" s="44"/>
      <c r="N216" s="1" t="s">
        <v>9</v>
      </c>
      <c r="O216" s="202"/>
      <c r="P216" s="44"/>
      <c r="Q216" s="4">
        <v>45611</v>
      </c>
      <c r="R216" s="4">
        <v>45611</v>
      </c>
      <c r="S216" s="44"/>
    </row>
    <row r="217" spans="1:19">
      <c r="A217" s="401"/>
      <c r="B217" s="405"/>
      <c r="C217" s="406"/>
      <c r="D217" s="406"/>
      <c r="E217" s="1" t="s">
        <v>16</v>
      </c>
      <c r="F217" s="155" t="s">
        <v>551</v>
      </c>
      <c r="G217" s="44" t="s">
        <v>285</v>
      </c>
      <c r="H217" s="228" t="s">
        <v>552</v>
      </c>
      <c r="I217" s="208" t="s">
        <v>548</v>
      </c>
      <c r="J217" s="218">
        <v>85718981871</v>
      </c>
      <c r="K217" s="44" t="s">
        <v>553</v>
      </c>
      <c r="L217" s="44"/>
      <c r="M217" s="44"/>
      <c r="N217" s="1" t="s">
        <v>9</v>
      </c>
      <c r="O217" s="202"/>
      <c r="P217" s="44"/>
      <c r="Q217" s="4">
        <v>45611</v>
      </c>
      <c r="R217" s="4">
        <v>45611</v>
      </c>
      <c r="S217" s="44"/>
    </row>
    <row r="218" spans="1:19">
      <c r="A218" s="401"/>
      <c r="B218" s="405"/>
      <c r="C218" s="439" t="s">
        <v>561</v>
      </c>
      <c r="D218" s="439" t="s">
        <v>562</v>
      </c>
      <c r="E218" s="1" t="s">
        <v>15</v>
      </c>
      <c r="F218" s="155" t="s">
        <v>376</v>
      </c>
      <c r="G218" s="44" t="s">
        <v>547</v>
      </c>
      <c r="H218" s="152" t="s">
        <v>457</v>
      </c>
      <c r="I218" s="208"/>
      <c r="J218" s="231" t="s">
        <v>558</v>
      </c>
      <c r="K218" s="44" t="s">
        <v>550</v>
      </c>
      <c r="L218" s="44"/>
      <c r="M218" s="44"/>
      <c r="N218" s="1" t="s">
        <v>9</v>
      </c>
      <c r="O218" s="202"/>
      <c r="P218" s="44"/>
      <c r="Q218" s="4">
        <v>45611</v>
      </c>
      <c r="R218" s="4">
        <v>45611</v>
      </c>
      <c r="S218" s="44"/>
    </row>
    <row r="219" spans="1:19">
      <c r="A219" s="401"/>
      <c r="B219" s="405"/>
      <c r="C219" s="441"/>
      <c r="D219" s="441"/>
      <c r="E219" s="1" t="s">
        <v>16</v>
      </c>
      <c r="F219" s="155" t="s">
        <v>551</v>
      </c>
      <c r="G219" s="44" t="s">
        <v>285</v>
      </c>
      <c r="H219" s="228" t="s">
        <v>552</v>
      </c>
      <c r="I219" s="208"/>
      <c r="J219" s="218">
        <v>85718981871</v>
      </c>
      <c r="K219" s="44" t="s">
        <v>553</v>
      </c>
      <c r="L219" s="44"/>
      <c r="M219" s="44"/>
      <c r="N219" s="1" t="s">
        <v>9</v>
      </c>
      <c r="O219" s="202"/>
      <c r="P219" s="44"/>
      <c r="Q219" s="4">
        <v>45611</v>
      </c>
      <c r="R219" s="4">
        <v>45611</v>
      </c>
      <c r="S219" s="44"/>
    </row>
    <row r="220" spans="1:19">
      <c r="J220" s="232"/>
    </row>
  </sheetData>
  <autoFilter ref="A7:S7" xr:uid="{00000BBE-B809-479E-9EDE-786DB9DA9CE6}"/>
  <mergeCells count="203">
    <mergeCell ref="N2:O2"/>
    <mergeCell ref="D212:D213"/>
    <mergeCell ref="A210:A213"/>
    <mergeCell ref="B210:B213"/>
    <mergeCell ref="C210:C213"/>
    <mergeCell ref="C218:C219"/>
    <mergeCell ref="D218:D219"/>
    <mergeCell ref="D210:D211"/>
    <mergeCell ref="D216:D217"/>
    <mergeCell ref="D214:D215"/>
    <mergeCell ref="B214:B219"/>
    <mergeCell ref="D20:D21"/>
    <mergeCell ref="C72:C73"/>
    <mergeCell ref="C74:C75"/>
    <mergeCell ref="C20:C21"/>
    <mergeCell ref="D22:D23"/>
    <mergeCell ref="C22:C23"/>
    <mergeCell ref="C24:C25"/>
    <mergeCell ref="D24:D25"/>
    <mergeCell ref="D28:D29"/>
    <mergeCell ref="C28:C29"/>
    <mergeCell ref="C56:C57"/>
    <mergeCell ref="D56:D57"/>
    <mergeCell ref="C40:C41"/>
    <mergeCell ref="G1:H1"/>
    <mergeCell ref="C150:C151"/>
    <mergeCell ref="C148:C149"/>
    <mergeCell ref="H2:I2"/>
    <mergeCell ref="D10:D11"/>
    <mergeCell ref="A30:A31"/>
    <mergeCell ref="A18:A19"/>
    <mergeCell ref="A20:A21"/>
    <mergeCell ref="A22:A23"/>
    <mergeCell ref="A24:A25"/>
    <mergeCell ref="A26:A27"/>
    <mergeCell ref="C38:C39"/>
    <mergeCell ref="D38:D39"/>
    <mergeCell ref="C30:C31"/>
    <mergeCell ref="D30:D31"/>
    <mergeCell ref="D32:D33"/>
    <mergeCell ref="C32:C33"/>
    <mergeCell ref="A28:A29"/>
    <mergeCell ref="D90:D91"/>
    <mergeCell ref="D72:D73"/>
    <mergeCell ref="D74:D75"/>
    <mergeCell ref="D76:D77"/>
    <mergeCell ref="D78:D79"/>
    <mergeCell ref="D80:D81"/>
    <mergeCell ref="A50:A51"/>
    <mergeCell ref="D54:D55"/>
    <mergeCell ref="K28:K29"/>
    <mergeCell ref="K30:K31"/>
    <mergeCell ref="C48:C49"/>
    <mergeCell ref="D48:D49"/>
    <mergeCell ref="C50:C51"/>
    <mergeCell ref="D50:D51"/>
    <mergeCell ref="K36:K37"/>
    <mergeCell ref="A38:A39"/>
    <mergeCell ref="A40:A41"/>
    <mergeCell ref="A42:A43"/>
    <mergeCell ref="A44:A45"/>
    <mergeCell ref="A46:A47"/>
    <mergeCell ref="A32:A33"/>
    <mergeCell ref="A34:A35"/>
    <mergeCell ref="A36:A37"/>
    <mergeCell ref="D44:D45"/>
    <mergeCell ref="C44:C45"/>
    <mergeCell ref="D46:D47"/>
    <mergeCell ref="C46:C47"/>
    <mergeCell ref="D42:D43"/>
    <mergeCell ref="C42:C43"/>
    <mergeCell ref="C34:C35"/>
    <mergeCell ref="A14:A15"/>
    <mergeCell ref="A16:A17"/>
    <mergeCell ref="C12:C13"/>
    <mergeCell ref="C8:C9"/>
    <mergeCell ref="C10:C11"/>
    <mergeCell ref="A8:A9"/>
    <mergeCell ref="A10:A11"/>
    <mergeCell ref="D12:D13"/>
    <mergeCell ref="B3:B4"/>
    <mergeCell ref="B5:B6"/>
    <mergeCell ref="D8:D9"/>
    <mergeCell ref="A12:A13"/>
    <mergeCell ref="B8:B57"/>
    <mergeCell ref="D14:D15"/>
    <mergeCell ref="C14:C15"/>
    <mergeCell ref="C16:C17"/>
    <mergeCell ref="D16:D17"/>
    <mergeCell ref="D18:D19"/>
    <mergeCell ref="C18:C19"/>
    <mergeCell ref="D40:D41"/>
    <mergeCell ref="D52:D53"/>
    <mergeCell ref="D26:D27"/>
    <mergeCell ref="C26:C27"/>
    <mergeCell ref="A48:A49"/>
    <mergeCell ref="D34:D35"/>
    <mergeCell ref="C36:C37"/>
    <mergeCell ref="D36:D37"/>
    <mergeCell ref="L2:M2"/>
    <mergeCell ref="K8:K9"/>
    <mergeCell ref="K10:K11"/>
    <mergeCell ref="K12:K13"/>
    <mergeCell ref="K14:K15"/>
    <mergeCell ref="K16:K17"/>
    <mergeCell ref="K18:K19"/>
    <mergeCell ref="K20:K21"/>
    <mergeCell ref="K22:K23"/>
    <mergeCell ref="K24:K25"/>
    <mergeCell ref="K26:K27"/>
    <mergeCell ref="K32:K33"/>
    <mergeCell ref="K34:K35"/>
    <mergeCell ref="J2:K2"/>
    <mergeCell ref="F2:G2"/>
    <mergeCell ref="K48:K49"/>
    <mergeCell ref="K50:K51"/>
    <mergeCell ref="K52:K53"/>
    <mergeCell ref="K54:K55"/>
    <mergeCell ref="K56:K57"/>
    <mergeCell ref="K38:K39"/>
    <mergeCell ref="K40:K41"/>
    <mergeCell ref="K42:K43"/>
    <mergeCell ref="K44:K45"/>
    <mergeCell ref="K46:K47"/>
    <mergeCell ref="D196:D209"/>
    <mergeCell ref="C132:C133"/>
    <mergeCell ref="B114:B131"/>
    <mergeCell ref="C130:C131"/>
    <mergeCell ref="C136:C137"/>
    <mergeCell ref="C138:C139"/>
    <mergeCell ref="C158:C159"/>
    <mergeCell ref="C140:C141"/>
    <mergeCell ref="C142:C143"/>
    <mergeCell ref="C156:C157"/>
    <mergeCell ref="C144:C145"/>
    <mergeCell ref="C154:C155"/>
    <mergeCell ref="C146:C147"/>
    <mergeCell ref="C152:C153"/>
    <mergeCell ref="C134:C135"/>
    <mergeCell ref="C172:C173"/>
    <mergeCell ref="B196:B209"/>
    <mergeCell ref="B160:B195"/>
    <mergeCell ref="C186:C187"/>
    <mergeCell ref="C188:C189"/>
    <mergeCell ref="C190:C191"/>
    <mergeCell ref="C194:C195"/>
    <mergeCell ref="C160:C161"/>
    <mergeCell ref="C168:C169"/>
    <mergeCell ref="A52:A53"/>
    <mergeCell ref="A54:A55"/>
    <mergeCell ref="A56:A57"/>
    <mergeCell ref="B92:B113"/>
    <mergeCell ref="A92:A113"/>
    <mergeCell ref="C214:C215"/>
    <mergeCell ref="C216:C217"/>
    <mergeCell ref="B58:B71"/>
    <mergeCell ref="C52:C53"/>
    <mergeCell ref="C54:C55"/>
    <mergeCell ref="C76:C77"/>
    <mergeCell ref="C78:C79"/>
    <mergeCell ref="C90:C91"/>
    <mergeCell ref="C82:C83"/>
    <mergeCell ref="C206:C207"/>
    <mergeCell ref="C204:C205"/>
    <mergeCell ref="C202:C203"/>
    <mergeCell ref="C200:C201"/>
    <mergeCell ref="C196:C197"/>
    <mergeCell ref="C198:C199"/>
    <mergeCell ref="A114:A131"/>
    <mergeCell ref="B72:B91"/>
    <mergeCell ref="A160:A195"/>
    <mergeCell ref="A196:A209"/>
    <mergeCell ref="C208:C209"/>
    <mergeCell ref="C86:C87"/>
    <mergeCell ref="C88:C89"/>
    <mergeCell ref="C176:C177"/>
    <mergeCell ref="C180:C181"/>
    <mergeCell ref="C184:C185"/>
    <mergeCell ref="C192:C193"/>
    <mergeCell ref="A214:A219"/>
    <mergeCell ref="B132:B159"/>
    <mergeCell ref="A132:A159"/>
    <mergeCell ref="C166:C167"/>
    <mergeCell ref="C164:C165"/>
    <mergeCell ref="C162:C163"/>
    <mergeCell ref="C170:C171"/>
    <mergeCell ref="C174:C175"/>
    <mergeCell ref="C178:C179"/>
    <mergeCell ref="C182:C183"/>
    <mergeCell ref="A72:A91"/>
    <mergeCell ref="C80:C81"/>
    <mergeCell ref="C84:C85"/>
    <mergeCell ref="D82:D83"/>
    <mergeCell ref="D84:D85"/>
    <mergeCell ref="D86:D87"/>
    <mergeCell ref="D88:D89"/>
    <mergeCell ref="C58:C59"/>
    <mergeCell ref="C60:C61"/>
    <mergeCell ref="C62:C63"/>
    <mergeCell ref="C64:C65"/>
    <mergeCell ref="C66:C67"/>
    <mergeCell ref="C68:C69"/>
    <mergeCell ref="C70:C71"/>
  </mergeCells>
  <conditionalFormatting sqref="C3:C6 E7:E176">
    <cfRule type="cellIs" dxfId="234" priority="369" operator="equal">
      <formula>"iOS"</formula>
    </cfRule>
    <cfRule type="cellIs" dxfId="233" priority="370" operator="equal">
      <formula>"Android"</formula>
    </cfRule>
  </conditionalFormatting>
  <conditionalFormatting sqref="E1">
    <cfRule type="cellIs" dxfId="232" priority="483" operator="equal">
      <formula>"iOS"</formula>
    </cfRule>
    <cfRule type="cellIs" dxfId="231" priority="484" operator="equal">
      <formula>"Android"</formula>
    </cfRule>
  </conditionalFormatting>
  <conditionalFormatting sqref="E178:E184">
    <cfRule type="cellIs" dxfId="230" priority="357" operator="equal">
      <formula>"iOS"</formula>
    </cfRule>
    <cfRule type="cellIs" dxfId="229" priority="358" operator="equal">
      <formula>"Android"</formula>
    </cfRule>
  </conditionalFormatting>
  <conditionalFormatting sqref="E186:E192 E194:E219">
    <cfRule type="cellIs" dxfId="228" priority="161" operator="equal">
      <formula>"iOS"</formula>
    </cfRule>
    <cfRule type="cellIs" dxfId="227" priority="162" operator="equal">
      <formula>"Android"</formula>
    </cfRule>
  </conditionalFormatting>
  <conditionalFormatting sqref="F2 F5:F6">
    <cfRule type="cellIs" dxfId="226" priority="486" operator="equal">
      <formula>"iOS"</formula>
    </cfRule>
    <cfRule type="cellIs" dxfId="225" priority="487" operator="equal">
      <formula>"Android"</formula>
    </cfRule>
  </conditionalFormatting>
  <conditionalFormatting sqref="H2 O5:O6 N5:N72 N92:N219">
    <cfRule type="cellIs" dxfId="224" priority="465" operator="equal">
      <formula>"In Progress"</formula>
    </cfRule>
    <cfRule type="cellIs" dxfId="223" priority="466" operator="equal">
      <formula>"N/A"</formula>
    </cfRule>
    <cfRule type="cellIs" dxfId="222" priority="467" operator="equal">
      <formula>"Failed"</formula>
    </cfRule>
    <cfRule type="cellIs" dxfId="221" priority="468" operator="equal">
      <formula>"Passed"</formula>
    </cfRule>
  </conditionalFormatting>
  <conditionalFormatting sqref="J2">
    <cfRule type="cellIs" dxfId="220" priority="469" operator="equal">
      <formula>"In Progress"</formula>
    </cfRule>
    <cfRule type="cellIs" dxfId="219" priority="470" operator="equal">
      <formula>"N/A"</formula>
    </cfRule>
    <cfRule type="cellIs" dxfId="218" priority="471" operator="equal">
      <formula>"Failed"</formula>
    </cfRule>
    <cfRule type="cellIs" dxfId="217" priority="472" operator="equal">
      <formula>"Passed"</formula>
    </cfRule>
  </conditionalFormatting>
  <conditionalFormatting sqref="L2">
    <cfRule type="cellIs" dxfId="216" priority="473" operator="equal">
      <formula>"In Progress"</formula>
    </cfRule>
    <cfRule type="cellIs" dxfId="215" priority="474" operator="equal">
      <formula>"N/A"</formula>
    </cfRule>
    <cfRule type="cellIs" dxfId="214" priority="475" operator="equal">
      <formula>"Failed"</formula>
    </cfRule>
    <cfRule type="cellIs" dxfId="213" priority="476" operator="equal">
      <formula>"Passed"</formula>
    </cfRule>
  </conditionalFormatting>
  <conditionalFormatting sqref="M132:M159">
    <cfRule type="cellIs" dxfId="212" priority="381" operator="equal">
      <formula>"In Progress"</formula>
    </cfRule>
    <cfRule type="cellIs" dxfId="211" priority="382" operator="equal">
      <formula>"N/A"</formula>
    </cfRule>
    <cfRule type="cellIs" dxfId="210" priority="383" operator="equal">
      <formula>"Failed"</formula>
    </cfRule>
    <cfRule type="cellIs" dxfId="209" priority="384" operator="equal">
      <formula>"Passed"</formula>
    </cfRule>
  </conditionalFormatting>
  <conditionalFormatting sqref="N2 M8:M71 M72:N91">
    <cfRule type="cellIs" dxfId="208" priority="485" operator="equal">
      <formula>"In Progress"</formula>
    </cfRule>
    <cfRule type="cellIs" dxfId="207" priority="488" operator="equal">
      <formula>"N/A"</formula>
    </cfRule>
    <cfRule type="cellIs" dxfId="206" priority="489" operator="equal">
      <formula>"Failed"</formula>
    </cfRule>
    <cfRule type="cellIs" dxfId="205" priority="490" operator="equal">
      <formula>"Passed"</formula>
    </cfRule>
  </conditionalFormatting>
  <dataValidations count="3">
    <dataValidation allowBlank="1" showInputMessage="1" showErrorMessage="1" sqref="N2 O5:O6 N5:N7" xr:uid="{3D0F4C13-9398-4592-84FE-4CF1D2A21C53}"/>
    <dataValidation type="list" allowBlank="1" showInputMessage="1" showErrorMessage="1" errorTitle="Eits! Warning Bro" error="Mohon maap ni brok, status bukan diisi antara Not Started, Passed, Failed, atau N/A. Ganti sesuai dropdown yah" sqref="N112:N113 M132:N159 N131 N160:N219 M58:N91" xr:uid="{508F4857-DB8F-4450-A5BF-1E47BDFE63C0}">
      <formula1>"Not Started,Passed,Failed,In Progress,N/A"</formula1>
    </dataValidation>
    <dataValidation type="list" allowBlank="1" showInputMessage="1" showErrorMessage="1" errorTitle="Eits! Warning Bro" error="Mohon maap ni brok, status bukan diisi antara Not Started, Passed, Failed, atau N/A. Ganti sesuai dropdown yah" sqref="M8:N57" xr:uid="{37FCBDFA-7E82-4C6F-B46E-F5CFC3F9CB9F}">
      <formula1>"Not Started,Passed,Failed,In Progress,N/A, Pass with noted"</formula1>
    </dataValidation>
  </dataValidations>
  <hyperlinks>
    <hyperlink ref="O72" r:id="rId1" xr:uid="{CA05C338-4A62-4C4A-AB69-42402F519067}"/>
    <hyperlink ref="O73" r:id="rId2" xr:uid="{B2BCF5AA-B653-EE45-B514-89F34A83A16B}"/>
    <hyperlink ref="O84" r:id="rId3" xr:uid="{5ABD6E69-655F-254E-BF63-DCA873C0550B}"/>
    <hyperlink ref="O85" r:id="rId4" xr:uid="{B46B9330-834E-B040-B821-9D42B7A6E043}"/>
    <hyperlink ref="O74" r:id="rId5" xr:uid="{8AB1D604-695E-2148-A88B-5F0BF9A595AB}"/>
    <hyperlink ref="O169" r:id="rId6" xr:uid="{77EC4F4C-46C5-45F8-BD76-7C75C1C46738}"/>
    <hyperlink ref="O195" r:id="rId7" xr:uid="{D3878451-B966-4539-80D6-DC1D847B2AC0}"/>
    <hyperlink ref="O90" r:id="rId8" xr:uid="{37789F56-3FF2-B543-AD3F-64182FD4D5CF}"/>
    <hyperlink ref="O91" r:id="rId9" xr:uid="{9E48379F-DE68-FB49-ADBB-925207C097B2}"/>
    <hyperlink ref="O208" r:id="rId10" xr:uid="{40F2E8F0-DA04-4945-A461-4B1ABC3A1F0D}"/>
    <hyperlink ref="O209" r:id="rId11" xr:uid="{99334923-A570-4C7E-997F-9F3D32A44AE9}"/>
    <hyperlink ref="O194" r:id="rId12" xr:uid="{98391C20-C6C8-41B6-A211-FD7D21E10DBB}"/>
    <hyperlink ref="G1:H1" r:id="rId13" display="https://bsicenter-my.sharepoint.com/:f:/g/personal/amni_alfira_bankbsi_co_id/EqFgqo1wYkJLolZlQsqXqYABPOgBz1r_UJAjx2J5ul-a1w?e=5YJgIR" xr:uid="{5E8E265B-FFAA-4C1E-A979-CFD3DB828157}"/>
  </hyperlinks>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54EAE-4B06-40AC-8D4C-DD45179AD765}">
  <dimension ref="A1:S236"/>
  <sheetViews>
    <sheetView tabSelected="1" workbookViewId="0">
      <pane xSplit="3" ySplit="7" topLeftCell="D9" activePane="bottomRight" state="frozen"/>
      <selection pane="bottomRight" activeCell="D10" sqref="D10:D11"/>
      <selection pane="bottomLeft"/>
      <selection pane="topRight"/>
    </sheetView>
  </sheetViews>
  <sheetFormatPr defaultRowHeight="15"/>
  <cols>
    <col min="2" max="2" width="21.85546875" style="116" customWidth="1"/>
    <col min="3" max="3" width="40.28515625" style="195" customWidth="1"/>
    <col min="4" max="4" width="44.28515625" style="126" customWidth="1"/>
    <col min="5" max="5" width="12.5703125" customWidth="1"/>
    <col min="6" max="6" width="16.5703125" customWidth="1"/>
    <col min="7" max="7" width="19.140625" customWidth="1"/>
    <col min="8" max="8" width="19.28515625" customWidth="1"/>
    <col min="9" max="9" width="17.28515625" customWidth="1"/>
    <col min="10" max="10" width="24.28515625" customWidth="1"/>
    <col min="11" max="11" width="11.7109375" customWidth="1"/>
    <col min="12" max="12" width="23.28515625" customWidth="1"/>
    <col min="13" max="14" width="21.85546875" customWidth="1"/>
    <col min="15" max="15" width="26.140625" customWidth="1"/>
    <col min="16" max="16" width="28.5703125" customWidth="1"/>
    <col min="17" max="17" width="31.42578125" customWidth="1"/>
    <col min="18" max="18" width="22.42578125" customWidth="1"/>
    <col min="19" max="19" width="85.85546875" customWidth="1"/>
    <col min="20" max="20" width="17.28515625" customWidth="1"/>
    <col min="21" max="21" width="13.28515625" customWidth="1"/>
  </cols>
  <sheetData>
    <row r="1" spans="1:19" ht="27.75" customHeight="1">
      <c r="B1" s="174" t="s">
        <v>0</v>
      </c>
      <c r="C1" s="16" t="s">
        <v>1</v>
      </c>
      <c r="D1" s="81" t="s">
        <v>2</v>
      </c>
      <c r="E1" s="12"/>
      <c r="F1" s="17" t="s">
        <v>3</v>
      </c>
      <c r="G1" s="378" t="s">
        <v>303</v>
      </c>
      <c r="H1" s="378"/>
    </row>
    <row r="2" spans="1:19" ht="23.25" customHeight="1">
      <c r="C2" s="188" t="s">
        <v>5</v>
      </c>
      <c r="D2" s="189" t="s">
        <v>6</v>
      </c>
      <c r="E2" s="189" t="s">
        <v>7</v>
      </c>
      <c r="F2" s="379" t="s">
        <v>8</v>
      </c>
      <c r="G2" s="379"/>
      <c r="H2" s="381" t="s">
        <v>9</v>
      </c>
      <c r="I2" s="381"/>
      <c r="J2" s="381" t="s">
        <v>10</v>
      </c>
      <c r="K2" s="381"/>
      <c r="L2" s="381" t="s">
        <v>11</v>
      </c>
      <c r="M2" s="381"/>
      <c r="N2" s="383" t="s">
        <v>12</v>
      </c>
      <c r="O2" s="434"/>
    </row>
    <row r="3" spans="1:19">
      <c r="B3" s="420" t="s">
        <v>304</v>
      </c>
      <c r="C3" s="197" t="s">
        <v>15</v>
      </c>
      <c r="D3" s="180">
        <f>COUNTA(B8:B216)</f>
        <v>8</v>
      </c>
      <c r="E3" s="190">
        <f>COUNTA(C8:C224)</f>
        <v>106</v>
      </c>
      <c r="F3" s="190">
        <f>(COUNTIFS(M8:M215,"Passed",E8:E215,"Android"))+(COUNTIFS(M8:M215,"Failed",E8:E215,"Android"))+(COUNTIFS(M8:M215,"N/A",E8:E215,"Android"))+(COUNTIFS(M8:M215,"In Progress",E8:E215,"Android"))</f>
        <v>0</v>
      </c>
      <c r="G3" s="182">
        <f>F3/E3</f>
        <v>0</v>
      </c>
      <c r="H3" s="190">
        <f>COUNTIFS(M8:M218,"Passed",E8:E218,"Android")</f>
        <v>0</v>
      </c>
      <c r="I3" s="184">
        <f>H3/E3</f>
        <v>0</v>
      </c>
      <c r="J3" s="190">
        <f>COUNTIFS(M8:M218,"Failed",E8:E218,"Android")</f>
        <v>0</v>
      </c>
      <c r="K3" s="184">
        <f>J3/E3</f>
        <v>0</v>
      </c>
      <c r="L3" s="190">
        <f>COUNTIFS(M8:M218,"N/A",E8:E218,"Android")</f>
        <v>0</v>
      </c>
      <c r="M3" s="185">
        <f>L3/E3</f>
        <v>0</v>
      </c>
      <c r="N3" s="190">
        <f>COUNTIFS(M8:M218,"In Progress",E8:E218,"Android")</f>
        <v>0</v>
      </c>
      <c r="O3" s="252"/>
    </row>
    <row r="4" spans="1:19">
      <c r="B4" s="420"/>
      <c r="C4" s="198" t="s">
        <v>16</v>
      </c>
      <c r="D4" s="83">
        <f>COUNTA(B8:B216)</f>
        <v>8</v>
      </c>
      <c r="E4" s="191">
        <f>COUNTA(C8:C224)</f>
        <v>106</v>
      </c>
      <c r="F4" s="191">
        <f>(COUNTIFS(M8:M215,"Passed",E8:E215,"iOS"))+(COUNTIFS(M8:M215,"Failed",E8:E215,"iOS"))+(COUNTIFS(M8:M215,"N/A",E8:E215,"iOS"))+(COUNTIFS(M8:M215,"In Progress",E8:E215,"iOS"))</f>
        <v>0</v>
      </c>
      <c r="G4" s="26">
        <f>F4/E4</f>
        <v>0</v>
      </c>
      <c r="H4" s="191">
        <f>COUNTIFS(M8:M218,"Passed",E8:E218,"iOS")</f>
        <v>0</v>
      </c>
      <c r="I4" s="26">
        <f>H4/E4</f>
        <v>0</v>
      </c>
      <c r="J4" s="191">
        <f>COUNTIFS(M8:M218,"Failed",E8:E218,"iOS")</f>
        <v>0</v>
      </c>
      <c r="K4" s="26">
        <f>J4/E4</f>
        <v>0</v>
      </c>
      <c r="L4" s="191">
        <f>COUNTIFS(M8:M218,"N/A",E8:E218,"iOS")</f>
        <v>0</v>
      </c>
      <c r="M4" s="26">
        <f>L4/E4</f>
        <v>0</v>
      </c>
      <c r="N4" s="191">
        <f>COUNTIFS(M8:M218,"In Progress",E8:E218,"iOS")</f>
        <v>0</v>
      </c>
      <c r="O4" s="253"/>
    </row>
    <row r="5" spans="1:19">
      <c r="B5" s="421" t="s">
        <v>261</v>
      </c>
      <c r="C5" s="199" t="s">
        <v>15</v>
      </c>
      <c r="D5" s="180">
        <f>COUNTA(B8:B218)</f>
        <v>8</v>
      </c>
      <c r="E5" s="181">
        <v>112</v>
      </c>
      <c r="F5" s="181">
        <f>(COUNTIFS(N8:N236,"Passed",E8:E236,"Android"))+(COUNTIFS(N8:N236,"Failed",E8:E236,"Android"))+(COUNTIFS(N8:N236,"N/A",E8:E236,"Android"))+(COUNTIFS(N8:N236,"In Progress",E8:E236,"Android"))</f>
        <v>108</v>
      </c>
      <c r="G5" s="182">
        <f>F5/E5</f>
        <v>0.9642857142857143</v>
      </c>
      <c r="H5" s="183">
        <f>COUNTIFS(N8:N234,"Passed",E8:E234,"Android")</f>
        <v>104</v>
      </c>
      <c r="I5" s="184">
        <f>H5/E5</f>
        <v>0.9285714285714286</v>
      </c>
      <c r="J5" s="183">
        <f>COUNTIFS(N8:N234,"Failed",E8:E234,"Android")</f>
        <v>0</v>
      </c>
      <c r="K5" s="184">
        <f>J5/E5</f>
        <v>0</v>
      </c>
      <c r="L5" s="180">
        <f>COUNTIFS(N8:N234,"N/A",E8:E234,"Android")</f>
        <v>3</v>
      </c>
      <c r="M5" s="185">
        <f>L5/E5</f>
        <v>2.6785714285714284E-2</v>
      </c>
      <c r="N5" s="183">
        <f>COUNTIFS(N8:N234,"In Progress",E8:E234,"Android")</f>
        <v>0</v>
      </c>
      <c r="O5" s="186">
        <f>N5/E5</f>
        <v>0</v>
      </c>
    </row>
    <row r="6" spans="1:19">
      <c r="B6" s="421"/>
      <c r="C6" s="200" t="s">
        <v>16</v>
      </c>
      <c r="D6" s="83">
        <f>COUNTA(B8:B218)</f>
        <v>8</v>
      </c>
      <c r="E6" s="25">
        <v>117</v>
      </c>
      <c r="F6" s="25">
        <f>(COUNTIFS(N8:N236,"Passed",E8:E236,"iOS"))+(COUNTIFS(N8:N236,"Failed",E8:E236,"iOS"))+(COUNTIFS(N8:N236,"N/A",E8:E236,"iOS"))+(COUNTIFS(N8:N236,"In Progress",E8:E236,"iOS"))</f>
        <v>112</v>
      </c>
      <c r="G6" s="26">
        <f>F6/E6</f>
        <v>0.95726495726495731</v>
      </c>
      <c r="H6" s="24">
        <f>COUNTIFS(N8:N234,"Passed",E8:E234,"iOS")</f>
        <v>106</v>
      </c>
      <c r="I6" s="26">
        <f>H6/E6</f>
        <v>0.90598290598290598</v>
      </c>
      <c r="J6" s="24">
        <f>COUNTIFS(N8:N234,"Failed",E8:E234,"iOS")</f>
        <v>0</v>
      </c>
      <c r="K6" s="26">
        <f>J6/E6</f>
        <v>0</v>
      </c>
      <c r="L6" s="24">
        <f>COUNTIFS(N8:N234,"N/A",E8:E234,"iOS")</f>
        <v>5</v>
      </c>
      <c r="M6" s="26">
        <f>L6/E6</f>
        <v>4.2735042735042736E-2</v>
      </c>
      <c r="N6" s="83">
        <f>COUNTIFS(N8:N234,"In Progress",E8:E234,"iOS")</f>
        <v>0</v>
      </c>
      <c r="O6" s="27">
        <f>N6/E6</f>
        <v>0</v>
      </c>
    </row>
    <row r="7" spans="1:19" ht="64.5" customHeight="1">
      <c r="A7" s="206" t="s">
        <v>17</v>
      </c>
      <c r="B7" s="207" t="s">
        <v>18</v>
      </c>
      <c r="C7" s="140" t="s">
        <v>19</v>
      </c>
      <c r="D7" s="125" t="s">
        <v>20</v>
      </c>
      <c r="E7" s="32" t="s">
        <v>5</v>
      </c>
      <c r="F7" s="32" t="s">
        <v>21</v>
      </c>
      <c r="G7" s="32" t="s">
        <v>22</v>
      </c>
      <c r="H7" s="32" t="s">
        <v>23</v>
      </c>
      <c r="I7" s="32" t="s">
        <v>24</v>
      </c>
      <c r="J7" s="32" t="s">
        <v>25</v>
      </c>
      <c r="K7" s="32" t="s">
        <v>27</v>
      </c>
      <c r="L7" s="32" t="s">
        <v>28</v>
      </c>
      <c r="M7" s="148" t="s">
        <v>305</v>
      </c>
      <c r="N7" s="299" t="s">
        <v>29</v>
      </c>
      <c r="O7" s="32" t="s">
        <v>30</v>
      </c>
      <c r="P7" s="32" t="s">
        <v>31</v>
      </c>
      <c r="Q7" s="32" t="s">
        <v>32</v>
      </c>
      <c r="R7" s="32" t="s">
        <v>33</v>
      </c>
      <c r="S7" s="33" t="s">
        <v>34</v>
      </c>
    </row>
    <row r="8" spans="1:19" ht="65.25" customHeight="1">
      <c r="A8" s="349">
        <v>1</v>
      </c>
      <c r="B8" s="349" t="s">
        <v>306</v>
      </c>
      <c r="C8" s="418" t="s">
        <v>307</v>
      </c>
      <c r="D8" s="422" t="s">
        <v>308</v>
      </c>
      <c r="E8" s="8" t="s">
        <v>15</v>
      </c>
      <c r="F8" s="1">
        <v>14</v>
      </c>
      <c r="G8" s="5" t="s">
        <v>309</v>
      </c>
      <c r="H8" s="3" t="s">
        <v>310</v>
      </c>
      <c r="I8" s="1">
        <v>3905251250</v>
      </c>
      <c r="J8" s="1"/>
      <c r="K8" s="416" t="s">
        <v>311</v>
      </c>
      <c r="L8" s="3"/>
      <c r="M8" s="1" t="s">
        <v>43</v>
      </c>
      <c r="N8" s="1" t="s">
        <v>9</v>
      </c>
      <c r="O8" s="3"/>
      <c r="P8" s="3"/>
      <c r="Q8" s="4"/>
      <c r="R8" s="4"/>
      <c r="S8" s="3"/>
    </row>
    <row r="9" spans="1:19" ht="60.75" customHeight="1">
      <c r="A9" s="349"/>
      <c r="B9" s="349"/>
      <c r="C9" s="418"/>
      <c r="D9" s="422"/>
      <c r="E9" s="8" t="s">
        <v>312</v>
      </c>
      <c r="F9" s="128">
        <v>16.3</v>
      </c>
      <c r="G9" s="5" t="s">
        <v>313</v>
      </c>
      <c r="H9" s="3" t="s">
        <v>310</v>
      </c>
      <c r="I9" s="1">
        <v>3905251250</v>
      </c>
      <c r="J9" s="1"/>
      <c r="K9" s="416"/>
      <c r="L9" s="3"/>
      <c r="M9" s="1" t="s">
        <v>43</v>
      </c>
      <c r="N9" s="1" t="s">
        <v>9</v>
      </c>
      <c r="O9" s="3"/>
      <c r="P9" s="3"/>
      <c r="Q9" s="4"/>
      <c r="R9" s="4"/>
      <c r="S9" s="3"/>
    </row>
    <row r="10" spans="1:19" ht="63" customHeight="1">
      <c r="A10" s="349">
        <v>2</v>
      </c>
      <c r="B10" s="349"/>
      <c r="C10" s="418" t="s">
        <v>314</v>
      </c>
      <c r="D10" s="432" t="s">
        <v>315</v>
      </c>
      <c r="E10" s="8" t="s">
        <v>15</v>
      </c>
      <c r="F10" s="1">
        <v>14</v>
      </c>
      <c r="G10" s="5" t="s">
        <v>309</v>
      </c>
      <c r="H10" s="3" t="s">
        <v>310</v>
      </c>
      <c r="I10" s="1">
        <v>3905251250</v>
      </c>
      <c r="J10" s="1"/>
      <c r="K10" s="416" t="s">
        <v>311</v>
      </c>
      <c r="L10" s="3"/>
      <c r="M10" s="1" t="s">
        <v>43</v>
      </c>
      <c r="N10" s="1" t="s">
        <v>9</v>
      </c>
      <c r="O10" s="3"/>
      <c r="P10" s="3"/>
      <c r="Q10" s="4"/>
      <c r="R10" s="4"/>
      <c r="S10" s="3"/>
    </row>
    <row r="11" spans="1:19" ht="103.5" customHeight="1">
      <c r="A11" s="349"/>
      <c r="B11" s="349"/>
      <c r="C11" s="418"/>
      <c r="D11" s="432"/>
      <c r="E11" s="8" t="s">
        <v>312</v>
      </c>
      <c r="F11" s="128">
        <v>16.3</v>
      </c>
      <c r="G11" s="5" t="s">
        <v>313</v>
      </c>
      <c r="H11" s="3" t="s">
        <v>310</v>
      </c>
      <c r="I11" s="1">
        <v>3905251250</v>
      </c>
      <c r="J11" s="1"/>
      <c r="K11" s="416"/>
      <c r="L11" s="3"/>
      <c r="M11" s="1" t="s">
        <v>43</v>
      </c>
      <c r="N11" s="1" t="s">
        <v>563</v>
      </c>
      <c r="O11" s="14" t="s">
        <v>564</v>
      </c>
      <c r="P11" s="3" t="s">
        <v>565</v>
      </c>
      <c r="Q11" s="4"/>
      <c r="R11" s="4"/>
      <c r="S11" s="3"/>
    </row>
    <row r="12" spans="1:19" ht="21.75" customHeight="1">
      <c r="A12" s="349">
        <v>3</v>
      </c>
      <c r="B12" s="349"/>
      <c r="C12" s="418" t="s">
        <v>317</v>
      </c>
      <c r="D12" s="419" t="s">
        <v>318</v>
      </c>
      <c r="E12" s="8" t="s">
        <v>15</v>
      </c>
      <c r="F12" s="1">
        <v>14</v>
      </c>
      <c r="G12" s="5" t="s">
        <v>309</v>
      </c>
      <c r="H12" s="3" t="s">
        <v>310</v>
      </c>
      <c r="I12" s="1">
        <v>3905251250</v>
      </c>
      <c r="J12" s="1"/>
      <c r="K12" s="416" t="s">
        <v>311</v>
      </c>
      <c r="L12" s="3"/>
      <c r="M12" s="1" t="s">
        <v>43</v>
      </c>
      <c r="N12" s="1" t="s">
        <v>9</v>
      </c>
      <c r="O12" s="3"/>
      <c r="P12" s="3"/>
      <c r="Q12" s="4"/>
      <c r="R12" s="4"/>
      <c r="S12" s="3"/>
    </row>
    <row r="13" spans="1:19" ht="23.25" customHeight="1">
      <c r="A13" s="349"/>
      <c r="B13" s="349"/>
      <c r="C13" s="418"/>
      <c r="D13" s="419"/>
      <c r="E13" s="8" t="s">
        <v>312</v>
      </c>
      <c r="F13" s="128">
        <v>16.3</v>
      </c>
      <c r="G13" s="5" t="s">
        <v>313</v>
      </c>
      <c r="H13" s="3" t="s">
        <v>310</v>
      </c>
      <c r="I13" s="1">
        <v>3905251250</v>
      </c>
      <c r="J13" s="1"/>
      <c r="K13" s="416"/>
      <c r="L13" s="3"/>
      <c r="M13" s="1" t="s">
        <v>43</v>
      </c>
      <c r="N13" s="1" t="s">
        <v>9</v>
      </c>
      <c r="O13" s="3"/>
      <c r="P13" s="3"/>
      <c r="Q13" s="4"/>
      <c r="R13" s="4"/>
      <c r="S13" s="3"/>
    </row>
    <row r="14" spans="1:19" ht="72" customHeight="1">
      <c r="A14" s="349">
        <v>4</v>
      </c>
      <c r="B14" s="349"/>
      <c r="C14" s="418" t="s">
        <v>319</v>
      </c>
      <c r="D14" s="423" t="s">
        <v>320</v>
      </c>
      <c r="E14" s="8" t="s">
        <v>15</v>
      </c>
      <c r="F14" s="1">
        <v>14</v>
      </c>
      <c r="G14" s="5" t="s">
        <v>309</v>
      </c>
      <c r="H14" s="3" t="s">
        <v>310</v>
      </c>
      <c r="I14" s="1">
        <v>3905251250</v>
      </c>
      <c r="J14" s="1"/>
      <c r="K14" s="416" t="s">
        <v>311</v>
      </c>
      <c r="L14" s="3"/>
      <c r="M14" s="1" t="s">
        <v>43</v>
      </c>
      <c r="N14" s="1" t="s">
        <v>9</v>
      </c>
      <c r="O14" s="3"/>
      <c r="P14" s="3"/>
      <c r="Q14" s="4"/>
      <c r="R14" s="4"/>
      <c r="S14" s="3"/>
    </row>
    <row r="15" spans="1:19" ht="84" customHeight="1">
      <c r="A15" s="349"/>
      <c r="B15" s="349"/>
      <c r="C15" s="418"/>
      <c r="D15" s="423"/>
      <c r="E15" s="8" t="s">
        <v>312</v>
      </c>
      <c r="F15" s="128">
        <v>16.3</v>
      </c>
      <c r="G15" s="5" t="s">
        <v>313</v>
      </c>
      <c r="H15" s="3" t="s">
        <v>310</v>
      </c>
      <c r="I15" s="1">
        <v>3905251250</v>
      </c>
      <c r="J15" s="1"/>
      <c r="K15" s="416"/>
      <c r="L15" s="3"/>
      <c r="M15" s="1" t="s">
        <v>43</v>
      </c>
      <c r="N15" s="1" t="s">
        <v>9</v>
      </c>
      <c r="O15" s="3"/>
      <c r="P15" s="3"/>
      <c r="Q15" s="4"/>
      <c r="R15" s="4"/>
      <c r="S15" s="3"/>
    </row>
    <row r="16" spans="1:19" ht="25.5" customHeight="1">
      <c r="A16" s="349">
        <v>5</v>
      </c>
      <c r="B16" s="349"/>
      <c r="C16" s="418" t="s">
        <v>321</v>
      </c>
      <c r="D16" s="424" t="s">
        <v>322</v>
      </c>
      <c r="E16" s="8" t="s">
        <v>15</v>
      </c>
      <c r="F16" s="1">
        <v>14</v>
      </c>
      <c r="G16" s="5" t="s">
        <v>309</v>
      </c>
      <c r="H16" s="3" t="s">
        <v>310</v>
      </c>
      <c r="I16" s="1">
        <v>3905251250</v>
      </c>
      <c r="J16" s="1"/>
      <c r="K16" s="416" t="s">
        <v>311</v>
      </c>
      <c r="L16" s="3"/>
      <c r="M16" s="1" t="s">
        <v>43</v>
      </c>
      <c r="N16" s="1" t="s">
        <v>9</v>
      </c>
      <c r="O16" s="3"/>
      <c r="P16" s="3"/>
      <c r="Q16" s="4"/>
      <c r="R16" s="4"/>
      <c r="S16" s="3"/>
    </row>
    <row r="17" spans="1:19" ht="28.5" customHeight="1">
      <c r="A17" s="349"/>
      <c r="B17" s="349"/>
      <c r="C17" s="418"/>
      <c r="D17" s="424"/>
      <c r="E17" s="8" t="s">
        <v>312</v>
      </c>
      <c r="F17" s="128">
        <v>16.3</v>
      </c>
      <c r="G17" s="5" t="s">
        <v>313</v>
      </c>
      <c r="H17" s="3" t="s">
        <v>310</v>
      </c>
      <c r="I17" s="1">
        <v>3905251250</v>
      </c>
      <c r="J17" s="1"/>
      <c r="K17" s="416"/>
      <c r="L17" s="3"/>
      <c r="M17" s="1" t="s">
        <v>43</v>
      </c>
      <c r="N17" s="1" t="s">
        <v>9</v>
      </c>
      <c r="O17" s="3"/>
      <c r="P17" s="3"/>
      <c r="Q17" s="4"/>
      <c r="R17" s="4"/>
      <c r="S17" s="3"/>
    </row>
    <row r="18" spans="1:19" ht="69" customHeight="1">
      <c r="A18" s="349">
        <v>6</v>
      </c>
      <c r="B18" s="349"/>
      <c r="C18" s="418" t="s">
        <v>323</v>
      </c>
      <c r="D18" s="427" t="s">
        <v>320</v>
      </c>
      <c r="E18" s="8" t="s">
        <v>15</v>
      </c>
      <c r="F18" s="1">
        <v>14</v>
      </c>
      <c r="G18" s="5" t="s">
        <v>309</v>
      </c>
      <c r="H18" s="3" t="s">
        <v>310</v>
      </c>
      <c r="I18" s="1">
        <v>3905251250</v>
      </c>
      <c r="J18" s="1"/>
      <c r="K18" s="416" t="s">
        <v>311</v>
      </c>
      <c r="L18" s="3"/>
      <c r="M18" s="1" t="s">
        <v>43</v>
      </c>
      <c r="N18" s="1" t="s">
        <v>9</v>
      </c>
      <c r="O18" s="3"/>
      <c r="P18" s="3"/>
      <c r="Q18" s="4"/>
      <c r="R18" s="4"/>
      <c r="S18" s="3"/>
    </row>
    <row r="19" spans="1:19" ht="90.75" customHeight="1">
      <c r="A19" s="349"/>
      <c r="B19" s="349"/>
      <c r="C19" s="418"/>
      <c r="D19" s="427"/>
      <c r="E19" s="8" t="s">
        <v>312</v>
      </c>
      <c r="F19" s="128">
        <v>16.3</v>
      </c>
      <c r="G19" s="5" t="s">
        <v>313</v>
      </c>
      <c r="H19" s="3" t="s">
        <v>310</v>
      </c>
      <c r="I19" s="1">
        <v>3905251250</v>
      </c>
      <c r="J19" s="5"/>
      <c r="K19" s="416"/>
      <c r="L19" s="124"/>
      <c r="M19" s="1" t="s">
        <v>43</v>
      </c>
      <c r="N19" s="1" t="s">
        <v>9</v>
      </c>
      <c r="O19" s="124"/>
      <c r="P19" s="124"/>
      <c r="Q19" s="4"/>
      <c r="R19" s="4"/>
      <c r="S19" s="124"/>
    </row>
    <row r="20" spans="1:19" ht="19.5" customHeight="1">
      <c r="A20" s="349">
        <v>7</v>
      </c>
      <c r="B20" s="349"/>
      <c r="C20" s="418" t="s">
        <v>325</v>
      </c>
      <c r="D20" s="427" t="s">
        <v>326</v>
      </c>
      <c r="E20" s="8" t="s">
        <v>15</v>
      </c>
      <c r="F20" s="1">
        <v>14</v>
      </c>
      <c r="G20" s="5" t="s">
        <v>309</v>
      </c>
      <c r="H20" s="3" t="s">
        <v>310</v>
      </c>
      <c r="I20" s="1">
        <v>3905251250</v>
      </c>
      <c r="J20" s="5"/>
      <c r="K20" s="416" t="s">
        <v>311</v>
      </c>
      <c r="L20" s="124"/>
      <c r="M20" s="1" t="s">
        <v>43</v>
      </c>
      <c r="N20" s="1" t="s">
        <v>9</v>
      </c>
      <c r="O20" s="124"/>
      <c r="P20" s="124"/>
      <c r="Q20" s="4"/>
      <c r="R20" s="4"/>
      <c r="S20" s="124"/>
    </row>
    <row r="21" spans="1:19" ht="18" customHeight="1">
      <c r="A21" s="349"/>
      <c r="B21" s="349"/>
      <c r="C21" s="418"/>
      <c r="D21" s="427"/>
      <c r="E21" s="8" t="s">
        <v>312</v>
      </c>
      <c r="F21" s="128">
        <v>16.3</v>
      </c>
      <c r="G21" s="5" t="s">
        <v>313</v>
      </c>
      <c r="H21" s="3" t="s">
        <v>310</v>
      </c>
      <c r="I21" s="1">
        <v>3905251250</v>
      </c>
      <c r="J21" s="5"/>
      <c r="K21" s="416"/>
      <c r="L21" s="124"/>
      <c r="M21" s="1" t="s">
        <v>43</v>
      </c>
      <c r="N21" s="1" t="s">
        <v>9</v>
      </c>
      <c r="O21" s="124"/>
      <c r="P21" s="124"/>
      <c r="Q21" s="4"/>
      <c r="R21" s="4"/>
      <c r="S21" s="124"/>
    </row>
    <row r="22" spans="1:19" ht="70.5" customHeight="1">
      <c r="A22" s="349">
        <v>8</v>
      </c>
      <c r="B22" s="349"/>
      <c r="C22" s="418" t="s">
        <v>327</v>
      </c>
      <c r="D22" s="427" t="s">
        <v>328</v>
      </c>
      <c r="E22" s="8" t="s">
        <v>15</v>
      </c>
      <c r="F22" s="1">
        <v>14</v>
      </c>
      <c r="G22" s="5" t="s">
        <v>309</v>
      </c>
      <c r="H22" s="3" t="s">
        <v>310</v>
      </c>
      <c r="I22" s="1">
        <v>3905251250</v>
      </c>
      <c r="J22" s="5"/>
      <c r="K22" s="416" t="s">
        <v>311</v>
      </c>
      <c r="L22" s="124"/>
      <c r="M22" s="1" t="s">
        <v>43</v>
      </c>
      <c r="N22" s="1" t="s">
        <v>9</v>
      </c>
      <c r="O22" s="124"/>
      <c r="P22" s="124"/>
      <c r="Q22" s="4"/>
      <c r="R22" s="4"/>
      <c r="S22" s="447" t="s">
        <v>566</v>
      </c>
    </row>
    <row r="23" spans="1:19" ht="112.5" customHeight="1">
      <c r="A23" s="349"/>
      <c r="B23" s="349"/>
      <c r="C23" s="418"/>
      <c r="D23" s="427"/>
      <c r="E23" s="8" t="s">
        <v>312</v>
      </c>
      <c r="F23" s="128">
        <v>16.3</v>
      </c>
      <c r="G23" s="5" t="s">
        <v>313</v>
      </c>
      <c r="H23" s="3" t="s">
        <v>310</v>
      </c>
      <c r="I23" s="1">
        <v>3905251250</v>
      </c>
      <c r="J23" s="44"/>
      <c r="K23" s="416"/>
      <c r="L23" s="44"/>
      <c r="M23" s="1" t="s">
        <v>43</v>
      </c>
      <c r="N23" s="1" t="s">
        <v>9</v>
      </c>
      <c r="O23" s="44"/>
      <c r="Q23" s="4"/>
      <c r="R23" s="4"/>
      <c r="S23" s="448"/>
    </row>
    <row r="24" spans="1:19" ht="21.75" customHeight="1">
      <c r="A24" s="349">
        <v>9</v>
      </c>
      <c r="B24" s="349"/>
      <c r="C24" s="418" t="s">
        <v>330</v>
      </c>
      <c r="D24" s="427" t="s">
        <v>331</v>
      </c>
      <c r="E24" s="8" t="s">
        <v>15</v>
      </c>
      <c r="F24" s="1">
        <v>14</v>
      </c>
      <c r="G24" s="5" t="s">
        <v>309</v>
      </c>
      <c r="H24" s="3" t="s">
        <v>310</v>
      </c>
      <c r="I24" s="1">
        <v>3905251250</v>
      </c>
      <c r="J24" s="44"/>
      <c r="K24" s="416" t="s">
        <v>311</v>
      </c>
      <c r="L24" s="44"/>
      <c r="M24" s="1" t="s">
        <v>43</v>
      </c>
      <c r="N24" s="1" t="s">
        <v>9</v>
      </c>
      <c r="O24" s="44"/>
      <c r="P24" s="44"/>
      <c r="Q24" s="4"/>
      <c r="R24" s="4"/>
      <c r="S24" s="44"/>
    </row>
    <row r="25" spans="1:19" ht="21.75" customHeight="1">
      <c r="A25" s="349"/>
      <c r="B25" s="349"/>
      <c r="C25" s="418"/>
      <c r="D25" s="427"/>
      <c r="E25" s="8" t="s">
        <v>312</v>
      </c>
      <c r="F25" s="128">
        <v>16.3</v>
      </c>
      <c r="G25" s="5" t="s">
        <v>313</v>
      </c>
      <c r="H25" s="3" t="s">
        <v>310</v>
      </c>
      <c r="I25" s="1">
        <v>3905251250</v>
      </c>
      <c r="J25" s="44"/>
      <c r="K25" s="416"/>
      <c r="L25" s="44"/>
      <c r="M25" s="1" t="s">
        <v>43</v>
      </c>
      <c r="N25" s="1" t="s">
        <v>9</v>
      </c>
      <c r="O25" s="44"/>
      <c r="P25" s="44"/>
      <c r="Q25" s="4"/>
      <c r="R25" s="4"/>
      <c r="S25" s="44"/>
    </row>
    <row r="26" spans="1:19" ht="73.5" customHeight="1">
      <c r="A26" s="349">
        <v>10</v>
      </c>
      <c r="B26" s="349"/>
      <c r="C26" s="418" t="s">
        <v>332</v>
      </c>
      <c r="D26" s="427" t="s">
        <v>333</v>
      </c>
      <c r="E26" s="8" t="s">
        <v>15</v>
      </c>
      <c r="F26" s="1">
        <v>14</v>
      </c>
      <c r="G26" s="5" t="s">
        <v>309</v>
      </c>
      <c r="H26" s="3" t="s">
        <v>310</v>
      </c>
      <c r="I26" s="1">
        <v>3905251250</v>
      </c>
      <c r="J26" s="44"/>
      <c r="K26" s="416" t="s">
        <v>311</v>
      </c>
      <c r="L26" s="44"/>
      <c r="M26" s="1" t="s">
        <v>43</v>
      </c>
      <c r="N26" s="1" t="s">
        <v>9</v>
      </c>
      <c r="O26" s="44"/>
      <c r="P26" s="44"/>
      <c r="Q26" s="4"/>
      <c r="R26" s="4"/>
      <c r="S26" s="44"/>
    </row>
    <row r="27" spans="1:19" ht="120" customHeight="1">
      <c r="A27" s="349"/>
      <c r="B27" s="349"/>
      <c r="C27" s="418"/>
      <c r="D27" s="427"/>
      <c r="E27" s="8" t="s">
        <v>312</v>
      </c>
      <c r="F27" s="128">
        <v>16.3</v>
      </c>
      <c r="G27" s="5" t="s">
        <v>313</v>
      </c>
      <c r="H27" s="3" t="s">
        <v>310</v>
      </c>
      <c r="I27" s="1">
        <v>3905251250</v>
      </c>
      <c r="J27" s="44"/>
      <c r="K27" s="416"/>
      <c r="L27" s="44"/>
      <c r="M27" s="1" t="s">
        <v>43</v>
      </c>
      <c r="N27" s="1" t="s">
        <v>9</v>
      </c>
      <c r="O27" s="44"/>
      <c r="P27" s="44"/>
      <c r="Q27" s="4"/>
      <c r="R27" s="4"/>
      <c r="S27" s="44"/>
    </row>
    <row r="28" spans="1:19" ht="94.5" customHeight="1">
      <c r="A28" s="349">
        <v>11</v>
      </c>
      <c r="B28" s="349"/>
      <c r="C28" s="418" t="s">
        <v>334</v>
      </c>
      <c r="D28" s="427" t="s">
        <v>335</v>
      </c>
      <c r="E28" s="8" t="s">
        <v>15</v>
      </c>
      <c r="F28" s="1">
        <v>14</v>
      </c>
      <c r="G28" s="5" t="s">
        <v>309</v>
      </c>
      <c r="H28" s="3" t="s">
        <v>310</v>
      </c>
      <c r="I28" s="1">
        <v>3905251250</v>
      </c>
      <c r="J28" s="44"/>
      <c r="K28" s="416" t="s">
        <v>311</v>
      </c>
      <c r="L28" s="44"/>
      <c r="M28" s="1" t="s">
        <v>43</v>
      </c>
      <c r="N28" s="1" t="s">
        <v>9</v>
      </c>
      <c r="O28" s="44"/>
      <c r="P28" s="44"/>
      <c r="Q28" s="4"/>
      <c r="R28" s="4"/>
      <c r="S28" s="44"/>
    </row>
    <row r="29" spans="1:19" ht="128.25" customHeight="1">
      <c r="A29" s="349"/>
      <c r="B29" s="349"/>
      <c r="C29" s="418"/>
      <c r="D29" s="427"/>
      <c r="E29" s="8" t="s">
        <v>312</v>
      </c>
      <c r="F29" s="128">
        <v>16.3</v>
      </c>
      <c r="G29" s="5" t="s">
        <v>313</v>
      </c>
      <c r="H29" s="3" t="s">
        <v>310</v>
      </c>
      <c r="I29" s="1">
        <v>3905251250</v>
      </c>
      <c r="J29" s="44"/>
      <c r="K29" s="416"/>
      <c r="L29" s="44"/>
      <c r="M29" s="1" t="s">
        <v>43</v>
      </c>
      <c r="N29" s="1" t="s">
        <v>9</v>
      </c>
      <c r="O29" s="44"/>
      <c r="P29" s="44"/>
      <c r="Q29" s="4"/>
      <c r="R29" s="4"/>
      <c r="S29" s="44"/>
    </row>
    <row r="30" spans="1:19" ht="29.25" customHeight="1">
      <c r="A30" s="349">
        <v>12</v>
      </c>
      <c r="B30" s="349"/>
      <c r="C30" s="408" t="s">
        <v>336</v>
      </c>
      <c r="D30" s="427" t="s">
        <v>337</v>
      </c>
      <c r="E30" s="8" t="s">
        <v>15</v>
      </c>
      <c r="F30" s="1">
        <v>14</v>
      </c>
      <c r="G30" s="5" t="s">
        <v>309</v>
      </c>
      <c r="H30" s="3" t="s">
        <v>310</v>
      </c>
      <c r="I30" s="1">
        <v>3905251250</v>
      </c>
      <c r="J30" s="44"/>
      <c r="K30" s="416" t="s">
        <v>311</v>
      </c>
      <c r="L30" s="44"/>
      <c r="M30" s="1" t="s">
        <v>43</v>
      </c>
      <c r="N30" s="1" t="s">
        <v>563</v>
      </c>
      <c r="O30" s="478" t="s">
        <v>567</v>
      </c>
      <c r="P30" s="204" t="s">
        <v>338</v>
      </c>
      <c r="Q30" s="4"/>
      <c r="R30" s="4"/>
      <c r="S30" s="44"/>
    </row>
    <row r="31" spans="1:19" ht="26.25" customHeight="1">
      <c r="A31" s="349"/>
      <c r="B31" s="349"/>
      <c r="C31" s="408"/>
      <c r="D31" s="427"/>
      <c r="E31" s="8" t="s">
        <v>312</v>
      </c>
      <c r="F31" s="128">
        <v>16.3</v>
      </c>
      <c r="G31" s="5" t="s">
        <v>313</v>
      </c>
      <c r="H31" s="3" t="s">
        <v>310</v>
      </c>
      <c r="I31" s="1">
        <v>3905251250</v>
      </c>
      <c r="J31" s="44"/>
      <c r="K31" s="416"/>
      <c r="L31" s="44"/>
      <c r="M31" s="1" t="s">
        <v>43</v>
      </c>
      <c r="N31" s="1" t="s">
        <v>563</v>
      </c>
      <c r="O31" s="479"/>
      <c r="P31" s="204" t="s">
        <v>338</v>
      </c>
      <c r="Q31" s="4"/>
      <c r="R31" s="4"/>
      <c r="S31" s="44"/>
    </row>
    <row r="32" spans="1:19" ht="54" customHeight="1">
      <c r="A32" s="349">
        <v>13</v>
      </c>
      <c r="B32" s="349"/>
      <c r="C32" s="408" t="s">
        <v>339</v>
      </c>
      <c r="D32" s="427" t="s">
        <v>340</v>
      </c>
      <c r="E32" s="8" t="s">
        <v>15</v>
      </c>
      <c r="F32" s="1">
        <v>14</v>
      </c>
      <c r="G32" s="5" t="s">
        <v>309</v>
      </c>
      <c r="H32" s="3" t="s">
        <v>310</v>
      </c>
      <c r="I32" s="1">
        <v>3905251250</v>
      </c>
      <c r="J32" s="44"/>
      <c r="K32" s="416" t="s">
        <v>311</v>
      </c>
      <c r="L32" s="44"/>
      <c r="M32" s="1" t="s">
        <v>43</v>
      </c>
      <c r="N32" s="1" t="s">
        <v>9</v>
      </c>
      <c r="O32" s="44"/>
      <c r="P32" s="44"/>
      <c r="Q32" s="4"/>
      <c r="R32" s="4"/>
      <c r="S32" s="44"/>
    </row>
    <row r="33" spans="1:19" ht="78.75" customHeight="1">
      <c r="A33" s="349"/>
      <c r="B33" s="349"/>
      <c r="C33" s="408"/>
      <c r="D33" s="427"/>
      <c r="E33" s="8" t="s">
        <v>312</v>
      </c>
      <c r="F33" s="128">
        <v>16.3</v>
      </c>
      <c r="G33" s="5" t="s">
        <v>313</v>
      </c>
      <c r="H33" s="3" t="s">
        <v>310</v>
      </c>
      <c r="I33" s="1">
        <v>3905251250</v>
      </c>
      <c r="J33" s="44"/>
      <c r="K33" s="416"/>
      <c r="L33" s="44"/>
      <c r="M33" s="1" t="s">
        <v>43</v>
      </c>
      <c r="N33" s="1" t="s">
        <v>9</v>
      </c>
      <c r="O33" s="44"/>
      <c r="P33" s="44"/>
      <c r="Q33" s="4"/>
      <c r="R33" s="4"/>
      <c r="S33" s="44"/>
    </row>
    <row r="34" spans="1:19" ht="78.75" customHeight="1">
      <c r="A34" s="349">
        <v>14</v>
      </c>
      <c r="B34" s="349"/>
      <c r="C34" s="408" t="s">
        <v>341</v>
      </c>
      <c r="D34" s="417" t="s">
        <v>342</v>
      </c>
      <c r="E34" s="8" t="s">
        <v>15</v>
      </c>
      <c r="F34" s="1">
        <v>14</v>
      </c>
      <c r="G34" s="5" t="s">
        <v>309</v>
      </c>
      <c r="H34" s="3" t="s">
        <v>310</v>
      </c>
      <c r="I34" s="1">
        <v>3905251250</v>
      </c>
      <c r="J34" s="44"/>
      <c r="K34" s="416" t="s">
        <v>311</v>
      </c>
      <c r="L34" s="44"/>
      <c r="M34" s="1" t="s">
        <v>43</v>
      </c>
      <c r="N34" s="1" t="s">
        <v>9</v>
      </c>
      <c r="O34" s="44"/>
      <c r="P34" s="44"/>
      <c r="Q34" s="4"/>
      <c r="R34" s="4"/>
      <c r="S34" s="44"/>
    </row>
    <row r="35" spans="1:19" ht="57.75" customHeight="1">
      <c r="A35" s="349"/>
      <c r="B35" s="349"/>
      <c r="C35" s="408"/>
      <c r="D35" s="417"/>
      <c r="E35" s="8" t="s">
        <v>312</v>
      </c>
      <c r="F35" s="128">
        <v>16.3</v>
      </c>
      <c r="G35" s="5" t="s">
        <v>313</v>
      </c>
      <c r="H35" s="3" t="s">
        <v>310</v>
      </c>
      <c r="I35" s="1">
        <v>3905251250</v>
      </c>
      <c r="J35" s="44"/>
      <c r="K35" s="416"/>
      <c r="L35" s="44"/>
      <c r="M35" s="1" t="s">
        <v>43</v>
      </c>
      <c r="N35" s="1" t="s">
        <v>9</v>
      </c>
      <c r="O35" s="44"/>
      <c r="P35" s="44"/>
      <c r="Q35" s="4"/>
      <c r="R35" s="4"/>
      <c r="S35" s="44"/>
    </row>
    <row r="36" spans="1:19" ht="34.5" customHeight="1">
      <c r="A36" s="349">
        <v>15</v>
      </c>
      <c r="B36" s="349"/>
      <c r="C36" s="408" t="s">
        <v>343</v>
      </c>
      <c r="D36" s="417" t="s">
        <v>344</v>
      </c>
      <c r="E36" s="8" t="s">
        <v>15</v>
      </c>
      <c r="F36" s="1">
        <v>14</v>
      </c>
      <c r="G36" s="5" t="s">
        <v>309</v>
      </c>
      <c r="H36" s="3" t="s">
        <v>310</v>
      </c>
      <c r="I36" s="1">
        <v>3905251250</v>
      </c>
      <c r="J36" s="44"/>
      <c r="K36" s="416" t="s">
        <v>311</v>
      </c>
      <c r="L36" s="44"/>
      <c r="M36" s="1" t="s">
        <v>43</v>
      </c>
      <c r="N36" s="1" t="s">
        <v>9</v>
      </c>
      <c r="O36" s="44"/>
      <c r="P36" s="44"/>
      <c r="Q36" s="4"/>
      <c r="R36" s="44"/>
      <c r="S36" s="44"/>
    </row>
    <row r="37" spans="1:19" ht="56.25" customHeight="1">
      <c r="A37" s="349"/>
      <c r="B37" s="349"/>
      <c r="C37" s="408"/>
      <c r="D37" s="417"/>
      <c r="E37" s="8" t="s">
        <v>312</v>
      </c>
      <c r="F37" s="128">
        <v>16.3</v>
      </c>
      <c r="G37" s="5" t="s">
        <v>313</v>
      </c>
      <c r="H37" s="3" t="s">
        <v>310</v>
      </c>
      <c r="I37" s="1">
        <v>3905251250</v>
      </c>
      <c r="J37" s="44"/>
      <c r="K37" s="416"/>
      <c r="L37" s="44"/>
      <c r="M37" s="1" t="s">
        <v>43</v>
      </c>
      <c r="N37" s="1" t="s">
        <v>9</v>
      </c>
      <c r="O37" s="44"/>
      <c r="P37" s="44"/>
      <c r="Q37" s="4"/>
      <c r="R37" s="4"/>
      <c r="S37" s="44"/>
    </row>
    <row r="38" spans="1:19" ht="156" customHeight="1">
      <c r="A38" s="349">
        <v>16</v>
      </c>
      <c r="B38" s="349"/>
      <c r="C38" s="408" t="s">
        <v>345</v>
      </c>
      <c r="D38" s="433" t="s">
        <v>346</v>
      </c>
      <c r="E38" s="8" t="s">
        <v>15</v>
      </c>
      <c r="F38" s="1">
        <v>14</v>
      </c>
      <c r="G38" s="5" t="s">
        <v>309</v>
      </c>
      <c r="H38" s="3" t="s">
        <v>310</v>
      </c>
      <c r="I38" s="1">
        <v>3905251250</v>
      </c>
      <c r="J38" s="44"/>
      <c r="K38" s="416" t="s">
        <v>311</v>
      </c>
      <c r="L38" s="44"/>
      <c r="M38" s="1" t="s">
        <v>43</v>
      </c>
      <c r="N38" s="1" t="s">
        <v>9</v>
      </c>
      <c r="O38" s="44"/>
      <c r="P38" s="44"/>
      <c r="Q38" s="4"/>
      <c r="R38" s="4"/>
      <c r="S38" s="44"/>
    </row>
    <row r="39" spans="1:19" ht="248.25" customHeight="1">
      <c r="A39" s="349"/>
      <c r="B39" s="349"/>
      <c r="C39" s="408"/>
      <c r="D39" s="433"/>
      <c r="E39" s="8" t="s">
        <v>312</v>
      </c>
      <c r="F39" s="128">
        <v>16.3</v>
      </c>
      <c r="G39" s="5" t="s">
        <v>313</v>
      </c>
      <c r="H39" s="3" t="s">
        <v>310</v>
      </c>
      <c r="I39" s="1">
        <v>3905251250</v>
      </c>
      <c r="J39" s="44"/>
      <c r="K39" s="416"/>
      <c r="L39" s="44"/>
      <c r="M39" s="1" t="s">
        <v>43</v>
      </c>
      <c r="N39" s="1" t="s">
        <v>9</v>
      </c>
      <c r="O39" s="44"/>
      <c r="P39" s="44"/>
      <c r="Q39" s="4"/>
      <c r="R39" s="4"/>
      <c r="S39" s="44"/>
    </row>
    <row r="40" spans="1:19" ht="57.75" customHeight="1">
      <c r="A40" s="349">
        <v>17</v>
      </c>
      <c r="B40" s="349"/>
      <c r="C40" s="431" t="s">
        <v>347</v>
      </c>
      <c r="D40" s="427" t="s">
        <v>348</v>
      </c>
      <c r="E40" s="8" t="s">
        <v>15</v>
      </c>
      <c r="F40" s="1">
        <v>14</v>
      </c>
      <c r="G40" s="5" t="s">
        <v>309</v>
      </c>
      <c r="H40" s="3" t="s">
        <v>310</v>
      </c>
      <c r="I40" s="1">
        <v>3905251250</v>
      </c>
      <c r="J40" s="44"/>
      <c r="K40" s="416" t="s">
        <v>311</v>
      </c>
      <c r="L40" s="44"/>
      <c r="M40" s="1" t="s">
        <v>43</v>
      </c>
      <c r="N40" s="1" t="s">
        <v>9</v>
      </c>
      <c r="O40" s="44"/>
      <c r="P40" s="44"/>
      <c r="Q40" s="4"/>
      <c r="R40" s="4"/>
      <c r="S40" s="44"/>
    </row>
    <row r="41" spans="1:19" ht="22.5" customHeight="1">
      <c r="A41" s="349"/>
      <c r="B41" s="349"/>
      <c r="C41" s="431"/>
      <c r="D41" s="427"/>
      <c r="E41" s="8" t="s">
        <v>312</v>
      </c>
      <c r="F41" s="128">
        <v>16.3</v>
      </c>
      <c r="G41" s="5" t="s">
        <v>313</v>
      </c>
      <c r="H41" s="3" t="s">
        <v>310</v>
      </c>
      <c r="I41" s="1">
        <v>3905251250</v>
      </c>
      <c r="J41" s="44"/>
      <c r="K41" s="416"/>
      <c r="L41" s="44"/>
      <c r="M41" s="1" t="s">
        <v>43</v>
      </c>
      <c r="N41" s="1" t="s">
        <v>9</v>
      </c>
      <c r="O41" s="44"/>
      <c r="P41" s="44"/>
      <c r="Q41" s="4"/>
      <c r="R41" s="4"/>
      <c r="S41" s="44"/>
    </row>
    <row r="42" spans="1:19" ht="42.75" customHeight="1">
      <c r="A42" s="349">
        <v>18</v>
      </c>
      <c r="B42" s="349"/>
      <c r="C42" s="408" t="s">
        <v>349</v>
      </c>
      <c r="D42" s="428" t="s">
        <v>350</v>
      </c>
      <c r="E42" s="8" t="s">
        <v>15</v>
      </c>
      <c r="F42" s="1">
        <v>14</v>
      </c>
      <c r="G42" s="5" t="s">
        <v>309</v>
      </c>
      <c r="H42" s="3" t="s">
        <v>310</v>
      </c>
      <c r="I42" s="1">
        <v>3905251250</v>
      </c>
      <c r="J42" s="44"/>
      <c r="K42" s="416" t="s">
        <v>311</v>
      </c>
      <c r="L42" s="44"/>
      <c r="M42" s="1" t="s">
        <v>43</v>
      </c>
      <c r="N42" s="1" t="s">
        <v>9</v>
      </c>
      <c r="O42" s="44"/>
      <c r="P42" s="44"/>
      <c r="Q42" s="4"/>
      <c r="R42" s="4"/>
      <c r="S42" s="44"/>
    </row>
    <row r="43" spans="1:19" ht="72" customHeight="1">
      <c r="A43" s="349"/>
      <c r="B43" s="349"/>
      <c r="C43" s="408"/>
      <c r="D43" s="428"/>
      <c r="E43" s="8" t="s">
        <v>312</v>
      </c>
      <c r="F43" s="128">
        <v>16.3</v>
      </c>
      <c r="G43" s="5" t="s">
        <v>313</v>
      </c>
      <c r="H43" s="3" t="s">
        <v>310</v>
      </c>
      <c r="I43" s="1">
        <v>3905251250</v>
      </c>
      <c r="J43" s="44"/>
      <c r="K43" s="416"/>
      <c r="L43" s="44"/>
      <c r="M43" s="1" t="s">
        <v>43</v>
      </c>
      <c r="N43" s="1" t="s">
        <v>9</v>
      </c>
      <c r="O43" s="44"/>
      <c r="P43" s="44"/>
      <c r="Q43" s="4"/>
      <c r="R43" s="4"/>
      <c r="S43" s="44"/>
    </row>
    <row r="44" spans="1:19" ht="33" customHeight="1">
      <c r="A44" s="349">
        <v>19</v>
      </c>
      <c r="B44" s="349"/>
      <c r="C44" s="431" t="s">
        <v>351</v>
      </c>
      <c r="D44" s="428" t="s">
        <v>348</v>
      </c>
      <c r="E44" s="8" t="s">
        <v>15</v>
      </c>
      <c r="F44" s="1">
        <v>14</v>
      </c>
      <c r="G44" s="5" t="s">
        <v>309</v>
      </c>
      <c r="H44" s="3" t="s">
        <v>310</v>
      </c>
      <c r="I44" s="1">
        <v>3905251250</v>
      </c>
      <c r="J44" s="44"/>
      <c r="K44" s="416" t="s">
        <v>311</v>
      </c>
      <c r="L44" s="44"/>
      <c r="M44" s="1" t="s">
        <v>43</v>
      </c>
      <c r="N44" s="1" t="s">
        <v>9</v>
      </c>
      <c r="O44" s="44"/>
      <c r="P44" s="44"/>
      <c r="Q44" s="4"/>
      <c r="R44" s="4"/>
      <c r="S44" s="44"/>
    </row>
    <row r="45" spans="1:19" ht="60" customHeight="1">
      <c r="A45" s="349"/>
      <c r="B45" s="349"/>
      <c r="C45" s="431"/>
      <c r="D45" s="428"/>
      <c r="E45" s="8" t="s">
        <v>312</v>
      </c>
      <c r="F45" s="128">
        <v>16.3</v>
      </c>
      <c r="G45" s="5" t="s">
        <v>313</v>
      </c>
      <c r="H45" s="3" t="s">
        <v>310</v>
      </c>
      <c r="I45" s="1">
        <v>3905251250</v>
      </c>
      <c r="J45" s="44"/>
      <c r="K45" s="416"/>
      <c r="L45" s="44"/>
      <c r="M45" s="1" t="s">
        <v>43</v>
      </c>
      <c r="N45" s="1" t="s">
        <v>9</v>
      </c>
      <c r="O45" s="44"/>
      <c r="P45" s="44"/>
      <c r="Q45" s="4"/>
      <c r="R45" s="4"/>
      <c r="S45" s="44"/>
    </row>
    <row r="46" spans="1:19" ht="60" customHeight="1">
      <c r="A46" s="349">
        <v>20</v>
      </c>
      <c r="B46" s="349"/>
      <c r="C46" s="408" t="s">
        <v>352</v>
      </c>
      <c r="D46" s="428" t="s">
        <v>353</v>
      </c>
      <c r="E46" s="8" t="s">
        <v>15</v>
      </c>
      <c r="F46" s="1">
        <v>14</v>
      </c>
      <c r="G46" s="5" t="s">
        <v>309</v>
      </c>
      <c r="H46" s="3" t="s">
        <v>310</v>
      </c>
      <c r="I46" s="1">
        <v>3905251250</v>
      </c>
      <c r="J46" s="44"/>
      <c r="K46" s="416" t="s">
        <v>311</v>
      </c>
      <c r="L46" s="44"/>
      <c r="M46" s="1" t="s">
        <v>43</v>
      </c>
      <c r="N46" s="1" t="s">
        <v>9</v>
      </c>
      <c r="O46" s="44"/>
      <c r="P46" s="44"/>
      <c r="Q46" s="4"/>
      <c r="R46" s="4"/>
      <c r="S46" s="44"/>
    </row>
    <row r="47" spans="1:19" ht="42.75" customHeight="1">
      <c r="A47" s="349"/>
      <c r="B47" s="349"/>
      <c r="C47" s="408"/>
      <c r="D47" s="428"/>
      <c r="E47" s="8" t="s">
        <v>312</v>
      </c>
      <c r="F47" s="128">
        <v>16.3</v>
      </c>
      <c r="G47" s="5" t="s">
        <v>313</v>
      </c>
      <c r="H47" s="3" t="s">
        <v>310</v>
      </c>
      <c r="I47" s="1">
        <v>3905251250</v>
      </c>
      <c r="J47" s="44"/>
      <c r="K47" s="416"/>
      <c r="L47" s="44"/>
      <c r="M47" s="1" t="s">
        <v>43</v>
      </c>
      <c r="N47" s="1" t="s">
        <v>9</v>
      </c>
      <c r="O47" s="44"/>
      <c r="P47" s="44"/>
      <c r="Q47" s="4"/>
      <c r="R47" s="4"/>
      <c r="S47" s="44"/>
    </row>
    <row r="48" spans="1:19" ht="28.5" customHeight="1">
      <c r="A48" s="349">
        <v>21</v>
      </c>
      <c r="B48" s="349"/>
      <c r="C48" s="408" t="s">
        <v>354</v>
      </c>
      <c r="D48" s="428" t="s">
        <v>355</v>
      </c>
      <c r="E48" s="8" t="s">
        <v>15</v>
      </c>
      <c r="F48" s="1">
        <v>14</v>
      </c>
      <c r="G48" s="5" t="s">
        <v>309</v>
      </c>
      <c r="H48" s="3" t="s">
        <v>310</v>
      </c>
      <c r="I48" s="1">
        <v>3905251250</v>
      </c>
      <c r="J48" s="44"/>
      <c r="K48" s="416" t="s">
        <v>311</v>
      </c>
      <c r="L48" s="44"/>
      <c r="M48" s="1" t="s">
        <v>43</v>
      </c>
      <c r="N48" s="1" t="s">
        <v>9</v>
      </c>
      <c r="O48" s="44"/>
      <c r="P48" s="44"/>
      <c r="Q48" s="4"/>
      <c r="R48" s="4"/>
      <c r="S48" s="44"/>
    </row>
    <row r="49" spans="1:19">
      <c r="A49" s="349"/>
      <c r="B49" s="349"/>
      <c r="C49" s="408"/>
      <c r="D49" s="428"/>
      <c r="E49" s="8" t="s">
        <v>312</v>
      </c>
      <c r="F49" s="128">
        <v>16.3</v>
      </c>
      <c r="G49" s="5" t="s">
        <v>313</v>
      </c>
      <c r="H49" s="3" t="s">
        <v>310</v>
      </c>
      <c r="I49" s="1">
        <v>3905251250</v>
      </c>
      <c r="J49" s="44"/>
      <c r="K49" s="416"/>
      <c r="L49" s="44"/>
      <c r="M49" s="1" t="s">
        <v>43</v>
      </c>
      <c r="N49" s="1" t="s">
        <v>9</v>
      </c>
      <c r="O49" s="44"/>
      <c r="P49" s="44"/>
      <c r="Q49" s="4"/>
      <c r="R49" s="4"/>
      <c r="S49" s="44"/>
    </row>
    <row r="50" spans="1:19" ht="52.5" customHeight="1">
      <c r="A50" s="349">
        <v>22</v>
      </c>
      <c r="B50" s="349"/>
      <c r="C50" s="408" t="s">
        <v>356</v>
      </c>
      <c r="D50" s="430" t="s">
        <v>357</v>
      </c>
      <c r="E50" s="8" t="s">
        <v>15</v>
      </c>
      <c r="F50" s="1">
        <v>14</v>
      </c>
      <c r="G50" s="5" t="s">
        <v>309</v>
      </c>
      <c r="H50" s="3" t="s">
        <v>310</v>
      </c>
      <c r="I50" s="1">
        <v>3905251250</v>
      </c>
      <c r="J50" s="44"/>
      <c r="K50" s="416" t="s">
        <v>311</v>
      </c>
      <c r="L50" s="44"/>
      <c r="M50" s="1" t="s">
        <v>43</v>
      </c>
      <c r="N50" s="1" t="s">
        <v>563</v>
      </c>
      <c r="O50" s="480" t="s">
        <v>568</v>
      </c>
      <c r="P50" s="211" t="s">
        <v>358</v>
      </c>
      <c r="Q50" s="44"/>
      <c r="R50" s="44"/>
      <c r="S50" s="44"/>
    </row>
    <row r="51" spans="1:19" ht="43.5" customHeight="1">
      <c r="A51" s="349"/>
      <c r="B51" s="349"/>
      <c r="C51" s="408"/>
      <c r="D51" s="430"/>
      <c r="E51" s="8" t="s">
        <v>312</v>
      </c>
      <c r="F51" s="128">
        <v>16.3</v>
      </c>
      <c r="G51" s="5" t="s">
        <v>313</v>
      </c>
      <c r="H51" s="3" t="s">
        <v>310</v>
      </c>
      <c r="I51" s="1">
        <v>3905251250</v>
      </c>
      <c r="J51" s="44"/>
      <c r="K51" s="416"/>
      <c r="L51" s="44"/>
      <c r="M51" s="1" t="s">
        <v>43</v>
      </c>
      <c r="N51" s="1" t="s">
        <v>563</v>
      </c>
      <c r="O51" s="481"/>
      <c r="P51" s="211" t="s">
        <v>358</v>
      </c>
      <c r="Q51" s="44"/>
      <c r="R51" s="44"/>
      <c r="S51" s="44"/>
    </row>
    <row r="52" spans="1:19" ht="33" customHeight="1">
      <c r="A52" s="349">
        <v>23</v>
      </c>
      <c r="B52" s="349"/>
      <c r="C52" s="408" t="s">
        <v>359</v>
      </c>
      <c r="D52" s="428" t="s">
        <v>360</v>
      </c>
      <c r="E52" s="8" t="s">
        <v>15</v>
      </c>
      <c r="F52" s="1">
        <v>14</v>
      </c>
      <c r="G52" s="5" t="s">
        <v>309</v>
      </c>
      <c r="H52" s="3" t="s">
        <v>310</v>
      </c>
      <c r="I52" s="1">
        <v>3905251250</v>
      </c>
      <c r="J52" s="44"/>
      <c r="K52" s="416" t="s">
        <v>311</v>
      </c>
      <c r="L52" s="44"/>
      <c r="M52" s="1" t="s">
        <v>43</v>
      </c>
      <c r="N52" s="1" t="s">
        <v>563</v>
      </c>
      <c r="O52" s="481"/>
      <c r="P52" s="211" t="s">
        <v>358</v>
      </c>
      <c r="Q52" s="44"/>
      <c r="R52" s="44"/>
      <c r="S52" s="44"/>
    </row>
    <row r="53" spans="1:19" ht="60" customHeight="1">
      <c r="A53" s="349"/>
      <c r="B53" s="349"/>
      <c r="C53" s="408"/>
      <c r="D53" s="428"/>
      <c r="E53" s="8" t="s">
        <v>312</v>
      </c>
      <c r="F53" s="128">
        <v>16.3</v>
      </c>
      <c r="G53" s="5" t="s">
        <v>313</v>
      </c>
      <c r="H53" s="3" t="s">
        <v>310</v>
      </c>
      <c r="I53" s="1">
        <v>3905251250</v>
      </c>
      <c r="J53" s="44"/>
      <c r="K53" s="416"/>
      <c r="L53" s="44"/>
      <c r="M53" s="1" t="s">
        <v>43</v>
      </c>
      <c r="N53" s="1" t="s">
        <v>563</v>
      </c>
      <c r="O53" s="482"/>
      <c r="P53" s="211" t="s">
        <v>358</v>
      </c>
      <c r="Q53" s="44"/>
      <c r="R53" s="44"/>
      <c r="S53" s="44"/>
    </row>
    <row r="54" spans="1:19" ht="57.75">
      <c r="A54" s="349">
        <v>24</v>
      </c>
      <c r="B54" s="349"/>
      <c r="C54" s="409" t="s">
        <v>361</v>
      </c>
      <c r="D54" s="429" t="s">
        <v>362</v>
      </c>
      <c r="E54" s="8" t="s">
        <v>15</v>
      </c>
      <c r="F54" s="1">
        <v>14</v>
      </c>
      <c r="G54" s="5" t="s">
        <v>309</v>
      </c>
      <c r="H54" s="3" t="s">
        <v>310</v>
      </c>
      <c r="I54" s="1">
        <v>3905251250</v>
      </c>
      <c r="J54" s="44"/>
      <c r="K54" s="416" t="s">
        <v>311</v>
      </c>
      <c r="L54" s="44"/>
      <c r="M54" s="1" t="s">
        <v>43</v>
      </c>
      <c r="N54" s="1" t="s">
        <v>563</v>
      </c>
      <c r="O54" s="483" t="s">
        <v>569</v>
      </c>
      <c r="P54" s="205" t="s">
        <v>570</v>
      </c>
      <c r="Q54" s="44"/>
      <c r="R54" s="44"/>
      <c r="S54" s="44"/>
    </row>
    <row r="55" spans="1:19" ht="43.5">
      <c r="A55" s="349"/>
      <c r="B55" s="349"/>
      <c r="C55" s="409"/>
      <c r="D55" s="429"/>
      <c r="E55" s="153" t="s">
        <v>312</v>
      </c>
      <c r="F55" s="128">
        <v>16.3</v>
      </c>
      <c r="G55" s="5" t="s">
        <v>313</v>
      </c>
      <c r="H55" s="3" t="s">
        <v>310</v>
      </c>
      <c r="I55" s="1">
        <v>3905251250</v>
      </c>
      <c r="J55" s="44"/>
      <c r="K55" s="416"/>
      <c r="L55" s="44"/>
      <c r="M55" s="1" t="s">
        <v>43</v>
      </c>
      <c r="N55" s="1" t="s">
        <v>563</v>
      </c>
      <c r="O55" s="484"/>
      <c r="P55" s="205" t="s">
        <v>363</v>
      </c>
      <c r="Q55" s="44"/>
      <c r="R55" s="44"/>
      <c r="S55" s="44"/>
    </row>
    <row r="56" spans="1:19" ht="24" customHeight="1">
      <c r="A56" s="349">
        <v>25</v>
      </c>
      <c r="B56" s="349"/>
      <c r="C56" s="409" t="s">
        <v>364</v>
      </c>
      <c r="D56" s="432" t="s">
        <v>365</v>
      </c>
      <c r="E56" s="1" t="s">
        <v>15</v>
      </c>
      <c r="F56" s="1">
        <v>14</v>
      </c>
      <c r="G56" s="5" t="s">
        <v>309</v>
      </c>
      <c r="H56" s="3" t="s">
        <v>310</v>
      </c>
      <c r="I56" s="1">
        <v>3905251250</v>
      </c>
      <c r="J56" s="44"/>
      <c r="K56" s="416" t="s">
        <v>311</v>
      </c>
      <c r="L56" s="44"/>
      <c r="M56" s="1" t="s">
        <v>43</v>
      </c>
      <c r="N56" s="1" t="s">
        <v>9</v>
      </c>
      <c r="O56" s="44"/>
      <c r="P56" s="44"/>
      <c r="Q56" s="44"/>
      <c r="R56" s="44"/>
      <c r="S56" s="44"/>
    </row>
    <row r="57" spans="1:19">
      <c r="A57" s="349"/>
      <c r="B57" s="349"/>
      <c r="C57" s="409"/>
      <c r="D57" s="432"/>
      <c r="E57" s="1" t="s">
        <v>312</v>
      </c>
      <c r="F57" s="128">
        <v>16.3</v>
      </c>
      <c r="G57" s="5" t="s">
        <v>313</v>
      </c>
      <c r="H57" s="3" t="s">
        <v>310</v>
      </c>
      <c r="I57" s="1">
        <v>3905251250</v>
      </c>
      <c r="J57" s="44"/>
      <c r="K57" s="416"/>
      <c r="L57" s="44"/>
      <c r="M57" s="1" t="s">
        <v>43</v>
      </c>
      <c r="N57" s="1" t="s">
        <v>9</v>
      </c>
      <c r="O57" s="44"/>
      <c r="P57" s="44"/>
      <c r="Q57" s="44"/>
      <c r="R57" s="44"/>
      <c r="S57" s="44"/>
    </row>
    <row r="58" spans="1:19">
      <c r="A58" s="103"/>
      <c r="B58" s="407" t="s">
        <v>366</v>
      </c>
      <c r="C58" s="394" t="s">
        <v>85</v>
      </c>
      <c r="D58" s="396" t="s">
        <v>571</v>
      </c>
      <c r="E58" s="7" t="s">
        <v>15</v>
      </c>
      <c r="F58" s="103" t="s">
        <v>367</v>
      </c>
      <c r="G58" s="103" t="s">
        <v>368</v>
      </c>
      <c r="H58" s="103"/>
      <c r="I58" s="103"/>
      <c r="J58" s="103"/>
      <c r="K58" s="103" t="s">
        <v>572</v>
      </c>
      <c r="L58" s="103"/>
      <c r="M58" s="1" t="s">
        <v>43</v>
      </c>
      <c r="N58" s="1" t="s">
        <v>9</v>
      </c>
      <c r="O58" s="103"/>
      <c r="P58" s="103"/>
      <c r="Q58" s="103"/>
      <c r="R58" s="103"/>
      <c r="S58" s="103"/>
    </row>
    <row r="59" spans="1:19">
      <c r="A59" s="44"/>
      <c r="B59" s="407"/>
      <c r="C59" s="395"/>
      <c r="D59" s="397"/>
      <c r="E59" s="1" t="s">
        <v>16</v>
      </c>
      <c r="F59" s="44" t="s">
        <v>378</v>
      </c>
      <c r="G59" s="44" t="s">
        <v>573</v>
      </c>
      <c r="H59" s="44"/>
      <c r="I59" s="44"/>
      <c r="J59" s="44"/>
      <c r="K59" s="103" t="s">
        <v>572</v>
      </c>
      <c r="L59" s="44"/>
      <c r="M59" s="1" t="s">
        <v>43</v>
      </c>
      <c r="N59" s="1" t="s">
        <v>9</v>
      </c>
      <c r="O59" s="44"/>
      <c r="P59" s="44"/>
      <c r="Q59" s="44"/>
      <c r="R59" s="44"/>
      <c r="S59" s="44"/>
    </row>
    <row r="60" spans="1:19" ht="23.25" customHeight="1">
      <c r="A60" s="44"/>
      <c r="B60" s="407"/>
      <c r="C60" s="394" t="s">
        <v>373</v>
      </c>
      <c r="D60" s="396" t="s">
        <v>574</v>
      </c>
      <c r="E60" s="1" t="s">
        <v>15</v>
      </c>
      <c r="F60" s="103" t="s">
        <v>367</v>
      </c>
      <c r="G60" s="103" t="s">
        <v>368</v>
      </c>
      <c r="H60" s="44"/>
      <c r="I60" s="44"/>
      <c r="J60" s="44"/>
      <c r="K60" s="103" t="s">
        <v>572</v>
      </c>
      <c r="L60" s="44"/>
      <c r="M60" s="1" t="s">
        <v>43</v>
      </c>
      <c r="N60" s="1" t="s">
        <v>9</v>
      </c>
      <c r="O60" s="44"/>
      <c r="P60" s="44"/>
      <c r="Q60" s="44"/>
      <c r="R60" s="44"/>
      <c r="S60" s="44"/>
    </row>
    <row r="61" spans="1:19">
      <c r="A61" s="44"/>
      <c r="B61" s="407"/>
      <c r="C61" s="395"/>
      <c r="D61" s="397"/>
      <c r="E61" s="1" t="s">
        <v>16</v>
      </c>
      <c r="F61" s="44" t="s">
        <v>378</v>
      </c>
      <c r="G61" s="44" t="s">
        <v>573</v>
      </c>
      <c r="H61" s="44"/>
      <c r="I61" s="44"/>
      <c r="J61" s="44"/>
      <c r="K61" s="103" t="s">
        <v>572</v>
      </c>
      <c r="L61" s="44"/>
      <c r="M61" s="1" t="s">
        <v>43</v>
      </c>
      <c r="N61" s="1" t="s">
        <v>9</v>
      </c>
      <c r="O61" s="44"/>
      <c r="P61" s="44"/>
      <c r="Q61" s="44"/>
      <c r="R61" s="44"/>
      <c r="S61" s="44"/>
    </row>
    <row r="62" spans="1:19">
      <c r="A62" s="44"/>
      <c r="B62" s="407"/>
      <c r="C62" s="394" t="s">
        <v>374</v>
      </c>
      <c r="D62" s="396" t="s">
        <v>575</v>
      </c>
      <c r="E62" s="1" t="s">
        <v>15</v>
      </c>
      <c r="F62" s="103" t="s">
        <v>367</v>
      </c>
      <c r="G62" s="103" t="s">
        <v>368</v>
      </c>
      <c r="H62" s="44"/>
      <c r="I62" s="44"/>
      <c r="J62" s="44"/>
      <c r="K62" s="103" t="s">
        <v>572</v>
      </c>
      <c r="L62" s="44"/>
      <c r="M62" s="1" t="s">
        <v>43</v>
      </c>
      <c r="N62" s="1" t="s">
        <v>9</v>
      </c>
      <c r="O62" s="44"/>
      <c r="P62" s="44"/>
      <c r="Q62" s="44"/>
      <c r="R62" s="44"/>
      <c r="S62" s="44"/>
    </row>
    <row r="63" spans="1:19">
      <c r="A63" s="44"/>
      <c r="B63" s="407"/>
      <c r="C63" s="395"/>
      <c r="D63" s="397"/>
      <c r="E63" s="1" t="s">
        <v>16</v>
      </c>
      <c r="F63" s="44" t="s">
        <v>378</v>
      </c>
      <c r="G63" s="44" t="s">
        <v>573</v>
      </c>
      <c r="H63" s="44"/>
      <c r="I63" s="44"/>
      <c r="J63" s="44"/>
      <c r="K63" s="103" t="s">
        <v>572</v>
      </c>
      <c r="L63" s="44"/>
      <c r="M63" s="1" t="s">
        <v>43</v>
      </c>
      <c r="N63" s="1" t="s">
        <v>9</v>
      </c>
      <c r="O63" s="44"/>
      <c r="P63" s="44"/>
      <c r="Q63" s="44"/>
      <c r="R63" s="44"/>
      <c r="S63" s="44"/>
    </row>
    <row r="64" spans="1:19">
      <c r="A64" s="44"/>
      <c r="B64" s="407"/>
      <c r="C64" s="394" t="s">
        <v>375</v>
      </c>
      <c r="D64" s="458" t="s">
        <v>576</v>
      </c>
      <c r="E64" s="1" t="s">
        <v>15</v>
      </c>
      <c r="F64" s="44" t="s">
        <v>376</v>
      </c>
      <c r="G64" s="44" t="s">
        <v>377</v>
      </c>
      <c r="H64" s="44"/>
      <c r="I64" s="44"/>
      <c r="J64" s="44"/>
      <c r="K64" s="103" t="s">
        <v>572</v>
      </c>
      <c r="L64" s="44"/>
      <c r="M64" s="1" t="s">
        <v>43</v>
      </c>
      <c r="N64" s="1" t="s">
        <v>9</v>
      </c>
      <c r="O64" s="44"/>
      <c r="P64" s="44"/>
      <c r="Q64" s="44"/>
      <c r="R64" s="44"/>
      <c r="S64" s="44"/>
    </row>
    <row r="65" spans="1:19" ht="26.25" customHeight="1">
      <c r="A65" s="44"/>
      <c r="B65" s="407"/>
      <c r="C65" s="395"/>
      <c r="D65" s="459"/>
      <c r="E65" s="1" t="s">
        <v>16</v>
      </c>
      <c r="F65" s="44" t="s">
        <v>370</v>
      </c>
      <c r="G65" s="44" t="s">
        <v>577</v>
      </c>
      <c r="H65" s="44"/>
      <c r="I65" s="44"/>
      <c r="J65" s="44"/>
      <c r="K65" s="103" t="s">
        <v>572</v>
      </c>
      <c r="L65" s="44"/>
      <c r="M65" s="1" t="s">
        <v>43</v>
      </c>
      <c r="N65" s="1" t="s">
        <v>9</v>
      </c>
      <c r="O65" s="44"/>
      <c r="P65" s="44"/>
      <c r="Q65" s="44"/>
      <c r="R65" s="44"/>
      <c r="S65" s="44"/>
    </row>
    <row r="66" spans="1:19" ht="30.75" customHeight="1">
      <c r="A66" s="44"/>
      <c r="B66" s="407"/>
      <c r="C66" s="394" t="s">
        <v>380</v>
      </c>
      <c r="D66" s="460" t="s">
        <v>578</v>
      </c>
      <c r="E66" s="1" t="s">
        <v>15</v>
      </c>
      <c r="F66" s="44" t="s">
        <v>367</v>
      </c>
      <c r="G66" s="44" t="s">
        <v>579</v>
      </c>
      <c r="H66" s="44"/>
      <c r="I66" s="44"/>
      <c r="J66" s="44"/>
      <c r="K66" s="103" t="s">
        <v>572</v>
      </c>
      <c r="L66" s="44"/>
      <c r="M66" s="1" t="s">
        <v>43</v>
      </c>
      <c r="N66" s="1" t="s">
        <v>9</v>
      </c>
      <c r="O66" s="44"/>
      <c r="P66" s="44"/>
      <c r="Q66" s="44"/>
      <c r="R66" s="44"/>
      <c r="S66" s="44"/>
    </row>
    <row r="67" spans="1:19">
      <c r="A67" s="44"/>
      <c r="B67" s="407"/>
      <c r="C67" s="395"/>
      <c r="D67" s="461"/>
      <c r="E67" s="1" t="s">
        <v>16</v>
      </c>
      <c r="F67" s="103" t="s">
        <v>370</v>
      </c>
      <c r="G67" s="44" t="s">
        <v>371</v>
      </c>
      <c r="H67" s="44"/>
      <c r="I67" s="44"/>
      <c r="J67" s="44"/>
      <c r="K67" s="103" t="s">
        <v>572</v>
      </c>
      <c r="L67" s="44"/>
      <c r="M67" s="1" t="s">
        <v>43</v>
      </c>
      <c r="N67" s="1" t="s">
        <v>9</v>
      </c>
      <c r="O67" s="44"/>
      <c r="P67" s="44"/>
      <c r="Q67" s="44"/>
      <c r="R67" s="44"/>
      <c r="S67" s="44"/>
    </row>
    <row r="68" spans="1:19">
      <c r="A68" s="44"/>
      <c r="B68" s="407"/>
      <c r="C68" s="394" t="s">
        <v>381</v>
      </c>
      <c r="D68" s="462" t="s">
        <v>580</v>
      </c>
      <c r="E68" s="1" t="s">
        <v>15</v>
      </c>
      <c r="F68" s="44" t="s">
        <v>382</v>
      </c>
      <c r="G68" s="103" t="s">
        <v>368</v>
      </c>
      <c r="H68" s="44"/>
      <c r="I68" s="44"/>
      <c r="J68" s="44"/>
      <c r="K68" s="103" t="s">
        <v>572</v>
      </c>
      <c r="L68" s="44"/>
      <c r="M68" s="1" t="s">
        <v>43</v>
      </c>
      <c r="N68" s="1" t="s">
        <v>9</v>
      </c>
      <c r="O68" s="44"/>
      <c r="P68" s="44"/>
      <c r="Q68" s="44"/>
      <c r="R68" s="44"/>
      <c r="S68" s="44"/>
    </row>
    <row r="69" spans="1:19">
      <c r="A69" s="44"/>
      <c r="B69" s="407"/>
      <c r="C69" s="395"/>
      <c r="D69" s="463"/>
      <c r="E69" s="1" t="s">
        <v>16</v>
      </c>
      <c r="F69" s="44" t="s">
        <v>370</v>
      </c>
      <c r="G69" s="44" t="s">
        <v>577</v>
      </c>
      <c r="H69" s="44"/>
      <c r="I69" s="44"/>
      <c r="J69" s="44"/>
      <c r="K69" s="103" t="s">
        <v>572</v>
      </c>
      <c r="L69" s="44"/>
      <c r="M69" s="1" t="s">
        <v>43</v>
      </c>
      <c r="N69" s="1" t="s">
        <v>9</v>
      </c>
      <c r="O69" s="44"/>
      <c r="P69" s="44"/>
      <c r="Q69" s="44"/>
      <c r="R69" s="44"/>
      <c r="S69" s="44"/>
    </row>
    <row r="70" spans="1:19">
      <c r="A70" s="44"/>
      <c r="B70" s="407"/>
      <c r="C70" s="394" t="s">
        <v>384</v>
      </c>
      <c r="D70" s="462" t="s">
        <v>580</v>
      </c>
      <c r="E70" s="1" t="s">
        <v>15</v>
      </c>
      <c r="F70" s="103" t="s">
        <v>367</v>
      </c>
      <c r="G70" s="103" t="s">
        <v>368</v>
      </c>
      <c r="H70" s="44"/>
      <c r="I70" s="44"/>
      <c r="J70" s="44"/>
      <c r="K70" s="103" t="s">
        <v>572</v>
      </c>
      <c r="L70" s="44"/>
      <c r="M70" s="1" t="s">
        <v>43</v>
      </c>
      <c r="N70" s="1" t="s">
        <v>9</v>
      </c>
      <c r="O70" s="102"/>
      <c r="P70" s="44"/>
      <c r="Q70" s="44"/>
      <c r="R70" s="44"/>
      <c r="S70" s="44"/>
    </row>
    <row r="71" spans="1:19">
      <c r="A71" s="102"/>
      <c r="B71" s="438"/>
      <c r="C71" s="395"/>
      <c r="D71" s="463"/>
      <c r="E71" s="5" t="s">
        <v>16</v>
      </c>
      <c r="F71" s="44" t="s">
        <v>370</v>
      </c>
      <c r="G71" s="44" t="s">
        <v>371</v>
      </c>
      <c r="H71" s="102"/>
      <c r="I71" s="102"/>
      <c r="J71" s="102"/>
      <c r="K71" s="103" t="s">
        <v>572</v>
      </c>
      <c r="L71" s="102"/>
      <c r="M71" s="1" t="s">
        <v>43</v>
      </c>
      <c r="N71" s="128" t="s">
        <v>9</v>
      </c>
      <c r="O71" s="44"/>
      <c r="P71" s="228"/>
      <c r="Q71" s="102"/>
      <c r="R71" s="102"/>
      <c r="S71" s="102"/>
    </row>
    <row r="72" spans="1:19">
      <c r="A72" s="403"/>
      <c r="B72" s="405" t="s">
        <v>385</v>
      </c>
      <c r="C72" s="453" t="s">
        <v>386</v>
      </c>
      <c r="D72" s="393" t="s">
        <v>387</v>
      </c>
      <c r="E72" s="147" t="s">
        <v>15</v>
      </c>
      <c r="F72" s="146" t="s">
        <v>499</v>
      </c>
      <c r="G72" s="146" t="s">
        <v>581</v>
      </c>
      <c r="H72" s="146">
        <v>85655265868</v>
      </c>
      <c r="I72" s="146">
        <v>7129119602</v>
      </c>
      <c r="J72" s="146"/>
      <c r="K72" s="146" t="s">
        <v>582</v>
      </c>
      <c r="L72" s="146"/>
      <c r="M72" s="1" t="s">
        <v>43</v>
      </c>
      <c r="N72" s="128" t="s">
        <v>9</v>
      </c>
      <c r="O72" s="44"/>
      <c r="P72" s="327"/>
      <c r="Q72" s="146"/>
      <c r="R72" s="146"/>
      <c r="S72" s="146"/>
    </row>
    <row r="73" spans="1:19">
      <c r="A73" s="437"/>
      <c r="B73" s="405"/>
      <c r="C73" s="453"/>
      <c r="D73" s="393"/>
      <c r="E73" s="147" t="s">
        <v>16</v>
      </c>
      <c r="F73" s="146" t="s">
        <v>583</v>
      </c>
      <c r="G73" t="s">
        <v>285</v>
      </c>
      <c r="H73">
        <v>85718981871</v>
      </c>
      <c r="I73">
        <v>7252036983</v>
      </c>
      <c r="J73" s="146"/>
      <c r="K73" s="146" t="s">
        <v>582</v>
      </c>
      <c r="L73" s="146"/>
      <c r="M73" s="1" t="s">
        <v>43</v>
      </c>
      <c r="N73" s="128" t="s">
        <v>9</v>
      </c>
      <c r="O73" s="202"/>
      <c r="P73" s="327"/>
      <c r="Q73" s="146"/>
      <c r="R73" s="146"/>
      <c r="S73" s="146"/>
    </row>
    <row r="74" spans="1:19">
      <c r="A74" s="437"/>
      <c r="B74" s="405"/>
      <c r="C74" s="454" t="s">
        <v>395</v>
      </c>
      <c r="D74" s="396" t="s">
        <v>387</v>
      </c>
      <c r="E74" s="147" t="s">
        <v>15</v>
      </c>
      <c r="F74" s="146" t="s">
        <v>499</v>
      </c>
      <c r="G74" s="146" t="s">
        <v>581</v>
      </c>
      <c r="H74" s="146">
        <v>85655265868</v>
      </c>
      <c r="I74" s="146">
        <v>7129119602</v>
      </c>
      <c r="J74" s="146"/>
      <c r="K74" s="146" t="s">
        <v>582</v>
      </c>
      <c r="L74" s="146"/>
      <c r="M74" s="1" t="s">
        <v>43</v>
      </c>
      <c r="N74" s="128" t="s">
        <v>9</v>
      </c>
      <c r="O74" s="202"/>
      <c r="P74" s="327"/>
      <c r="Q74" s="146"/>
      <c r="R74" s="146"/>
      <c r="S74" s="474" t="s">
        <v>584</v>
      </c>
    </row>
    <row r="75" spans="1:19">
      <c r="A75" s="437"/>
      <c r="B75" s="405"/>
      <c r="C75" s="467"/>
      <c r="D75" s="446"/>
      <c r="E75" s="147" t="s">
        <v>16</v>
      </c>
      <c r="F75" s="146" t="s">
        <v>392</v>
      </c>
      <c r="G75" s="146" t="s">
        <v>379</v>
      </c>
      <c r="H75" s="146">
        <v>85655265868</v>
      </c>
      <c r="I75" s="146">
        <v>7129119602</v>
      </c>
      <c r="K75" s="146" t="s">
        <v>582</v>
      </c>
      <c r="M75" s="1" t="s">
        <v>43</v>
      </c>
      <c r="N75" s="1" t="s">
        <v>9</v>
      </c>
      <c r="O75" s="335"/>
      <c r="P75" s="146"/>
      <c r="Q75" s="146"/>
      <c r="R75" s="146"/>
      <c r="S75" s="476"/>
    </row>
    <row r="76" spans="1:19">
      <c r="A76" s="437"/>
      <c r="B76" s="405"/>
      <c r="C76" s="468"/>
      <c r="D76" s="397"/>
      <c r="E76" s="147" t="s">
        <v>16</v>
      </c>
      <c r="F76" s="146" t="s">
        <v>585</v>
      </c>
      <c r="G76" s="146" t="s">
        <v>586</v>
      </c>
      <c r="H76" s="146">
        <v>85155488147</v>
      </c>
      <c r="I76" s="146">
        <v>7289937832</v>
      </c>
      <c r="K76" s="146" t="s">
        <v>582</v>
      </c>
      <c r="M76" s="1" t="s">
        <v>43</v>
      </c>
      <c r="N76" s="1" t="s">
        <v>9</v>
      </c>
      <c r="O76" s="146"/>
      <c r="P76" s="146"/>
      <c r="Q76" s="146"/>
      <c r="R76" s="146"/>
      <c r="S76" s="475"/>
    </row>
    <row r="77" spans="1:19">
      <c r="A77" s="437"/>
      <c r="B77" s="405"/>
      <c r="C77" s="453" t="s">
        <v>398</v>
      </c>
      <c r="D77" s="393" t="s">
        <v>399</v>
      </c>
      <c r="E77" s="147" t="s">
        <v>15</v>
      </c>
      <c r="F77" s="146" t="s">
        <v>499</v>
      </c>
      <c r="G77" s="146" t="s">
        <v>581</v>
      </c>
      <c r="H77" s="146">
        <v>85655265868</v>
      </c>
      <c r="I77" s="146">
        <v>7129119602</v>
      </c>
      <c r="J77" s="146"/>
      <c r="K77" s="146" t="s">
        <v>582</v>
      </c>
      <c r="L77" s="146"/>
      <c r="M77" s="1" t="s">
        <v>43</v>
      </c>
      <c r="N77" s="1" t="s">
        <v>9</v>
      </c>
      <c r="O77" s="146"/>
      <c r="P77" s="146"/>
      <c r="Q77" s="146"/>
      <c r="R77" s="146"/>
      <c r="S77" s="146"/>
    </row>
    <row r="78" spans="1:19">
      <c r="A78" s="437"/>
      <c r="B78" s="405"/>
      <c r="C78" s="453"/>
      <c r="D78" s="393"/>
      <c r="E78" s="147" t="s">
        <v>16</v>
      </c>
      <c r="F78" s="146" t="s">
        <v>392</v>
      </c>
      <c r="G78" s="146" t="s">
        <v>379</v>
      </c>
      <c r="H78" s="146">
        <v>85655265868</v>
      </c>
      <c r="I78" s="146">
        <v>7129119602</v>
      </c>
      <c r="K78" s="146" t="s">
        <v>582</v>
      </c>
      <c r="M78" s="1" t="s">
        <v>43</v>
      </c>
      <c r="N78" s="1" t="s">
        <v>9</v>
      </c>
      <c r="O78" s="146"/>
      <c r="P78" s="146"/>
      <c r="Q78" s="146"/>
      <c r="R78" s="146"/>
      <c r="S78" s="146"/>
    </row>
    <row r="79" spans="1:19">
      <c r="A79" s="437"/>
      <c r="B79" s="405"/>
      <c r="C79" s="453" t="s">
        <v>400</v>
      </c>
      <c r="D79" s="393" t="s">
        <v>401</v>
      </c>
      <c r="E79" s="147" t="s">
        <v>15</v>
      </c>
      <c r="F79" s="146" t="s">
        <v>499</v>
      </c>
      <c r="G79" s="146" t="s">
        <v>581</v>
      </c>
      <c r="H79" s="146">
        <v>85655265868</v>
      </c>
      <c r="I79" s="146">
        <v>7129119602</v>
      </c>
      <c r="J79" s="146"/>
      <c r="K79" s="146" t="s">
        <v>582</v>
      </c>
      <c r="L79" s="146"/>
      <c r="M79" s="1" t="s">
        <v>43</v>
      </c>
      <c r="N79" s="1" t="s">
        <v>9</v>
      </c>
      <c r="O79" s="146"/>
      <c r="P79" s="146"/>
      <c r="Q79" s="146"/>
      <c r="R79" s="146"/>
      <c r="S79" s="146"/>
    </row>
    <row r="80" spans="1:19">
      <c r="A80" s="437"/>
      <c r="B80" s="405"/>
      <c r="C80" s="453"/>
      <c r="D80" s="393"/>
      <c r="E80" s="147" t="s">
        <v>16</v>
      </c>
      <c r="F80" s="146" t="s">
        <v>392</v>
      </c>
      <c r="G80" s="146" t="s">
        <v>379</v>
      </c>
      <c r="H80" s="146">
        <v>85655265868</v>
      </c>
      <c r="I80" s="146">
        <v>7129119602</v>
      </c>
      <c r="K80" s="146" t="s">
        <v>582</v>
      </c>
      <c r="M80" s="1" t="s">
        <v>43</v>
      </c>
      <c r="N80" s="1" t="s">
        <v>9</v>
      </c>
      <c r="O80" s="146"/>
      <c r="P80" s="146"/>
      <c r="Q80" s="146"/>
      <c r="R80" s="146"/>
      <c r="S80" s="146"/>
    </row>
    <row r="81" spans="1:19">
      <c r="A81" s="437"/>
      <c r="B81" s="405"/>
      <c r="C81" s="454" t="s">
        <v>587</v>
      </c>
      <c r="D81" s="471" t="s">
        <v>588</v>
      </c>
      <c r="E81" s="147" t="s">
        <v>15</v>
      </c>
      <c r="F81" s="146" t="s">
        <v>499</v>
      </c>
      <c r="G81" s="146" t="s">
        <v>581</v>
      </c>
      <c r="H81" s="146">
        <v>85655265868</v>
      </c>
      <c r="I81" s="146">
        <v>7129119602</v>
      </c>
      <c r="K81" s="146" t="s">
        <v>582</v>
      </c>
      <c r="M81" s="1" t="s">
        <v>43</v>
      </c>
      <c r="N81" s="1" t="s">
        <v>9</v>
      </c>
      <c r="O81" s="146"/>
      <c r="P81" s="146"/>
      <c r="Q81" s="146"/>
      <c r="R81" s="146"/>
      <c r="S81" s="474" t="s">
        <v>589</v>
      </c>
    </row>
    <row r="82" spans="1:19">
      <c r="A82" s="437"/>
      <c r="B82" s="405"/>
      <c r="C82" s="468"/>
      <c r="D82" s="472"/>
      <c r="E82" s="147" t="s">
        <v>16</v>
      </c>
      <c r="F82" s="146" t="s">
        <v>585</v>
      </c>
      <c r="G82" s="146" t="s">
        <v>586</v>
      </c>
      <c r="H82" s="146">
        <v>85155488147</v>
      </c>
      <c r="I82" s="146">
        <v>7289937832</v>
      </c>
      <c r="K82" s="146" t="s">
        <v>582</v>
      </c>
      <c r="M82" s="1" t="s">
        <v>43</v>
      </c>
      <c r="N82" s="1" t="s">
        <v>9</v>
      </c>
      <c r="O82" s="146"/>
      <c r="P82" s="146"/>
      <c r="Q82" s="146"/>
      <c r="R82" s="146"/>
      <c r="S82" s="475"/>
    </row>
    <row r="83" spans="1:19">
      <c r="A83" s="437"/>
      <c r="B83" s="405"/>
      <c r="C83" s="453" t="s">
        <v>402</v>
      </c>
      <c r="D83" s="393" t="s">
        <v>403</v>
      </c>
      <c r="E83" s="147" t="s">
        <v>15</v>
      </c>
      <c r="F83" s="146" t="s">
        <v>499</v>
      </c>
      <c r="G83" s="146" t="s">
        <v>581</v>
      </c>
      <c r="H83" s="146">
        <v>85655265868</v>
      </c>
      <c r="I83" s="146">
        <v>7129119602</v>
      </c>
      <c r="J83" s="146"/>
      <c r="K83" s="146" t="s">
        <v>582</v>
      </c>
      <c r="L83" s="146"/>
      <c r="M83" s="1" t="s">
        <v>43</v>
      </c>
      <c r="N83" s="1" t="s">
        <v>9</v>
      </c>
      <c r="O83" s="146"/>
      <c r="P83" s="146"/>
      <c r="Q83" s="146"/>
      <c r="R83" s="146"/>
      <c r="S83" s="146"/>
    </row>
    <row r="84" spans="1:19">
      <c r="A84" s="437"/>
      <c r="B84" s="405"/>
      <c r="C84" s="453"/>
      <c r="D84" s="393"/>
      <c r="E84" s="147" t="s">
        <v>16</v>
      </c>
      <c r="F84" s="146" t="s">
        <v>392</v>
      </c>
      <c r="G84" s="146" t="s">
        <v>379</v>
      </c>
      <c r="H84" s="146">
        <v>85655265868</v>
      </c>
      <c r="I84" s="146">
        <v>7129119602</v>
      </c>
      <c r="J84" s="146"/>
      <c r="K84" s="146" t="s">
        <v>582</v>
      </c>
      <c r="L84" s="146"/>
      <c r="M84" s="1" t="s">
        <v>43</v>
      </c>
      <c r="N84" s="1" t="s">
        <v>9</v>
      </c>
      <c r="O84" s="146"/>
      <c r="P84" s="146"/>
      <c r="Q84" s="146"/>
      <c r="R84" s="146"/>
      <c r="S84" s="146"/>
    </row>
    <row r="85" spans="1:19">
      <c r="A85" s="437"/>
      <c r="B85" s="405"/>
      <c r="C85" s="453" t="s">
        <v>404</v>
      </c>
      <c r="D85" s="393" t="s">
        <v>405</v>
      </c>
      <c r="E85" s="147" t="s">
        <v>15</v>
      </c>
      <c r="F85" s="146" t="s">
        <v>499</v>
      </c>
      <c r="G85" s="146" t="s">
        <v>581</v>
      </c>
      <c r="H85" s="146">
        <v>85655265868</v>
      </c>
      <c r="I85" s="146">
        <v>7129119602</v>
      </c>
      <c r="J85" s="146"/>
      <c r="K85" s="146" t="s">
        <v>582</v>
      </c>
      <c r="L85" s="146"/>
      <c r="M85" s="1" t="s">
        <v>43</v>
      </c>
      <c r="N85" s="1" t="s">
        <v>9</v>
      </c>
      <c r="O85" s="146"/>
      <c r="P85" s="146"/>
      <c r="Q85" s="146"/>
      <c r="R85" s="146"/>
      <c r="S85" s="146"/>
    </row>
    <row r="86" spans="1:19">
      <c r="A86" s="437"/>
      <c r="B86" s="405"/>
      <c r="C86" s="453"/>
      <c r="D86" s="393"/>
      <c r="E86" s="147" t="s">
        <v>16</v>
      </c>
      <c r="F86" s="146" t="s">
        <v>392</v>
      </c>
      <c r="G86" s="146" t="s">
        <v>379</v>
      </c>
      <c r="H86" s="146">
        <v>85655265868</v>
      </c>
      <c r="I86" s="146">
        <v>7129119602</v>
      </c>
      <c r="J86" s="146"/>
      <c r="K86" s="146" t="s">
        <v>582</v>
      </c>
      <c r="L86" s="146"/>
      <c r="M86" s="1" t="s">
        <v>43</v>
      </c>
      <c r="N86" s="1" t="s">
        <v>9</v>
      </c>
      <c r="O86" s="149"/>
      <c r="P86" s="149"/>
      <c r="Q86" s="149"/>
      <c r="R86" s="149"/>
      <c r="S86" s="149"/>
    </row>
    <row r="87" spans="1:19">
      <c r="A87" s="437"/>
      <c r="B87" s="405"/>
      <c r="C87" s="454" t="s">
        <v>590</v>
      </c>
      <c r="D87" s="471" t="s">
        <v>591</v>
      </c>
      <c r="E87" s="147" t="s">
        <v>15</v>
      </c>
      <c r="F87" s="146" t="s">
        <v>499</v>
      </c>
      <c r="G87" s="146" t="s">
        <v>581</v>
      </c>
      <c r="H87" s="146">
        <v>85655265868</v>
      </c>
      <c r="I87" s="146">
        <v>7129119602</v>
      </c>
      <c r="J87" s="146"/>
      <c r="K87" s="146" t="s">
        <v>582</v>
      </c>
      <c r="L87" s="146"/>
      <c r="M87" s="1" t="s">
        <v>43</v>
      </c>
      <c r="N87" s="128" t="s">
        <v>9</v>
      </c>
      <c r="O87" s="44"/>
      <c r="P87" s="44"/>
      <c r="Q87" s="44"/>
      <c r="R87" s="44"/>
      <c r="S87" s="44"/>
    </row>
    <row r="88" spans="1:19">
      <c r="A88" s="437"/>
      <c r="B88" s="405"/>
      <c r="C88" s="468"/>
      <c r="D88" s="472"/>
      <c r="E88" s="147" t="s">
        <v>16</v>
      </c>
      <c r="F88" s="146" t="s">
        <v>585</v>
      </c>
      <c r="G88" s="146" t="s">
        <v>586</v>
      </c>
      <c r="H88" s="146">
        <v>85155488147</v>
      </c>
      <c r="I88" s="146">
        <v>7289937832</v>
      </c>
      <c r="J88" s="146"/>
      <c r="K88" s="146" t="s">
        <v>582</v>
      </c>
      <c r="L88" s="146"/>
      <c r="M88" s="1" t="s">
        <v>43</v>
      </c>
      <c r="N88" s="128" t="s">
        <v>9</v>
      </c>
      <c r="O88" s="44"/>
      <c r="P88" s="44"/>
      <c r="Q88" s="44"/>
      <c r="R88" s="44"/>
      <c r="S88" s="44"/>
    </row>
    <row r="89" spans="1:19">
      <c r="A89" s="437"/>
      <c r="B89" s="405"/>
      <c r="C89" s="469" t="s">
        <v>592</v>
      </c>
      <c r="D89" s="471" t="s">
        <v>593</v>
      </c>
      <c r="E89" s="147" t="s">
        <v>15</v>
      </c>
      <c r="F89" s="146"/>
      <c r="G89" s="146"/>
      <c r="H89" s="146"/>
      <c r="I89" s="146"/>
      <c r="J89" s="146"/>
      <c r="K89" s="146"/>
      <c r="L89" s="146"/>
      <c r="M89" s="1"/>
      <c r="N89" s="128" t="s">
        <v>9</v>
      </c>
      <c r="O89" s="44"/>
      <c r="P89" s="44"/>
      <c r="Q89" s="44"/>
      <c r="R89" s="44"/>
      <c r="S89" s="44"/>
    </row>
    <row r="90" spans="1:19">
      <c r="A90" s="437"/>
      <c r="B90" s="405"/>
      <c r="C90" s="470"/>
      <c r="D90" s="472"/>
      <c r="E90" s="147" t="s">
        <v>16</v>
      </c>
      <c r="F90" s="146" t="s">
        <v>585</v>
      </c>
      <c r="G90" s="146" t="s">
        <v>586</v>
      </c>
      <c r="H90" s="146">
        <v>85155488147</v>
      </c>
      <c r="I90" s="146">
        <v>7289937832</v>
      </c>
      <c r="J90" s="146"/>
      <c r="K90" s="146" t="s">
        <v>582</v>
      </c>
      <c r="L90" s="146"/>
      <c r="M90" s="1" t="s">
        <v>43</v>
      </c>
      <c r="N90" s="128" t="s">
        <v>9</v>
      </c>
      <c r="O90" s="44"/>
      <c r="P90" s="44"/>
      <c r="Q90" s="44"/>
      <c r="R90" s="44"/>
      <c r="S90" s="44"/>
    </row>
    <row r="91" spans="1:19">
      <c r="A91" s="437"/>
      <c r="B91" s="405"/>
      <c r="C91" s="453" t="s">
        <v>406</v>
      </c>
      <c r="D91" s="393" t="s">
        <v>407</v>
      </c>
      <c r="E91" s="147" t="s">
        <v>15</v>
      </c>
      <c r="F91" s="146" t="s">
        <v>376</v>
      </c>
      <c r="G91" s="146" t="s">
        <v>594</v>
      </c>
      <c r="H91" s="146">
        <v>81293394417</v>
      </c>
      <c r="I91" s="146">
        <v>7230276255</v>
      </c>
      <c r="J91" s="146"/>
      <c r="K91" s="146" t="s">
        <v>582</v>
      </c>
      <c r="L91" s="146"/>
      <c r="M91" s="1" t="s">
        <v>43</v>
      </c>
      <c r="N91" s="128" t="s">
        <v>9</v>
      </c>
      <c r="O91" s="202"/>
      <c r="P91" s="44"/>
      <c r="Q91" s="44"/>
      <c r="R91" s="44"/>
      <c r="S91" s="44"/>
    </row>
    <row r="92" spans="1:19" ht="15" customHeight="1">
      <c r="A92" s="437"/>
      <c r="B92" s="405"/>
      <c r="C92" s="454"/>
      <c r="D92" s="393"/>
      <c r="E92" s="147" t="s">
        <v>16</v>
      </c>
      <c r="F92" s="146" t="s">
        <v>595</v>
      </c>
      <c r="G92" s="146" t="s">
        <v>596</v>
      </c>
      <c r="H92" s="146">
        <v>85778733750</v>
      </c>
      <c r="I92" s="146">
        <v>7193631554</v>
      </c>
      <c r="J92" s="146"/>
      <c r="K92" s="146" t="s">
        <v>582</v>
      </c>
      <c r="L92" s="146"/>
      <c r="M92" s="1" t="s">
        <v>43</v>
      </c>
      <c r="N92" s="128" t="s">
        <v>9</v>
      </c>
      <c r="O92" s="202"/>
      <c r="P92" s="44"/>
      <c r="Q92" s="44"/>
      <c r="R92" s="44"/>
      <c r="S92" s="44"/>
    </row>
    <row r="93" spans="1:19">
      <c r="A93" s="437"/>
      <c r="B93" s="405"/>
      <c r="C93" s="453" t="s">
        <v>408</v>
      </c>
      <c r="D93" s="393" t="s">
        <v>409</v>
      </c>
      <c r="E93" s="147" t="s">
        <v>15</v>
      </c>
      <c r="F93" s="146" t="s">
        <v>376</v>
      </c>
      <c r="G93" s="146" t="s">
        <v>594</v>
      </c>
      <c r="H93" s="146">
        <v>81293394417</v>
      </c>
      <c r="I93" s="146">
        <v>7230276255</v>
      </c>
      <c r="J93" s="146"/>
      <c r="K93" s="146" t="s">
        <v>582</v>
      </c>
      <c r="L93" s="146"/>
      <c r="M93" s="1" t="s">
        <v>43</v>
      </c>
      <c r="N93" s="128" t="s">
        <v>9</v>
      </c>
      <c r="O93" s="44"/>
      <c r="P93" s="44"/>
      <c r="Q93" s="44"/>
      <c r="R93" s="44"/>
      <c r="S93" s="44"/>
    </row>
    <row r="94" spans="1:19" ht="15" customHeight="1">
      <c r="A94" s="437"/>
      <c r="B94" s="405"/>
      <c r="C94" s="453"/>
      <c r="D94" s="393"/>
      <c r="E94" s="147" t="s">
        <v>16</v>
      </c>
      <c r="F94" s="146"/>
      <c r="G94" s="146"/>
      <c r="H94" s="146"/>
      <c r="I94" s="146"/>
      <c r="J94" s="146"/>
      <c r="K94" s="146" t="s">
        <v>582</v>
      </c>
      <c r="L94" s="146"/>
      <c r="M94" s="1" t="s">
        <v>43</v>
      </c>
      <c r="N94" s="128" t="s">
        <v>11</v>
      </c>
      <c r="O94" s="44"/>
      <c r="P94" s="44"/>
      <c r="Q94" s="44"/>
      <c r="R94" s="44"/>
      <c r="S94" s="202" t="s">
        <v>597</v>
      </c>
    </row>
    <row r="95" spans="1:19">
      <c r="A95" s="437"/>
      <c r="B95" s="405"/>
      <c r="C95" s="467" t="s">
        <v>410</v>
      </c>
      <c r="D95" s="444" t="s">
        <v>411</v>
      </c>
      <c r="E95" s="147" t="s">
        <v>15</v>
      </c>
      <c r="F95" s="146" t="s">
        <v>499</v>
      </c>
      <c r="G95" s="146" t="s">
        <v>581</v>
      </c>
      <c r="H95" s="146">
        <v>85655265868</v>
      </c>
      <c r="I95" s="146">
        <v>7129119602</v>
      </c>
      <c r="J95" s="146"/>
      <c r="K95" s="146" t="s">
        <v>582</v>
      </c>
      <c r="L95" s="146"/>
      <c r="M95" s="1" t="s">
        <v>43</v>
      </c>
      <c r="N95" s="128" t="s">
        <v>9</v>
      </c>
      <c r="O95" s="44"/>
      <c r="P95" s="44"/>
      <c r="Q95" s="44"/>
      <c r="R95" s="44"/>
      <c r="S95" s="44"/>
    </row>
    <row r="96" spans="1:19" ht="15" customHeight="1">
      <c r="A96" s="437"/>
      <c r="B96" s="405"/>
      <c r="C96" s="467"/>
      <c r="D96" s="477"/>
      <c r="E96" s="147" t="s">
        <v>16</v>
      </c>
      <c r="F96" s="146" t="s">
        <v>392</v>
      </c>
      <c r="G96" s="146" t="s">
        <v>379</v>
      </c>
      <c r="H96" s="146">
        <v>85655265868</v>
      </c>
      <c r="I96" s="146">
        <v>7129119602</v>
      </c>
      <c r="K96" s="146" t="s">
        <v>582</v>
      </c>
      <c r="M96" s="1" t="s">
        <v>43</v>
      </c>
      <c r="N96" s="128" t="s">
        <v>9</v>
      </c>
      <c r="O96" s="44"/>
      <c r="P96" s="44"/>
      <c r="Q96" s="44"/>
      <c r="R96" s="44"/>
      <c r="S96" s="44"/>
    </row>
    <row r="97" spans="1:19">
      <c r="A97" s="437"/>
      <c r="B97" s="405"/>
      <c r="C97" s="468"/>
      <c r="D97" s="445"/>
      <c r="E97" s="147" t="s">
        <v>16</v>
      </c>
      <c r="F97" s="146" t="s">
        <v>585</v>
      </c>
      <c r="G97" s="146" t="s">
        <v>586</v>
      </c>
      <c r="H97" s="146">
        <v>85155488147</v>
      </c>
      <c r="I97" s="146">
        <v>7289937832</v>
      </c>
      <c r="K97" s="146" t="s">
        <v>582</v>
      </c>
      <c r="M97" s="1" t="s">
        <v>43</v>
      </c>
      <c r="N97" s="128" t="s">
        <v>9</v>
      </c>
      <c r="O97" s="44"/>
      <c r="P97" s="44"/>
      <c r="Q97" s="44"/>
      <c r="R97" s="44"/>
      <c r="S97" s="44"/>
    </row>
    <row r="98" spans="1:19" ht="15" customHeight="1">
      <c r="A98" s="437"/>
      <c r="B98" s="405"/>
      <c r="C98" s="454" t="s">
        <v>412</v>
      </c>
      <c r="D98" s="396" t="s">
        <v>413</v>
      </c>
      <c r="E98" s="147" t="s">
        <v>15</v>
      </c>
      <c r="F98" s="146" t="s">
        <v>499</v>
      </c>
      <c r="G98" s="146" t="s">
        <v>581</v>
      </c>
      <c r="H98" s="146">
        <v>85655265868</v>
      </c>
      <c r="I98" s="146">
        <v>7129119602</v>
      </c>
      <c r="J98" s="146"/>
      <c r="K98" s="146" t="s">
        <v>582</v>
      </c>
      <c r="L98" s="146"/>
      <c r="M98" s="1" t="s">
        <v>43</v>
      </c>
      <c r="N98" s="128" t="s">
        <v>9</v>
      </c>
      <c r="O98" s="44"/>
      <c r="P98" s="44" t="s">
        <v>415</v>
      </c>
      <c r="Q98" s="44"/>
      <c r="R98" s="44"/>
      <c r="S98" s="202"/>
    </row>
    <row r="99" spans="1:19">
      <c r="A99" s="437"/>
      <c r="B99" s="405"/>
      <c r="C99" s="467"/>
      <c r="D99" s="446"/>
      <c r="E99" s="157" t="s">
        <v>16</v>
      </c>
      <c r="F99" s="146" t="s">
        <v>392</v>
      </c>
      <c r="G99" s="146" t="s">
        <v>379</v>
      </c>
      <c r="H99" s="146">
        <v>85655265868</v>
      </c>
      <c r="I99" s="146">
        <v>7129119602</v>
      </c>
      <c r="K99" s="146" t="s">
        <v>582</v>
      </c>
      <c r="M99" s="1" t="s">
        <v>43</v>
      </c>
      <c r="N99" s="128" t="s">
        <v>9</v>
      </c>
      <c r="O99" s="44"/>
      <c r="P99" s="44" t="s">
        <v>415</v>
      </c>
      <c r="Q99" s="44"/>
      <c r="R99" s="44"/>
      <c r="S99" s="202"/>
    </row>
    <row r="100" spans="1:19">
      <c r="A100" s="437"/>
      <c r="B100" s="405"/>
      <c r="C100" s="468"/>
      <c r="D100" s="397"/>
      <c r="E100" s="157" t="s">
        <v>16</v>
      </c>
      <c r="F100" s="146" t="s">
        <v>598</v>
      </c>
      <c r="G100" s="146" t="s">
        <v>586</v>
      </c>
      <c r="H100" s="146">
        <v>85155488147</v>
      </c>
      <c r="I100" s="146">
        <v>7289937832</v>
      </c>
      <c r="K100" s="146" t="s">
        <v>582</v>
      </c>
      <c r="M100" s="1" t="s">
        <v>43</v>
      </c>
      <c r="N100" s="128" t="s">
        <v>9</v>
      </c>
      <c r="O100" s="44"/>
      <c r="P100" s="44" t="s">
        <v>415</v>
      </c>
      <c r="Q100" s="44"/>
      <c r="R100" s="44"/>
      <c r="S100" s="202"/>
    </row>
    <row r="101" spans="1:19">
      <c r="A101" s="437"/>
      <c r="B101" s="405"/>
      <c r="C101" s="464" t="s">
        <v>599</v>
      </c>
      <c r="D101" s="442" t="s">
        <v>600</v>
      </c>
      <c r="E101" s="147" t="s">
        <v>15</v>
      </c>
      <c r="F101" s="146" t="s">
        <v>499</v>
      </c>
      <c r="G101" s="146" t="s">
        <v>581</v>
      </c>
      <c r="H101" s="146">
        <v>85655265868</v>
      </c>
      <c r="I101" s="146">
        <v>7129119602</v>
      </c>
      <c r="J101" s="146"/>
      <c r="K101" s="146" t="s">
        <v>582</v>
      </c>
      <c r="L101" s="146"/>
      <c r="M101" s="1" t="s">
        <v>43</v>
      </c>
      <c r="N101" s="128" t="s">
        <v>9</v>
      </c>
      <c r="O101" s="44"/>
      <c r="P101" s="44"/>
      <c r="Q101" s="44"/>
      <c r="R101" s="44"/>
      <c r="S101" s="202"/>
    </row>
    <row r="102" spans="1:19">
      <c r="A102" s="437"/>
      <c r="B102" s="405"/>
      <c r="C102" s="465"/>
      <c r="D102" s="435"/>
      <c r="E102" s="157" t="s">
        <v>16</v>
      </c>
      <c r="F102" s="146" t="s">
        <v>392</v>
      </c>
      <c r="G102" s="146" t="s">
        <v>379</v>
      </c>
      <c r="H102" s="146">
        <v>85655265868</v>
      </c>
      <c r="I102" s="146">
        <v>7129119602</v>
      </c>
      <c r="K102" s="146" t="s">
        <v>582</v>
      </c>
      <c r="M102" s="1" t="s">
        <v>43</v>
      </c>
      <c r="N102" s="128" t="s">
        <v>9</v>
      </c>
      <c r="O102" s="44"/>
      <c r="P102" s="44"/>
      <c r="Q102" s="44"/>
      <c r="R102" s="44"/>
      <c r="S102" s="202"/>
    </row>
    <row r="103" spans="1:19">
      <c r="A103" s="437"/>
      <c r="B103" s="405"/>
      <c r="C103" s="466"/>
      <c r="D103" s="436"/>
      <c r="E103" s="157" t="s">
        <v>16</v>
      </c>
      <c r="F103" s="146" t="s">
        <v>585</v>
      </c>
      <c r="G103" s="146" t="s">
        <v>586</v>
      </c>
      <c r="H103" s="146">
        <v>85155488147</v>
      </c>
      <c r="I103" s="146">
        <v>7289937832</v>
      </c>
      <c r="K103" s="146" t="s">
        <v>582</v>
      </c>
      <c r="M103" s="1" t="s">
        <v>43</v>
      </c>
      <c r="N103" s="128" t="s">
        <v>9</v>
      </c>
      <c r="O103" s="44"/>
      <c r="P103" s="44"/>
      <c r="Q103" s="44"/>
      <c r="R103" s="44"/>
      <c r="S103" s="202"/>
    </row>
    <row r="104" spans="1:19">
      <c r="A104" s="437"/>
      <c r="B104" s="405"/>
      <c r="C104" s="464" t="s">
        <v>601</v>
      </c>
      <c r="D104" s="442" t="s">
        <v>602</v>
      </c>
      <c r="E104" s="157" t="s">
        <v>15</v>
      </c>
      <c r="F104" s="146" t="s">
        <v>499</v>
      </c>
      <c r="G104" s="146" t="s">
        <v>581</v>
      </c>
      <c r="H104" s="146">
        <v>85655265868</v>
      </c>
      <c r="I104" s="146">
        <v>7129119602</v>
      </c>
      <c r="J104" s="146"/>
      <c r="K104" s="146" t="s">
        <v>582</v>
      </c>
      <c r="L104" s="146"/>
      <c r="M104" s="1" t="s">
        <v>43</v>
      </c>
      <c r="N104" s="128" t="s">
        <v>9</v>
      </c>
      <c r="O104" s="44"/>
      <c r="P104" s="44"/>
      <c r="Q104" s="44"/>
      <c r="R104" s="44"/>
      <c r="S104" s="202"/>
    </row>
    <row r="105" spans="1:19">
      <c r="A105" s="437"/>
      <c r="B105" s="405"/>
      <c r="C105" s="465"/>
      <c r="D105" s="435"/>
      <c r="E105" s="1" t="s">
        <v>16</v>
      </c>
      <c r="F105" s="327" t="s">
        <v>392</v>
      </c>
      <c r="G105" s="146" t="s">
        <v>379</v>
      </c>
      <c r="H105" s="146">
        <v>85655265868</v>
      </c>
      <c r="I105" s="146">
        <v>7129119602</v>
      </c>
      <c r="K105" s="146" t="s">
        <v>582</v>
      </c>
      <c r="M105" s="1" t="s">
        <v>43</v>
      </c>
      <c r="N105" s="128" t="s">
        <v>9</v>
      </c>
      <c r="O105" s="44"/>
      <c r="P105" s="44"/>
      <c r="Q105" s="44"/>
      <c r="R105" s="44"/>
      <c r="S105" s="202"/>
    </row>
    <row r="106" spans="1:19">
      <c r="A106" s="410"/>
      <c r="B106" s="405"/>
      <c r="C106" s="466"/>
      <c r="D106" s="436"/>
      <c r="E106" s="1" t="s">
        <v>16</v>
      </c>
      <c r="F106" t="s">
        <v>585</v>
      </c>
      <c r="G106" t="s">
        <v>586</v>
      </c>
      <c r="H106" s="146">
        <v>85155488147</v>
      </c>
      <c r="I106" s="146">
        <v>7289937832</v>
      </c>
      <c r="K106" s="146" t="s">
        <v>582</v>
      </c>
      <c r="M106" s="1" t="s">
        <v>43</v>
      </c>
      <c r="N106" s="128" t="s">
        <v>9</v>
      </c>
      <c r="O106" s="102"/>
      <c r="P106" s="44"/>
      <c r="Q106" s="44"/>
      <c r="R106" s="44"/>
      <c r="S106" s="202"/>
    </row>
    <row r="107" spans="1:19" ht="56.25" customHeight="1">
      <c r="A107" s="401"/>
      <c r="B107" s="407" t="s">
        <v>416</v>
      </c>
      <c r="C107" s="455" t="s">
        <v>417</v>
      </c>
      <c r="D107" s="439" t="s">
        <v>418</v>
      </c>
      <c r="E107" s="328" t="s">
        <v>15</v>
      </c>
      <c r="F107" s="44" t="s">
        <v>376</v>
      </c>
      <c r="G107" s="44" t="s">
        <v>603</v>
      </c>
      <c r="H107" s="44" t="s">
        <v>420</v>
      </c>
      <c r="I107" s="44">
        <v>7272643778</v>
      </c>
      <c r="J107" s="44"/>
      <c r="K107" s="44" t="s">
        <v>604</v>
      </c>
      <c r="L107" s="44"/>
      <c r="M107" s="1"/>
      <c r="N107" s="128" t="s">
        <v>9</v>
      </c>
      <c r="O107" s="44"/>
      <c r="P107" s="338"/>
      <c r="Q107" s="103"/>
      <c r="R107" s="103"/>
      <c r="S107" s="103"/>
    </row>
    <row r="108" spans="1:19">
      <c r="A108" s="401"/>
      <c r="B108" s="405"/>
      <c r="C108" s="456"/>
      <c r="D108" s="441"/>
      <c r="E108" s="8" t="s">
        <v>16</v>
      </c>
      <c r="F108" s="44" t="s">
        <v>422</v>
      </c>
      <c r="G108" s="44" t="s">
        <v>423</v>
      </c>
      <c r="H108" s="44" t="s">
        <v>420</v>
      </c>
      <c r="I108" s="44"/>
      <c r="J108" s="44"/>
      <c r="K108" s="44" t="s">
        <v>425</v>
      </c>
      <c r="L108" s="44"/>
      <c r="M108" s="44"/>
      <c r="N108" s="128" t="s">
        <v>9</v>
      </c>
      <c r="O108" s="44"/>
      <c r="P108" s="152"/>
      <c r="Q108" s="44"/>
      <c r="R108" s="44"/>
      <c r="S108" s="44"/>
    </row>
    <row r="109" spans="1:19" ht="56.25" customHeight="1">
      <c r="A109" s="401"/>
      <c r="B109" s="405"/>
      <c r="C109" s="455" t="s">
        <v>426</v>
      </c>
      <c r="D109" s="439" t="s">
        <v>418</v>
      </c>
      <c r="E109" s="8" t="s">
        <v>15</v>
      </c>
      <c r="F109" s="44" t="s">
        <v>376</v>
      </c>
      <c r="G109" s="44" t="s">
        <v>603</v>
      </c>
      <c r="H109" s="44" t="s">
        <v>420</v>
      </c>
      <c r="I109" s="44">
        <v>7272643778</v>
      </c>
      <c r="J109" s="44"/>
      <c r="K109" s="44" t="s">
        <v>604</v>
      </c>
      <c r="L109" s="44"/>
      <c r="M109" s="44"/>
      <c r="N109" s="128" t="s">
        <v>9</v>
      </c>
      <c r="O109" s="44"/>
      <c r="P109" s="152"/>
      <c r="Q109" s="44"/>
      <c r="R109" s="44"/>
      <c r="S109" s="44"/>
    </row>
    <row r="110" spans="1:19">
      <c r="A110" s="401"/>
      <c r="B110" s="405"/>
      <c r="C110" s="456"/>
      <c r="D110" s="441"/>
      <c r="E110" s="8" t="s">
        <v>16</v>
      </c>
      <c r="F110" s="44" t="s">
        <v>422</v>
      </c>
      <c r="G110" s="44" t="s">
        <v>423</v>
      </c>
      <c r="H110" s="44" t="s">
        <v>420</v>
      </c>
      <c r="I110" s="44"/>
      <c r="J110" s="44"/>
      <c r="K110" s="44" t="s">
        <v>425</v>
      </c>
      <c r="L110" s="44"/>
      <c r="M110" s="44"/>
      <c r="N110" s="128" t="s">
        <v>9</v>
      </c>
      <c r="O110" s="44"/>
      <c r="P110" s="152"/>
      <c r="Q110" s="44"/>
      <c r="R110" s="44"/>
      <c r="S110" s="44"/>
    </row>
    <row r="111" spans="1:19" ht="56.25" customHeight="1">
      <c r="A111" s="401"/>
      <c r="B111" s="405"/>
      <c r="C111" s="455" t="s">
        <v>427</v>
      </c>
      <c r="D111" s="439" t="s">
        <v>418</v>
      </c>
      <c r="E111" s="8" t="s">
        <v>15</v>
      </c>
      <c r="F111" s="44" t="s">
        <v>376</v>
      </c>
      <c r="G111" s="44" t="s">
        <v>603</v>
      </c>
      <c r="H111" s="44" t="s">
        <v>420</v>
      </c>
      <c r="I111" s="44">
        <v>7272643778</v>
      </c>
      <c r="J111" s="44"/>
      <c r="K111" s="44" t="s">
        <v>604</v>
      </c>
      <c r="L111" s="44"/>
      <c r="M111" s="44"/>
      <c r="N111" s="128" t="s">
        <v>9</v>
      </c>
      <c r="O111" s="44"/>
      <c r="P111" s="152"/>
      <c r="Q111" s="44"/>
      <c r="R111" s="44"/>
      <c r="S111" s="44"/>
    </row>
    <row r="112" spans="1:19">
      <c r="A112" s="401"/>
      <c r="B112" s="405"/>
      <c r="C112" s="456"/>
      <c r="D112" s="441"/>
      <c r="E112" s="8" t="s">
        <v>16</v>
      </c>
      <c r="F112" s="44" t="s">
        <v>422</v>
      </c>
      <c r="G112" s="44" t="s">
        <v>423</v>
      </c>
      <c r="H112" s="44" t="s">
        <v>420</v>
      </c>
      <c r="I112" s="44"/>
      <c r="J112" s="44"/>
      <c r="K112" s="44" t="s">
        <v>425</v>
      </c>
      <c r="L112" s="44"/>
      <c r="M112" s="44"/>
      <c r="N112" s="128" t="s">
        <v>9</v>
      </c>
      <c r="O112" s="44"/>
      <c r="P112" s="152"/>
      <c r="Q112" s="44"/>
      <c r="R112" s="44"/>
      <c r="S112" s="44"/>
    </row>
    <row r="113" spans="1:19" ht="56.25" customHeight="1">
      <c r="A113" s="401"/>
      <c r="B113" s="405"/>
      <c r="C113" s="455" t="s">
        <v>428</v>
      </c>
      <c r="D113" s="439" t="s">
        <v>418</v>
      </c>
      <c r="E113" s="8" t="s">
        <v>15</v>
      </c>
      <c r="F113" s="44" t="s">
        <v>376</v>
      </c>
      <c r="G113" s="44" t="s">
        <v>603</v>
      </c>
      <c r="H113" s="44" t="s">
        <v>420</v>
      </c>
      <c r="I113" s="44">
        <v>7272643778</v>
      </c>
      <c r="J113" s="44"/>
      <c r="K113" s="44" t="s">
        <v>604</v>
      </c>
      <c r="L113" s="44"/>
      <c r="M113" s="44"/>
      <c r="N113" s="128" t="s">
        <v>9</v>
      </c>
      <c r="O113" s="44"/>
      <c r="P113" s="152"/>
      <c r="Q113" s="44"/>
      <c r="R113" s="44"/>
      <c r="S113" s="44"/>
    </row>
    <row r="114" spans="1:19">
      <c r="A114" s="401"/>
      <c r="B114" s="405"/>
      <c r="C114" s="456"/>
      <c r="D114" s="441"/>
      <c r="E114" s="8" t="s">
        <v>16</v>
      </c>
      <c r="F114" s="44" t="s">
        <v>422</v>
      </c>
      <c r="G114" s="44" t="s">
        <v>423</v>
      </c>
      <c r="H114" s="44" t="s">
        <v>420</v>
      </c>
      <c r="I114" s="44"/>
      <c r="J114" s="44"/>
      <c r="K114" s="44" t="s">
        <v>425</v>
      </c>
      <c r="L114" s="44"/>
      <c r="M114" s="44"/>
      <c r="N114" s="128" t="s">
        <v>9</v>
      </c>
      <c r="O114" s="44"/>
      <c r="P114" s="152"/>
      <c r="Q114" s="44"/>
      <c r="R114" s="44"/>
      <c r="S114" s="44"/>
    </row>
    <row r="115" spans="1:19" ht="56.25" customHeight="1">
      <c r="A115" s="401"/>
      <c r="B115" s="405"/>
      <c r="C115" s="455" t="s">
        <v>429</v>
      </c>
      <c r="D115" s="439" t="s">
        <v>418</v>
      </c>
      <c r="E115" s="8" t="s">
        <v>15</v>
      </c>
      <c r="F115" s="44" t="s">
        <v>376</v>
      </c>
      <c r="G115" s="44" t="s">
        <v>603</v>
      </c>
      <c r="H115" s="44" t="s">
        <v>420</v>
      </c>
      <c r="I115" s="44">
        <v>7272643778</v>
      </c>
      <c r="J115" s="44"/>
      <c r="K115" s="44" t="s">
        <v>604</v>
      </c>
      <c r="L115" s="44"/>
      <c r="M115" s="44"/>
      <c r="N115" s="128" t="s">
        <v>9</v>
      </c>
      <c r="O115" s="44"/>
      <c r="P115" s="152"/>
      <c r="Q115" s="44"/>
      <c r="R115" s="44"/>
      <c r="S115" s="44"/>
    </row>
    <row r="116" spans="1:19">
      <c r="A116" s="401"/>
      <c r="B116" s="405"/>
      <c r="C116" s="456"/>
      <c r="D116" s="441"/>
      <c r="E116" s="8" t="s">
        <v>16</v>
      </c>
      <c r="F116" s="214">
        <v>18.100000000000001</v>
      </c>
      <c r="G116" s="44" t="s">
        <v>430</v>
      </c>
      <c r="H116" s="44" t="s">
        <v>420</v>
      </c>
      <c r="I116" s="44"/>
      <c r="J116" s="44"/>
      <c r="K116" s="44" t="s">
        <v>431</v>
      </c>
      <c r="L116" s="44"/>
      <c r="M116" s="44"/>
      <c r="N116" s="128" t="s">
        <v>9</v>
      </c>
      <c r="O116" s="44"/>
      <c r="P116" s="152"/>
      <c r="Q116" s="44"/>
      <c r="R116" s="44"/>
      <c r="S116" s="44"/>
    </row>
    <row r="117" spans="1:19" ht="56.25" customHeight="1">
      <c r="A117" s="401"/>
      <c r="B117" s="405"/>
      <c r="C117" s="455" t="s">
        <v>432</v>
      </c>
      <c r="D117" s="439" t="s">
        <v>418</v>
      </c>
      <c r="E117" s="8" t="s">
        <v>15</v>
      </c>
      <c r="F117" s="44" t="s">
        <v>376</v>
      </c>
      <c r="G117" s="44" t="s">
        <v>603</v>
      </c>
      <c r="H117" s="44" t="s">
        <v>420</v>
      </c>
      <c r="I117" s="44">
        <v>7272643778</v>
      </c>
      <c r="J117" s="44"/>
      <c r="K117" s="44" t="s">
        <v>604</v>
      </c>
      <c r="L117" s="44"/>
      <c r="M117" s="44"/>
      <c r="N117" s="128" t="s">
        <v>9</v>
      </c>
      <c r="O117" s="44"/>
      <c r="P117" s="152"/>
      <c r="Q117" s="44"/>
      <c r="R117" s="44"/>
      <c r="S117" s="44"/>
    </row>
    <row r="118" spans="1:19">
      <c r="A118" s="401"/>
      <c r="B118" s="405"/>
      <c r="C118" s="456"/>
      <c r="D118" s="441"/>
      <c r="E118" s="8" t="s">
        <v>16</v>
      </c>
      <c r="F118" s="214">
        <v>18.100000000000001</v>
      </c>
      <c r="G118" s="44" t="s">
        <v>430</v>
      </c>
      <c r="H118" s="44" t="s">
        <v>420</v>
      </c>
      <c r="I118" s="44"/>
      <c r="J118" s="44"/>
      <c r="K118" s="44" t="s">
        <v>431</v>
      </c>
      <c r="L118" s="44"/>
      <c r="M118" s="44"/>
      <c r="N118" s="128" t="s">
        <v>9</v>
      </c>
      <c r="O118" s="44"/>
      <c r="P118" s="152"/>
      <c r="Q118" s="44"/>
      <c r="R118" s="44"/>
      <c r="S118" s="44"/>
    </row>
    <row r="119" spans="1:19" ht="56.25" customHeight="1">
      <c r="A119" s="401"/>
      <c r="B119" s="405"/>
      <c r="C119" s="455" t="s">
        <v>433</v>
      </c>
      <c r="D119" s="439" t="s">
        <v>418</v>
      </c>
      <c r="E119" s="8" t="s">
        <v>15</v>
      </c>
      <c r="F119" s="44" t="s">
        <v>376</v>
      </c>
      <c r="G119" s="44" t="s">
        <v>603</v>
      </c>
      <c r="H119" s="44" t="s">
        <v>420</v>
      </c>
      <c r="I119" s="44">
        <v>7272643778</v>
      </c>
      <c r="J119" s="44"/>
      <c r="K119" s="44" t="s">
        <v>604</v>
      </c>
      <c r="L119" s="44"/>
      <c r="M119" s="44"/>
      <c r="N119" s="128" t="s">
        <v>9</v>
      </c>
      <c r="O119" s="44"/>
      <c r="P119" s="152"/>
      <c r="Q119" s="44"/>
      <c r="R119" s="44"/>
      <c r="S119" s="44"/>
    </row>
    <row r="120" spans="1:19">
      <c r="A120" s="401"/>
      <c r="B120" s="405"/>
      <c r="C120" s="456"/>
      <c r="D120" s="441"/>
      <c r="E120" s="8" t="s">
        <v>16</v>
      </c>
      <c r="F120" s="44">
        <v>18.100000000000001</v>
      </c>
      <c r="G120" s="44" t="s">
        <v>430</v>
      </c>
      <c r="H120" s="44" t="s">
        <v>420</v>
      </c>
      <c r="I120" s="44"/>
      <c r="J120" s="44"/>
      <c r="K120" s="44" t="s">
        <v>431</v>
      </c>
      <c r="L120" s="44"/>
      <c r="M120" s="44"/>
      <c r="N120" s="128" t="s">
        <v>9</v>
      </c>
      <c r="O120" s="44"/>
      <c r="P120" s="152"/>
      <c r="Q120" s="44"/>
      <c r="R120" s="44"/>
      <c r="S120" s="44"/>
    </row>
    <row r="121" spans="1:19" ht="56.25" customHeight="1">
      <c r="A121" s="401"/>
      <c r="B121" s="405"/>
      <c r="C121" s="455" t="s">
        <v>434</v>
      </c>
      <c r="D121" s="439" t="s">
        <v>418</v>
      </c>
      <c r="E121" s="8" t="s">
        <v>15</v>
      </c>
      <c r="F121" s="44" t="s">
        <v>376</v>
      </c>
      <c r="G121" s="44" t="s">
        <v>603</v>
      </c>
      <c r="H121" s="44" t="s">
        <v>420</v>
      </c>
      <c r="I121" s="44">
        <v>7272643778</v>
      </c>
      <c r="J121" s="44"/>
      <c r="K121" s="44" t="s">
        <v>604</v>
      </c>
      <c r="L121" s="44"/>
      <c r="M121" s="44"/>
      <c r="N121" s="128" t="s">
        <v>9</v>
      </c>
      <c r="O121" s="44"/>
      <c r="P121" s="152"/>
      <c r="Q121" s="44"/>
      <c r="R121" s="44"/>
      <c r="S121" s="44"/>
    </row>
    <row r="122" spans="1:19">
      <c r="A122" s="401"/>
      <c r="B122" s="405"/>
      <c r="C122" s="456"/>
      <c r="D122" s="441"/>
      <c r="E122" s="8" t="s">
        <v>16</v>
      </c>
      <c r="F122" s="44" t="s">
        <v>422</v>
      </c>
      <c r="G122" s="44" t="s">
        <v>423</v>
      </c>
      <c r="H122" s="44" t="s">
        <v>420</v>
      </c>
      <c r="I122" s="44"/>
      <c r="J122" s="44"/>
      <c r="K122" s="44" t="s">
        <v>425</v>
      </c>
      <c r="L122" s="44"/>
      <c r="M122" s="44"/>
      <c r="N122" s="128" t="s">
        <v>9</v>
      </c>
      <c r="O122" s="44"/>
      <c r="P122" s="152"/>
      <c r="Q122" s="44"/>
      <c r="R122" s="44"/>
      <c r="S122" s="44"/>
    </row>
    <row r="123" spans="1:19" ht="56.25" customHeight="1">
      <c r="A123" s="401"/>
      <c r="B123" s="405"/>
      <c r="C123" s="455" t="s">
        <v>435</v>
      </c>
      <c r="D123" s="439" t="s">
        <v>418</v>
      </c>
      <c r="E123" s="8" t="s">
        <v>15</v>
      </c>
      <c r="F123" s="44" t="s">
        <v>376</v>
      </c>
      <c r="G123" s="44" t="s">
        <v>603</v>
      </c>
      <c r="H123" s="44" t="s">
        <v>420</v>
      </c>
      <c r="I123" s="44">
        <v>7272643778</v>
      </c>
      <c r="J123" s="44"/>
      <c r="K123" s="44" t="s">
        <v>604</v>
      </c>
      <c r="L123" s="44"/>
      <c r="M123" s="44"/>
      <c r="N123" s="128" t="s">
        <v>9</v>
      </c>
      <c r="O123" s="44"/>
      <c r="P123" s="152"/>
      <c r="Q123" s="44"/>
      <c r="R123" s="44"/>
      <c r="S123" s="44"/>
    </row>
    <row r="124" spans="1:19">
      <c r="A124" s="401"/>
      <c r="B124" s="405"/>
      <c r="C124" s="456"/>
      <c r="D124" s="441"/>
      <c r="E124" s="8" t="s">
        <v>16</v>
      </c>
      <c r="F124" s="44">
        <v>18.100000000000001</v>
      </c>
      <c r="G124" s="44" t="s">
        <v>430</v>
      </c>
      <c r="H124" s="44" t="s">
        <v>420</v>
      </c>
      <c r="I124" s="44"/>
      <c r="J124" s="44"/>
      <c r="K124" s="44" t="s">
        <v>431</v>
      </c>
      <c r="L124" s="44"/>
      <c r="M124" s="44"/>
      <c r="N124" s="128" t="s">
        <v>9</v>
      </c>
      <c r="O124" s="44"/>
      <c r="P124" s="152"/>
      <c r="Q124" s="44"/>
      <c r="R124" s="44"/>
      <c r="S124" s="44"/>
    </row>
    <row r="125" spans="1:19" ht="56.25" customHeight="1">
      <c r="A125" s="401"/>
      <c r="B125" s="405"/>
      <c r="C125" s="455" t="s">
        <v>436</v>
      </c>
      <c r="D125" s="439" t="s">
        <v>418</v>
      </c>
      <c r="E125" s="8" t="s">
        <v>15</v>
      </c>
      <c r="F125" s="44" t="s">
        <v>376</v>
      </c>
      <c r="G125" s="44" t="s">
        <v>603</v>
      </c>
      <c r="H125" s="44" t="s">
        <v>420</v>
      </c>
      <c r="I125" s="44">
        <v>7272643778</v>
      </c>
      <c r="J125" s="44"/>
      <c r="K125" s="44" t="s">
        <v>604</v>
      </c>
      <c r="L125" s="44"/>
      <c r="M125" s="44"/>
      <c r="N125" s="128" t="s">
        <v>9</v>
      </c>
      <c r="O125" s="44"/>
      <c r="P125" s="152"/>
      <c r="Q125" s="44"/>
      <c r="R125" s="44"/>
      <c r="S125" s="44"/>
    </row>
    <row r="126" spans="1:19">
      <c r="A126" s="401"/>
      <c r="B126" s="405"/>
      <c r="C126" s="456"/>
      <c r="D126" s="441"/>
      <c r="E126" s="8" t="s">
        <v>16</v>
      </c>
      <c r="F126" s="44">
        <v>18.100000000000001</v>
      </c>
      <c r="G126" s="44" t="s">
        <v>430</v>
      </c>
      <c r="H126" s="44" t="s">
        <v>420</v>
      </c>
      <c r="I126" s="44"/>
      <c r="J126" s="44"/>
      <c r="K126" s="44" t="s">
        <v>431</v>
      </c>
      <c r="L126" s="44"/>
      <c r="M126" s="44"/>
      <c r="N126" s="128" t="s">
        <v>9</v>
      </c>
      <c r="O126" s="44"/>
      <c r="P126" s="152"/>
      <c r="Q126" s="44"/>
      <c r="R126" s="44"/>
      <c r="S126" s="44"/>
    </row>
    <row r="127" spans="1:19">
      <c r="A127" s="401"/>
      <c r="B127" s="405"/>
      <c r="C127" s="455" t="s">
        <v>437</v>
      </c>
      <c r="D127" s="127"/>
      <c r="E127" s="8" t="s">
        <v>15</v>
      </c>
      <c r="F127" s="44"/>
      <c r="G127" s="44"/>
      <c r="H127" s="44"/>
      <c r="I127" s="44"/>
      <c r="J127" s="44"/>
      <c r="K127" s="44" t="s">
        <v>604</v>
      </c>
      <c r="L127" s="44"/>
      <c r="M127" s="44"/>
      <c r="N127" s="128" t="s">
        <v>11</v>
      </c>
      <c r="O127" s="44"/>
      <c r="P127" s="152"/>
      <c r="Q127" s="44"/>
      <c r="R127" s="44"/>
      <c r="S127" s="447" t="s">
        <v>438</v>
      </c>
    </row>
    <row r="128" spans="1:19">
      <c r="A128" s="401"/>
      <c r="B128" s="405"/>
      <c r="C128" s="456"/>
      <c r="D128" s="127"/>
      <c r="E128" s="8" t="s">
        <v>16</v>
      </c>
      <c r="F128" s="44"/>
      <c r="G128" s="44"/>
      <c r="H128" s="44"/>
      <c r="I128" s="44"/>
      <c r="J128" s="44"/>
      <c r="K128" s="44" t="s">
        <v>431</v>
      </c>
      <c r="L128" s="44"/>
      <c r="M128" s="44"/>
      <c r="N128" s="128" t="s">
        <v>11</v>
      </c>
      <c r="O128" s="44"/>
      <c r="P128" s="152"/>
      <c r="Q128" s="44"/>
      <c r="R128" s="44"/>
      <c r="S128" s="448"/>
    </row>
    <row r="129" spans="1:19" ht="42" customHeight="1">
      <c r="A129" s="410"/>
      <c r="B129" s="407" t="s">
        <v>605</v>
      </c>
      <c r="C129" s="413" t="s">
        <v>440</v>
      </c>
      <c r="D129" s="396" t="s">
        <v>441</v>
      </c>
      <c r="E129" s="1" t="s">
        <v>15</v>
      </c>
      <c r="F129" s="44" t="s">
        <v>376</v>
      </c>
      <c r="G129" s="44" t="s">
        <v>603</v>
      </c>
      <c r="H129" s="44" t="s">
        <v>420</v>
      </c>
      <c r="I129" s="44">
        <v>7272643778</v>
      </c>
      <c r="J129" s="44"/>
      <c r="K129" s="44" t="s">
        <v>604</v>
      </c>
      <c r="L129" s="44"/>
      <c r="M129" s="44"/>
      <c r="N129" s="1" t="s">
        <v>9</v>
      </c>
      <c r="O129" s="103"/>
      <c r="P129" s="44"/>
      <c r="Q129" s="44"/>
      <c r="R129" s="44"/>
      <c r="S129" s="44"/>
    </row>
    <row r="130" spans="1:19" ht="42" customHeight="1">
      <c r="A130" s="410"/>
      <c r="B130" s="407"/>
      <c r="C130" s="457"/>
      <c r="D130" s="397"/>
      <c r="E130" s="1" t="s">
        <v>16</v>
      </c>
      <c r="F130" s="44">
        <v>18.100000000000001</v>
      </c>
      <c r="G130" s="44" t="s">
        <v>423</v>
      </c>
      <c r="H130" s="44" t="s">
        <v>420</v>
      </c>
      <c r="I130" s="44">
        <v>7290162534</v>
      </c>
      <c r="J130" s="44"/>
      <c r="K130" s="44" t="s">
        <v>425</v>
      </c>
      <c r="L130" s="44"/>
      <c r="M130" s="44"/>
      <c r="N130" s="1" t="s">
        <v>9</v>
      </c>
      <c r="O130" s="44"/>
      <c r="P130" s="44"/>
      <c r="Q130" s="44"/>
      <c r="R130" s="44"/>
      <c r="S130" s="44"/>
    </row>
    <row r="131" spans="1:19" ht="42" customHeight="1">
      <c r="A131" s="410"/>
      <c r="B131" s="407"/>
      <c r="C131" s="150" t="s">
        <v>442</v>
      </c>
      <c r="D131" s="396" t="s">
        <v>441</v>
      </c>
      <c r="E131" s="1" t="s">
        <v>15</v>
      </c>
      <c r="F131" s="44" t="s">
        <v>376</v>
      </c>
      <c r="G131" s="44" t="s">
        <v>603</v>
      </c>
      <c r="H131" s="44" t="s">
        <v>420</v>
      </c>
      <c r="I131" s="44">
        <v>7272643778</v>
      </c>
      <c r="J131" s="44"/>
      <c r="K131" s="44" t="s">
        <v>604</v>
      </c>
      <c r="L131" s="44"/>
      <c r="M131" s="44"/>
      <c r="N131" s="1" t="s">
        <v>9</v>
      </c>
      <c r="O131" s="44"/>
      <c r="P131" s="44"/>
      <c r="Q131" s="44"/>
      <c r="R131" s="44"/>
      <c r="S131" s="44"/>
    </row>
    <row r="132" spans="1:19" ht="42" customHeight="1">
      <c r="A132" s="410"/>
      <c r="B132" s="407"/>
      <c r="C132" s="150"/>
      <c r="D132" s="397"/>
      <c r="E132" s="1" t="s">
        <v>16</v>
      </c>
      <c r="F132" s="44">
        <v>18.100000000000001</v>
      </c>
      <c r="G132" s="44" t="s">
        <v>423</v>
      </c>
      <c r="H132" s="44" t="s">
        <v>420</v>
      </c>
      <c r="I132" s="44">
        <v>7290162534</v>
      </c>
      <c r="J132" s="44"/>
      <c r="K132" s="44" t="s">
        <v>425</v>
      </c>
      <c r="L132" s="44"/>
      <c r="M132" s="44"/>
      <c r="N132" s="1" t="s">
        <v>9</v>
      </c>
      <c r="O132" s="44"/>
      <c r="P132" s="44"/>
      <c r="Q132" s="44"/>
      <c r="R132" s="44"/>
      <c r="S132" s="44"/>
    </row>
    <row r="133" spans="1:19" ht="28.5" customHeight="1">
      <c r="A133" s="410"/>
      <c r="B133" s="407"/>
      <c r="C133" s="150" t="s">
        <v>443</v>
      </c>
      <c r="D133" s="396" t="s">
        <v>444</v>
      </c>
      <c r="E133" s="1" t="s">
        <v>15</v>
      </c>
      <c r="F133" s="44" t="s">
        <v>376</v>
      </c>
      <c r="G133" s="44" t="s">
        <v>603</v>
      </c>
      <c r="H133" s="44" t="s">
        <v>420</v>
      </c>
      <c r="I133" s="44">
        <v>7272643778</v>
      </c>
      <c r="J133" s="44"/>
      <c r="K133" s="44" t="s">
        <v>604</v>
      </c>
      <c r="L133" s="44"/>
      <c r="M133" s="44"/>
      <c r="N133" s="1" t="s">
        <v>9</v>
      </c>
      <c r="O133" s="44"/>
      <c r="P133" s="44"/>
      <c r="Q133" s="44"/>
      <c r="R133" s="44"/>
      <c r="S133" s="44"/>
    </row>
    <row r="134" spans="1:19" ht="28.5" customHeight="1">
      <c r="A134" s="410"/>
      <c r="B134" s="407"/>
      <c r="C134" s="150"/>
      <c r="D134" s="397"/>
      <c r="E134" s="1" t="s">
        <v>16</v>
      </c>
      <c r="F134" s="44">
        <v>18.100000000000001</v>
      </c>
      <c r="G134" s="44" t="s">
        <v>423</v>
      </c>
      <c r="H134" s="44" t="s">
        <v>420</v>
      </c>
      <c r="I134" s="44">
        <v>7290162534</v>
      </c>
      <c r="J134" s="44"/>
      <c r="K134" s="44" t="s">
        <v>425</v>
      </c>
      <c r="L134" s="44"/>
      <c r="M134" s="44"/>
      <c r="N134" s="1" t="s">
        <v>9</v>
      </c>
      <c r="O134" s="44"/>
      <c r="P134" s="44"/>
      <c r="Q134" s="44"/>
      <c r="R134" s="44"/>
      <c r="S134" s="44"/>
    </row>
    <row r="135" spans="1:19" ht="28.5" customHeight="1">
      <c r="A135" s="410"/>
      <c r="B135" s="407"/>
      <c r="C135" s="150" t="s">
        <v>445</v>
      </c>
      <c r="D135" s="396" t="s">
        <v>444</v>
      </c>
      <c r="E135" s="1" t="s">
        <v>15</v>
      </c>
      <c r="F135" s="44" t="s">
        <v>376</v>
      </c>
      <c r="G135" s="44" t="s">
        <v>603</v>
      </c>
      <c r="H135" s="44" t="s">
        <v>420</v>
      </c>
      <c r="I135" s="44">
        <v>7272643778</v>
      </c>
      <c r="J135" s="44"/>
      <c r="K135" s="44" t="s">
        <v>604</v>
      </c>
      <c r="L135" s="44"/>
      <c r="M135" s="44"/>
      <c r="N135" s="1" t="s">
        <v>9</v>
      </c>
      <c r="O135" s="44"/>
      <c r="P135" s="44"/>
      <c r="Q135" s="44"/>
      <c r="R135" s="44"/>
      <c r="S135" s="44"/>
    </row>
    <row r="136" spans="1:19" ht="28.5" customHeight="1">
      <c r="A136" s="410"/>
      <c r="B136" s="407"/>
      <c r="C136" s="150"/>
      <c r="D136" s="397"/>
      <c r="E136" s="1" t="s">
        <v>16</v>
      </c>
      <c r="F136" s="44">
        <v>18.100000000000001</v>
      </c>
      <c r="G136" s="44" t="s">
        <v>423</v>
      </c>
      <c r="H136" s="44" t="s">
        <v>420</v>
      </c>
      <c r="I136" s="44">
        <v>7290162534</v>
      </c>
      <c r="J136" s="44"/>
      <c r="K136" s="44" t="s">
        <v>425</v>
      </c>
      <c r="L136" s="44"/>
      <c r="M136" s="44"/>
      <c r="N136" s="1" t="s">
        <v>9</v>
      </c>
      <c r="O136" s="44"/>
      <c r="P136" s="44"/>
      <c r="Q136" s="44"/>
      <c r="R136" s="44"/>
      <c r="S136" s="44"/>
    </row>
    <row r="137" spans="1:19">
      <c r="A137" s="410"/>
      <c r="B137" s="407"/>
      <c r="C137" s="150" t="s">
        <v>446</v>
      </c>
      <c r="D137" s="444" t="s">
        <v>447</v>
      </c>
      <c r="E137" s="1" t="s">
        <v>15</v>
      </c>
      <c r="F137" s="44" t="s">
        <v>376</v>
      </c>
      <c r="G137" s="44" t="s">
        <v>603</v>
      </c>
      <c r="H137" s="44" t="s">
        <v>420</v>
      </c>
      <c r="I137" s="44">
        <v>7272643778</v>
      </c>
      <c r="J137" s="44"/>
      <c r="K137" s="44" t="s">
        <v>604</v>
      </c>
      <c r="L137" s="44"/>
      <c r="M137" s="44"/>
      <c r="N137" s="1" t="s">
        <v>9</v>
      </c>
      <c r="O137" s="44"/>
      <c r="P137" s="44"/>
      <c r="Q137" s="44"/>
      <c r="R137" s="44"/>
      <c r="S137" s="44"/>
    </row>
    <row r="138" spans="1:19">
      <c r="A138" s="410"/>
      <c r="B138" s="407"/>
      <c r="C138" s="150"/>
      <c r="D138" s="445"/>
      <c r="E138" s="1" t="s">
        <v>16</v>
      </c>
      <c r="F138" s="44">
        <v>18.100000000000001</v>
      </c>
      <c r="G138" s="44" t="s">
        <v>423</v>
      </c>
      <c r="H138" s="44" t="s">
        <v>420</v>
      </c>
      <c r="I138" s="44">
        <v>7290162534</v>
      </c>
      <c r="J138" s="44"/>
      <c r="K138" s="44" t="s">
        <v>425</v>
      </c>
      <c r="L138" s="44"/>
      <c r="M138" s="44"/>
      <c r="N138" s="1" t="s">
        <v>9</v>
      </c>
      <c r="O138" s="44"/>
      <c r="P138" s="44"/>
      <c r="Q138" s="44"/>
      <c r="R138" s="44"/>
      <c r="S138" s="44"/>
    </row>
    <row r="139" spans="1:19">
      <c r="A139" s="410"/>
      <c r="B139" s="407"/>
      <c r="C139" s="150" t="s">
        <v>448</v>
      </c>
      <c r="D139" s="444" t="s">
        <v>447</v>
      </c>
      <c r="E139" s="1" t="s">
        <v>15</v>
      </c>
      <c r="F139" s="44" t="s">
        <v>376</v>
      </c>
      <c r="G139" s="44" t="s">
        <v>603</v>
      </c>
      <c r="H139" s="44" t="s">
        <v>420</v>
      </c>
      <c r="I139" s="44">
        <v>7272643778</v>
      </c>
      <c r="J139" s="44"/>
      <c r="K139" s="44" t="s">
        <v>604</v>
      </c>
      <c r="L139" s="44"/>
      <c r="M139" s="44"/>
      <c r="N139" s="1" t="s">
        <v>9</v>
      </c>
      <c r="O139" s="44"/>
      <c r="P139" s="44"/>
      <c r="Q139" s="44"/>
      <c r="R139" s="44"/>
      <c r="S139" s="44"/>
    </row>
    <row r="140" spans="1:19">
      <c r="A140" s="410"/>
      <c r="B140" s="407"/>
      <c r="C140" s="150"/>
      <c r="D140" s="445"/>
      <c r="E140" s="1" t="s">
        <v>16</v>
      </c>
      <c r="F140" s="44">
        <v>18.100000000000001</v>
      </c>
      <c r="G140" s="44" t="s">
        <v>423</v>
      </c>
      <c r="H140" s="44" t="s">
        <v>420</v>
      </c>
      <c r="I140" s="44">
        <v>7290162534</v>
      </c>
      <c r="J140" s="44"/>
      <c r="K140" s="44" t="s">
        <v>425</v>
      </c>
      <c r="L140" s="44"/>
      <c r="M140" s="44"/>
      <c r="N140" s="1" t="s">
        <v>9</v>
      </c>
      <c r="O140" s="44"/>
      <c r="P140" s="44"/>
      <c r="Q140" s="44"/>
      <c r="R140" s="44"/>
      <c r="S140" s="44"/>
    </row>
    <row r="141" spans="1:19">
      <c r="A141" s="410"/>
      <c r="B141" s="407"/>
      <c r="C141" s="150" t="s">
        <v>449</v>
      </c>
      <c r="D141" s="444" t="s">
        <v>450</v>
      </c>
      <c r="E141" s="1" t="s">
        <v>15</v>
      </c>
      <c r="F141" s="44" t="s">
        <v>376</v>
      </c>
      <c r="G141" s="44" t="s">
        <v>603</v>
      </c>
      <c r="H141" s="44" t="s">
        <v>420</v>
      </c>
      <c r="I141" s="44">
        <v>7272643778</v>
      </c>
      <c r="J141" s="44"/>
      <c r="K141" s="44" t="s">
        <v>604</v>
      </c>
      <c r="L141" s="44"/>
      <c r="M141" s="44"/>
      <c r="N141" s="1" t="s">
        <v>9</v>
      </c>
      <c r="O141" s="44"/>
      <c r="P141" s="44"/>
      <c r="Q141" s="44"/>
      <c r="R141" s="44"/>
      <c r="S141" s="44"/>
    </row>
    <row r="142" spans="1:19">
      <c r="A142" s="410"/>
      <c r="B142" s="407"/>
      <c r="C142" s="150"/>
      <c r="D142" s="445"/>
      <c r="E142" s="1" t="s">
        <v>16</v>
      </c>
      <c r="F142" s="44">
        <v>18.100000000000001</v>
      </c>
      <c r="G142" s="44" t="s">
        <v>423</v>
      </c>
      <c r="H142" s="44" t="s">
        <v>420</v>
      </c>
      <c r="I142" s="44">
        <v>7290162534</v>
      </c>
      <c r="J142" s="44"/>
      <c r="K142" s="44" t="s">
        <v>425</v>
      </c>
      <c r="L142" s="44"/>
      <c r="M142" s="44"/>
      <c r="N142" s="1" t="s">
        <v>9</v>
      </c>
      <c r="O142" s="44"/>
      <c r="P142" s="44"/>
      <c r="Q142" s="44"/>
      <c r="R142" s="44"/>
      <c r="S142" s="44"/>
    </row>
    <row r="143" spans="1:19">
      <c r="A143" s="410"/>
      <c r="B143" s="407"/>
      <c r="C143" s="151" t="s">
        <v>451</v>
      </c>
      <c r="D143" s="444" t="s">
        <v>450</v>
      </c>
      <c r="E143" s="1" t="s">
        <v>15</v>
      </c>
      <c r="F143" s="44" t="s">
        <v>376</v>
      </c>
      <c r="G143" s="44" t="s">
        <v>603</v>
      </c>
      <c r="H143" s="44" t="s">
        <v>420</v>
      </c>
      <c r="I143" s="44">
        <v>7272643778</v>
      </c>
      <c r="J143" s="102"/>
      <c r="K143" s="44" t="s">
        <v>604</v>
      </c>
      <c r="L143" s="102"/>
      <c r="M143" s="102"/>
      <c r="N143" s="1" t="s">
        <v>9</v>
      </c>
      <c r="O143" s="102"/>
      <c r="P143" s="102"/>
      <c r="Q143" s="102"/>
      <c r="R143" s="102"/>
      <c r="S143" s="102"/>
    </row>
    <row r="144" spans="1:19">
      <c r="A144" s="410"/>
      <c r="B144" s="407"/>
      <c r="C144" s="150"/>
      <c r="D144" s="445"/>
      <c r="E144" s="1" t="s">
        <v>16</v>
      </c>
      <c r="F144" s="44">
        <v>18.100000000000001</v>
      </c>
      <c r="G144" s="44" t="s">
        <v>423</v>
      </c>
      <c r="H144" s="44" t="s">
        <v>420</v>
      </c>
      <c r="I144" s="44">
        <v>7290162534</v>
      </c>
      <c r="J144" s="44"/>
      <c r="K144" s="44" t="s">
        <v>425</v>
      </c>
      <c r="L144" s="44"/>
      <c r="M144" s="44"/>
      <c r="N144" s="1" t="s">
        <v>9</v>
      </c>
      <c r="O144" s="44"/>
      <c r="P144" s="44"/>
      <c r="Q144" s="44"/>
      <c r="R144" s="44"/>
      <c r="S144" s="44"/>
    </row>
    <row r="145" spans="1:19" ht="29.25" customHeight="1">
      <c r="A145" s="410"/>
      <c r="B145" s="407"/>
      <c r="C145" s="413" t="s">
        <v>452</v>
      </c>
      <c r="D145" s="396" t="s">
        <v>453</v>
      </c>
      <c r="E145" s="1" t="s">
        <v>15</v>
      </c>
      <c r="F145" s="44" t="s">
        <v>376</v>
      </c>
      <c r="G145" s="44" t="s">
        <v>603</v>
      </c>
      <c r="H145" s="44" t="s">
        <v>420</v>
      </c>
      <c r="I145" s="44">
        <v>7272643778</v>
      </c>
      <c r="J145" s="44"/>
      <c r="K145" s="44" t="s">
        <v>604</v>
      </c>
      <c r="L145" s="44"/>
      <c r="M145" s="155"/>
      <c r="N145" s="1" t="s">
        <v>9</v>
      </c>
      <c r="O145" s="154"/>
      <c r="P145" s="44"/>
      <c r="Q145" s="44"/>
      <c r="R145" s="44"/>
      <c r="S145" s="44"/>
    </row>
    <row r="146" spans="1:19" ht="28.5" customHeight="1">
      <c r="A146" s="410"/>
      <c r="B146" s="407"/>
      <c r="C146" s="413"/>
      <c r="D146" s="397"/>
      <c r="E146" s="5" t="s">
        <v>16</v>
      </c>
      <c r="F146" s="102" t="s">
        <v>606</v>
      </c>
      <c r="G146" s="102" t="s">
        <v>607</v>
      </c>
      <c r="H146" s="102" t="s">
        <v>608</v>
      </c>
      <c r="I146" s="102">
        <v>7132708082</v>
      </c>
      <c r="J146" s="102"/>
      <c r="K146" s="102" t="s">
        <v>609</v>
      </c>
      <c r="L146" s="102"/>
      <c r="M146" s="102"/>
      <c r="N146" s="1" t="s">
        <v>9</v>
      </c>
      <c r="O146" s="102"/>
      <c r="P146" s="221"/>
      <c r="Q146" s="102"/>
      <c r="R146" s="102"/>
      <c r="S146" s="102" t="s">
        <v>610</v>
      </c>
    </row>
    <row r="147" spans="1:19" ht="29.25" customHeight="1">
      <c r="A147" s="403"/>
      <c r="B147" s="402" t="s">
        <v>454</v>
      </c>
      <c r="C147" s="412" t="s">
        <v>455</v>
      </c>
      <c r="D147" s="444" t="s">
        <v>611</v>
      </c>
      <c r="E147" s="1" t="s">
        <v>15</v>
      </c>
      <c r="F147" s="114" t="s">
        <v>367</v>
      </c>
      <c r="G147" s="114" t="s">
        <v>456</v>
      </c>
      <c r="H147" s="114" t="s">
        <v>457</v>
      </c>
      <c r="I147" s="114">
        <v>7272510363</v>
      </c>
      <c r="J147" s="44" t="s">
        <v>548</v>
      </c>
      <c r="K147" s="44" t="s">
        <v>458</v>
      </c>
      <c r="L147" s="44"/>
      <c r="M147" s="1" t="s">
        <v>43</v>
      </c>
      <c r="N147" s="1" t="s">
        <v>9</v>
      </c>
      <c r="O147" s="44"/>
      <c r="P147" s="44"/>
      <c r="Q147" s="44"/>
      <c r="R147" s="44"/>
      <c r="S147" s="44"/>
    </row>
    <row r="148" spans="1:19" ht="15.75" customHeight="1">
      <c r="A148" s="403"/>
      <c r="B148" s="402"/>
      <c r="C148" s="412"/>
      <c r="D148" s="445"/>
      <c r="E148" s="1" t="s">
        <v>16</v>
      </c>
      <c r="F148" s="208" t="s">
        <v>472</v>
      </c>
      <c r="G148" s="208" t="s">
        <v>473</v>
      </c>
      <c r="H148" s="208" t="s">
        <v>457</v>
      </c>
      <c r="I148" s="44">
        <v>7132708139</v>
      </c>
      <c r="J148" s="44" t="s">
        <v>548</v>
      </c>
      <c r="K148" s="44" t="s">
        <v>458</v>
      </c>
      <c r="L148" s="44"/>
      <c r="M148" s="1" t="s">
        <v>43</v>
      </c>
      <c r="N148" s="1" t="s">
        <v>9</v>
      </c>
      <c r="O148" s="44"/>
      <c r="P148" s="44"/>
      <c r="Q148" s="44"/>
      <c r="R148" s="44"/>
      <c r="S148" s="44"/>
    </row>
    <row r="149" spans="1:19" ht="15.75" customHeight="1">
      <c r="A149" s="403"/>
      <c r="B149" s="402"/>
      <c r="C149" s="414" t="s">
        <v>461</v>
      </c>
      <c r="D149" s="444" t="s">
        <v>612</v>
      </c>
      <c r="E149" s="1" t="s">
        <v>15</v>
      </c>
      <c r="F149" s="209" t="s">
        <v>499</v>
      </c>
      <c r="G149" s="209" t="s">
        <v>500</v>
      </c>
      <c r="H149" s="209" t="s">
        <v>491</v>
      </c>
      <c r="I149" s="102">
        <v>7271807389</v>
      </c>
      <c r="J149" s="44" t="s">
        <v>613</v>
      </c>
      <c r="K149" s="44" t="s">
        <v>458</v>
      </c>
      <c r="L149" s="44"/>
      <c r="M149" s="1" t="s">
        <v>43</v>
      </c>
      <c r="N149" s="1" t="s">
        <v>9</v>
      </c>
      <c r="O149" s="44"/>
      <c r="P149" s="44"/>
      <c r="Q149" s="44"/>
      <c r="R149" s="44"/>
      <c r="S149" s="44"/>
    </row>
    <row r="150" spans="1:19" ht="15.75" customHeight="1">
      <c r="A150" s="403"/>
      <c r="B150" s="402"/>
      <c r="C150" s="414"/>
      <c r="D150" s="445"/>
      <c r="E150" s="1" t="s">
        <v>16</v>
      </c>
      <c r="F150" s="208" t="s">
        <v>472</v>
      </c>
      <c r="G150" s="208" t="s">
        <v>473</v>
      </c>
      <c r="H150" s="208" t="s">
        <v>457</v>
      </c>
      <c r="I150" s="44">
        <v>7132708139</v>
      </c>
      <c r="J150" s="44"/>
      <c r="K150" s="44" t="s">
        <v>458</v>
      </c>
      <c r="L150" s="44"/>
      <c r="M150" s="1" t="s">
        <v>43</v>
      </c>
      <c r="N150" s="1" t="s">
        <v>9</v>
      </c>
      <c r="O150" s="44"/>
      <c r="P150" s="44"/>
      <c r="Q150" s="44"/>
      <c r="R150" s="44"/>
      <c r="S150" s="44"/>
    </row>
    <row r="151" spans="1:19" ht="15.75" customHeight="1">
      <c r="A151" s="403"/>
      <c r="B151" s="402"/>
      <c r="C151" s="414" t="s">
        <v>466</v>
      </c>
      <c r="D151" s="396" t="s">
        <v>614</v>
      </c>
      <c r="E151" s="1" t="s">
        <v>15</v>
      </c>
      <c r="F151" s="176"/>
      <c r="G151" s="50"/>
      <c r="H151" s="50"/>
      <c r="I151" s="50"/>
      <c r="J151" s="44"/>
      <c r="K151" s="44" t="s">
        <v>458</v>
      </c>
      <c r="L151" s="44"/>
      <c r="M151" s="1" t="s">
        <v>43</v>
      </c>
      <c r="N151" s="1" t="s">
        <v>9</v>
      </c>
      <c r="O151" s="44"/>
      <c r="P151" s="44"/>
      <c r="Q151" s="44"/>
      <c r="R151" s="44"/>
      <c r="S151" s="44" t="s">
        <v>615</v>
      </c>
    </row>
    <row r="152" spans="1:19" ht="15.75" customHeight="1">
      <c r="A152" s="403"/>
      <c r="B152" s="402"/>
      <c r="C152" s="414"/>
      <c r="D152" s="397"/>
      <c r="E152" s="1" t="s">
        <v>16</v>
      </c>
      <c r="F152" s="114"/>
      <c r="G152" s="208"/>
      <c r="H152" s="208"/>
      <c r="I152" s="44"/>
      <c r="J152" s="44"/>
      <c r="K152" s="44" t="s">
        <v>458</v>
      </c>
      <c r="L152" s="44"/>
      <c r="M152" s="1" t="s">
        <v>43</v>
      </c>
      <c r="N152" s="1" t="s">
        <v>9</v>
      </c>
      <c r="O152" s="44"/>
      <c r="P152" s="44"/>
      <c r="Q152" s="44"/>
      <c r="R152" s="44"/>
      <c r="S152" s="44" t="s">
        <v>615</v>
      </c>
    </row>
    <row r="153" spans="1:19" ht="15.75" customHeight="1">
      <c r="A153" s="403"/>
      <c r="B153" s="402"/>
      <c r="C153" s="414" t="s">
        <v>467</v>
      </c>
      <c r="D153" s="396" t="s">
        <v>616</v>
      </c>
      <c r="E153" s="1" t="s">
        <v>15</v>
      </c>
      <c r="F153" s="176"/>
      <c r="G153" s="50"/>
      <c r="H153" s="50"/>
      <c r="I153" s="50"/>
      <c r="J153" s="44"/>
      <c r="K153" s="44" t="s">
        <v>458</v>
      </c>
      <c r="L153" s="44"/>
      <c r="M153" s="1" t="s">
        <v>43</v>
      </c>
      <c r="N153" s="1" t="s">
        <v>9</v>
      </c>
      <c r="O153" s="44"/>
      <c r="P153" s="44"/>
      <c r="Q153" s="44"/>
      <c r="R153" s="44"/>
      <c r="S153" s="44" t="s">
        <v>615</v>
      </c>
    </row>
    <row r="154" spans="1:19" ht="24.75" customHeight="1">
      <c r="A154" s="403"/>
      <c r="B154" s="402"/>
      <c r="C154" s="414"/>
      <c r="D154" s="397"/>
      <c r="E154" s="1" t="s">
        <v>16</v>
      </c>
      <c r="F154" s="114"/>
      <c r="G154" s="208"/>
      <c r="H154" s="208"/>
      <c r="I154" s="44"/>
      <c r="J154" s="44"/>
      <c r="K154" s="44" t="s">
        <v>458</v>
      </c>
      <c r="L154" s="44"/>
      <c r="M154" s="1" t="s">
        <v>43</v>
      </c>
      <c r="N154" s="1" t="s">
        <v>9</v>
      </c>
      <c r="O154" s="44"/>
      <c r="P154" s="44"/>
      <c r="Q154" s="44"/>
      <c r="R154" s="44"/>
      <c r="S154" s="44" t="s">
        <v>615</v>
      </c>
    </row>
    <row r="155" spans="1:19" ht="15.75" customHeight="1">
      <c r="A155" s="403"/>
      <c r="B155" s="402"/>
      <c r="C155" s="414" t="s">
        <v>468</v>
      </c>
      <c r="D155" s="127"/>
      <c r="E155" s="1" t="s">
        <v>15</v>
      </c>
      <c r="F155" s="209" t="s">
        <v>376</v>
      </c>
      <c r="G155" s="209" t="s">
        <v>617</v>
      </c>
      <c r="H155" s="209" t="s">
        <v>457</v>
      </c>
      <c r="I155" s="102">
        <v>7001357535</v>
      </c>
      <c r="J155" s="44"/>
      <c r="K155" s="44" t="s">
        <v>470</v>
      </c>
      <c r="L155" s="44"/>
      <c r="M155" s="1" t="s">
        <v>43</v>
      </c>
      <c r="N155" s="1" t="s">
        <v>9</v>
      </c>
      <c r="O155" s="162"/>
      <c r="P155" s="44"/>
      <c r="Q155" s="44"/>
      <c r="R155" s="44"/>
      <c r="S155" s="44"/>
    </row>
    <row r="156" spans="1:19" ht="15.75" customHeight="1">
      <c r="A156" s="403"/>
      <c r="B156" s="402"/>
      <c r="C156" s="414"/>
      <c r="D156" s="127"/>
      <c r="E156" s="1" t="s">
        <v>16</v>
      </c>
      <c r="F156" s="208" t="s">
        <v>472</v>
      </c>
      <c r="G156" s="208" t="s">
        <v>473</v>
      </c>
      <c r="H156" s="208" t="s">
        <v>457</v>
      </c>
      <c r="I156" s="44">
        <v>7132708139</v>
      </c>
      <c r="J156" s="44"/>
      <c r="K156" s="44" t="s">
        <v>470</v>
      </c>
      <c r="L156" s="44"/>
      <c r="M156" s="1" t="s">
        <v>43</v>
      </c>
      <c r="N156" s="1" t="s">
        <v>9</v>
      </c>
      <c r="O156" s="44"/>
      <c r="P156" s="44"/>
      <c r="Q156" s="44"/>
      <c r="R156" s="44"/>
      <c r="S156" s="44"/>
    </row>
    <row r="157" spans="1:19" ht="15.75" customHeight="1">
      <c r="A157" s="403"/>
      <c r="B157" s="450"/>
      <c r="C157" s="451" t="s">
        <v>474</v>
      </c>
      <c r="D157" s="396" t="s">
        <v>618</v>
      </c>
      <c r="E157" s="1" t="s">
        <v>15</v>
      </c>
      <c r="F157" s="208" t="s">
        <v>367</v>
      </c>
      <c r="G157" s="208" t="s">
        <v>456</v>
      </c>
      <c r="H157" s="208" t="s">
        <v>457</v>
      </c>
      <c r="I157" s="44">
        <v>7272510363</v>
      </c>
      <c r="J157" s="44"/>
      <c r="K157" s="44" t="s">
        <v>458</v>
      </c>
      <c r="L157" s="44"/>
      <c r="M157" s="1" t="s">
        <v>43</v>
      </c>
      <c r="N157" s="1" t="s">
        <v>9</v>
      </c>
      <c r="O157" s="44"/>
      <c r="P157" s="44"/>
      <c r="Q157" s="44"/>
      <c r="R157" s="44"/>
      <c r="S157" s="44" t="s">
        <v>619</v>
      </c>
    </row>
    <row r="158" spans="1:19" ht="15.75" customHeight="1">
      <c r="A158" s="403"/>
      <c r="B158" s="450"/>
      <c r="C158" s="451"/>
      <c r="D158" s="397"/>
      <c r="E158" s="1" t="s">
        <v>16</v>
      </c>
      <c r="F158" s="208" t="s">
        <v>472</v>
      </c>
      <c r="G158" s="208" t="s">
        <v>473</v>
      </c>
      <c r="H158" s="208" t="s">
        <v>457</v>
      </c>
      <c r="I158" s="44">
        <v>7132708139</v>
      </c>
      <c r="J158" s="44"/>
      <c r="K158" s="44" t="s">
        <v>458</v>
      </c>
      <c r="L158" s="44"/>
      <c r="M158" s="1" t="s">
        <v>43</v>
      </c>
      <c r="N158" s="1" t="s">
        <v>9</v>
      </c>
      <c r="O158" s="44"/>
      <c r="P158" s="44"/>
      <c r="Q158" s="44"/>
      <c r="R158" s="44"/>
      <c r="S158" s="44" t="s">
        <v>619</v>
      </c>
    </row>
    <row r="159" spans="1:19" ht="15.75" customHeight="1">
      <c r="A159" s="403"/>
      <c r="B159" s="402"/>
      <c r="C159" s="452" t="s">
        <v>475</v>
      </c>
      <c r="D159" s="444" t="s">
        <v>620</v>
      </c>
      <c r="E159" s="1" t="s">
        <v>15</v>
      </c>
      <c r="F159" s="208" t="s">
        <v>367</v>
      </c>
      <c r="G159" s="208" t="s">
        <v>456</v>
      </c>
      <c r="H159" s="208" t="s">
        <v>457</v>
      </c>
      <c r="I159" s="44">
        <v>7272510363</v>
      </c>
      <c r="J159" s="44" t="s">
        <v>621</v>
      </c>
      <c r="K159" s="44" t="s">
        <v>458</v>
      </c>
      <c r="L159" s="44"/>
      <c r="M159" s="1" t="s">
        <v>43</v>
      </c>
      <c r="N159" s="1" t="s">
        <v>9</v>
      </c>
      <c r="O159" s="44"/>
      <c r="P159" s="44"/>
      <c r="Q159" s="44"/>
      <c r="R159" s="44"/>
      <c r="S159" s="44"/>
    </row>
    <row r="160" spans="1:19" ht="15.75" customHeight="1">
      <c r="A160" s="403"/>
      <c r="B160" s="402"/>
      <c r="C160" s="414"/>
      <c r="D160" s="445"/>
      <c r="E160" s="1" t="s">
        <v>16</v>
      </c>
      <c r="F160" s="208" t="s">
        <v>585</v>
      </c>
      <c r="G160" s="208" t="s">
        <v>465</v>
      </c>
      <c r="H160" s="208" t="s">
        <v>457</v>
      </c>
      <c r="I160" s="44">
        <v>7014522257</v>
      </c>
      <c r="J160" s="44" t="s">
        <v>476</v>
      </c>
      <c r="K160" s="44" t="s">
        <v>458</v>
      </c>
      <c r="L160" s="44"/>
      <c r="M160" s="1" t="s">
        <v>43</v>
      </c>
      <c r="N160" s="1" t="s">
        <v>9</v>
      </c>
      <c r="O160" s="44"/>
      <c r="P160" s="44"/>
      <c r="Q160" s="44"/>
      <c r="R160" s="44"/>
      <c r="S160" s="44"/>
    </row>
    <row r="161" spans="1:19" ht="15.75" customHeight="1">
      <c r="A161" s="403"/>
      <c r="B161" s="402"/>
      <c r="C161" s="414" t="s">
        <v>477</v>
      </c>
      <c r="D161" s="444" t="s">
        <v>622</v>
      </c>
      <c r="E161" s="1" t="s">
        <v>15</v>
      </c>
      <c r="F161" s="209" t="s">
        <v>499</v>
      </c>
      <c r="G161" s="209" t="s">
        <v>500</v>
      </c>
      <c r="H161" s="209" t="s">
        <v>491</v>
      </c>
      <c r="I161" s="44">
        <v>7132708139</v>
      </c>
      <c r="J161" s="44" t="s">
        <v>613</v>
      </c>
      <c r="K161" s="44" t="s">
        <v>458</v>
      </c>
      <c r="L161" s="44"/>
      <c r="M161" s="1" t="s">
        <v>43</v>
      </c>
      <c r="N161" s="1" t="s">
        <v>9</v>
      </c>
      <c r="O161" s="44"/>
      <c r="P161" s="44"/>
      <c r="Q161" s="44"/>
      <c r="R161" s="44"/>
      <c r="S161" s="44"/>
    </row>
    <row r="162" spans="1:19" ht="15.75" customHeight="1">
      <c r="A162" s="403"/>
      <c r="B162" s="402"/>
      <c r="C162" s="414"/>
      <c r="D162" s="445"/>
      <c r="E162" s="1" t="s">
        <v>16</v>
      </c>
      <c r="F162" s="208" t="s">
        <v>472</v>
      </c>
      <c r="G162" s="208" t="s">
        <v>473</v>
      </c>
      <c r="H162" s="208" t="s">
        <v>457</v>
      </c>
      <c r="I162" s="44">
        <v>7132708139</v>
      </c>
      <c r="J162" s="44" t="s">
        <v>613</v>
      </c>
      <c r="K162" s="44" t="s">
        <v>458</v>
      </c>
      <c r="L162" s="44"/>
      <c r="M162" s="1" t="s">
        <v>43</v>
      </c>
      <c r="N162" s="1" t="s">
        <v>9</v>
      </c>
      <c r="O162" s="44"/>
      <c r="P162" s="44"/>
      <c r="Q162" s="44"/>
      <c r="R162" s="44"/>
      <c r="S162" s="44"/>
    </row>
    <row r="163" spans="1:19" ht="15.75" customHeight="1">
      <c r="A163" s="403"/>
      <c r="B163" s="402"/>
      <c r="C163" s="414" t="s">
        <v>479</v>
      </c>
      <c r="D163" s="127"/>
      <c r="E163" s="1" t="s">
        <v>15</v>
      </c>
      <c r="F163" s="208" t="s">
        <v>376</v>
      </c>
      <c r="G163" s="213" t="s">
        <v>547</v>
      </c>
      <c r="H163" s="50" t="s">
        <v>457</v>
      </c>
      <c r="I163" s="196">
        <v>7073557024</v>
      </c>
      <c r="J163" s="44" t="s">
        <v>623</v>
      </c>
      <c r="K163" s="44" t="s">
        <v>482</v>
      </c>
      <c r="L163" s="44"/>
      <c r="M163" s="1" t="s">
        <v>43</v>
      </c>
      <c r="N163" s="1" t="s">
        <v>9</v>
      </c>
      <c r="O163" s="44"/>
      <c r="P163" s="44"/>
      <c r="Q163" s="44"/>
      <c r="R163" s="44"/>
      <c r="S163" s="44"/>
    </row>
    <row r="164" spans="1:19" ht="15" customHeight="1">
      <c r="A164" s="403"/>
      <c r="B164" s="402"/>
      <c r="C164" s="414"/>
      <c r="D164" s="127"/>
      <c r="E164" s="1" t="s">
        <v>16</v>
      </c>
      <c r="F164" s="208" t="s">
        <v>392</v>
      </c>
      <c r="G164" s="208" t="s">
        <v>624</v>
      </c>
      <c r="H164" s="208" t="s">
        <v>389</v>
      </c>
      <c r="I164" s="44">
        <v>7129119602</v>
      </c>
      <c r="J164" s="44" t="s">
        <v>625</v>
      </c>
      <c r="K164" s="44" t="s">
        <v>482</v>
      </c>
      <c r="L164" s="44"/>
      <c r="M164" s="1" t="s">
        <v>43</v>
      </c>
      <c r="N164" s="1" t="s">
        <v>9</v>
      </c>
      <c r="O164" s="44"/>
      <c r="P164" s="44"/>
      <c r="Q164" s="44"/>
      <c r="R164" s="44"/>
      <c r="S164" s="44"/>
    </row>
    <row r="165" spans="1:19" ht="15.75" customHeight="1">
      <c r="A165" s="403"/>
      <c r="B165" s="402"/>
      <c r="C165" s="414" t="s">
        <v>485</v>
      </c>
      <c r="D165" s="127"/>
      <c r="E165" s="1" t="s">
        <v>15</v>
      </c>
      <c r="F165" s="208"/>
      <c r="G165" s="208"/>
      <c r="H165" s="208"/>
      <c r="I165" s="44"/>
      <c r="J165" s="44"/>
      <c r="K165" s="44" t="s">
        <v>482</v>
      </c>
      <c r="L165" s="44"/>
      <c r="M165" s="1" t="s">
        <v>43</v>
      </c>
      <c r="N165" s="1" t="s">
        <v>11</v>
      </c>
      <c r="O165" s="44"/>
      <c r="P165" s="44"/>
      <c r="Q165" s="44"/>
      <c r="R165" s="44"/>
      <c r="S165" s="447" t="s">
        <v>626</v>
      </c>
    </row>
    <row r="166" spans="1:19" ht="15.75" customHeight="1">
      <c r="A166" s="403"/>
      <c r="B166" s="402"/>
      <c r="C166" s="414"/>
      <c r="D166" s="127"/>
      <c r="E166" s="1" t="s">
        <v>16</v>
      </c>
      <c r="F166" s="208"/>
      <c r="G166" s="208"/>
      <c r="H166" s="208"/>
      <c r="I166" s="44"/>
      <c r="J166" s="44"/>
      <c r="K166" s="44" t="s">
        <v>482</v>
      </c>
      <c r="L166" s="44"/>
      <c r="M166" s="1" t="s">
        <v>43</v>
      </c>
      <c r="N166" s="1" t="s">
        <v>11</v>
      </c>
      <c r="O166" s="44"/>
      <c r="P166" s="44"/>
      <c r="Q166" s="44"/>
      <c r="R166" s="44"/>
      <c r="S166" s="448"/>
    </row>
    <row r="167" spans="1:19" ht="15.75" customHeight="1">
      <c r="A167" s="403"/>
      <c r="B167" s="402"/>
      <c r="C167" s="414" t="s">
        <v>486</v>
      </c>
      <c r="D167" s="396" t="s">
        <v>620</v>
      </c>
      <c r="E167" s="1" t="s">
        <v>15</v>
      </c>
      <c r="F167" s="208" t="s">
        <v>367</v>
      </c>
      <c r="G167" s="208" t="s">
        <v>603</v>
      </c>
      <c r="H167" s="208" t="s">
        <v>460</v>
      </c>
      <c r="I167" s="315">
        <v>7272643778</v>
      </c>
      <c r="J167" s="44" t="s">
        <v>627</v>
      </c>
      <c r="K167" s="44" t="s">
        <v>458</v>
      </c>
      <c r="L167" s="44"/>
      <c r="M167" s="1" t="s">
        <v>43</v>
      </c>
      <c r="N167" s="1" t="s">
        <v>9</v>
      </c>
      <c r="O167" s="44"/>
      <c r="P167" s="44"/>
      <c r="Q167" s="44"/>
      <c r="R167" s="44"/>
      <c r="S167" s="44"/>
    </row>
    <row r="168" spans="1:19" ht="15.75" customHeight="1">
      <c r="A168" s="403"/>
      <c r="B168" s="402"/>
      <c r="C168" s="414"/>
      <c r="D168" s="397"/>
      <c r="E168" s="1" t="s">
        <v>16</v>
      </c>
      <c r="F168" s="208" t="s">
        <v>472</v>
      </c>
      <c r="G168" s="208" t="s">
        <v>473</v>
      </c>
      <c r="H168" s="208" t="s">
        <v>457</v>
      </c>
      <c r="I168" s="44">
        <v>7132708139</v>
      </c>
      <c r="J168" s="44" t="s">
        <v>489</v>
      </c>
      <c r="K168" s="44" t="s">
        <v>458</v>
      </c>
      <c r="L168" s="44"/>
      <c r="M168" s="1" t="s">
        <v>43</v>
      </c>
      <c r="N168" s="1" t="s">
        <v>9</v>
      </c>
      <c r="O168" s="44"/>
      <c r="P168" s="44"/>
      <c r="Q168" s="44"/>
      <c r="R168" s="44"/>
      <c r="S168" s="44"/>
    </row>
    <row r="169" spans="1:19" ht="15.75" customHeight="1">
      <c r="A169" s="403"/>
      <c r="B169" s="402"/>
      <c r="C169" s="414" t="s">
        <v>490</v>
      </c>
      <c r="D169" s="127"/>
      <c r="E169" s="1" t="s">
        <v>15</v>
      </c>
      <c r="F169" s="208" t="s">
        <v>376</v>
      </c>
      <c r="G169" s="208" t="s">
        <v>547</v>
      </c>
      <c r="H169" s="50" t="s">
        <v>457</v>
      </c>
      <c r="I169" s="196">
        <v>7073557024</v>
      </c>
      <c r="J169" s="44" t="s">
        <v>628</v>
      </c>
      <c r="K169" s="44" t="s">
        <v>493</v>
      </c>
      <c r="L169" s="44"/>
      <c r="M169" s="1" t="s">
        <v>43</v>
      </c>
      <c r="N169" s="1" t="s">
        <v>9</v>
      </c>
      <c r="O169" s="44"/>
      <c r="P169" s="44"/>
      <c r="Q169" s="44"/>
      <c r="R169" s="44"/>
      <c r="S169" s="44"/>
    </row>
    <row r="170" spans="1:19" ht="15.75" customHeight="1">
      <c r="A170" s="403"/>
      <c r="B170" s="402"/>
      <c r="C170" s="414"/>
      <c r="D170" s="127"/>
      <c r="E170" s="1" t="s">
        <v>16</v>
      </c>
      <c r="F170" s="208" t="s">
        <v>494</v>
      </c>
      <c r="G170" s="208" t="s">
        <v>495</v>
      </c>
      <c r="H170" s="208" t="s">
        <v>457</v>
      </c>
      <c r="I170" s="44">
        <v>7073557024</v>
      </c>
      <c r="J170" s="44" t="s">
        <v>496</v>
      </c>
      <c r="K170" s="44" t="s">
        <v>493</v>
      </c>
      <c r="L170" s="44"/>
      <c r="M170" s="1" t="s">
        <v>43</v>
      </c>
      <c r="N170" s="1" t="s">
        <v>9</v>
      </c>
      <c r="O170" s="44"/>
      <c r="P170" s="44"/>
      <c r="Q170" s="44"/>
      <c r="R170" s="44"/>
      <c r="S170" s="44"/>
    </row>
    <row r="171" spans="1:19" ht="15.75" customHeight="1">
      <c r="A171" s="403"/>
      <c r="B171" s="402"/>
      <c r="C171" s="414" t="s">
        <v>497</v>
      </c>
      <c r="D171" s="127"/>
      <c r="E171" s="1" t="s">
        <v>15</v>
      </c>
      <c r="F171" s="208"/>
      <c r="G171" s="208"/>
      <c r="H171" s="208"/>
      <c r="I171" s="44"/>
      <c r="J171" s="44"/>
      <c r="K171" s="44" t="s">
        <v>493</v>
      </c>
      <c r="L171" s="44"/>
      <c r="M171" s="1" t="s">
        <v>43</v>
      </c>
      <c r="N171" s="1" t="s">
        <v>11</v>
      </c>
      <c r="O171" s="44"/>
      <c r="P171" s="44"/>
      <c r="Q171" s="44"/>
      <c r="R171" s="44"/>
      <c r="S171" s="447" t="s">
        <v>438</v>
      </c>
    </row>
    <row r="172" spans="1:19" ht="15.75" customHeight="1">
      <c r="A172" s="403"/>
      <c r="B172" s="402"/>
      <c r="C172" s="414"/>
      <c r="D172" s="127"/>
      <c r="E172" s="1" t="s">
        <v>16</v>
      </c>
      <c r="F172" s="208"/>
      <c r="G172" s="208"/>
      <c r="H172" s="208"/>
      <c r="I172" s="44"/>
      <c r="J172" s="44"/>
      <c r="K172" s="44" t="s">
        <v>493</v>
      </c>
      <c r="L172" s="44"/>
      <c r="M172" s="1" t="s">
        <v>43</v>
      </c>
      <c r="N172" s="1" t="s">
        <v>11</v>
      </c>
      <c r="O172" s="44"/>
      <c r="P172" s="44"/>
      <c r="Q172" s="44"/>
      <c r="R172" s="44"/>
      <c r="S172" s="448"/>
    </row>
    <row r="173" spans="1:19" ht="15.75" customHeight="1">
      <c r="A173" s="403"/>
      <c r="B173" s="402"/>
      <c r="C173" s="414" t="s">
        <v>498</v>
      </c>
      <c r="D173" s="444" t="s">
        <v>629</v>
      </c>
      <c r="E173" s="5" t="s">
        <v>15</v>
      </c>
      <c r="F173" s="209" t="s">
        <v>376</v>
      </c>
      <c r="G173" s="209" t="s">
        <v>617</v>
      </c>
      <c r="H173" s="209" t="s">
        <v>457</v>
      </c>
      <c r="I173" s="102">
        <v>7001357535</v>
      </c>
      <c r="K173" s="102" t="s">
        <v>501</v>
      </c>
      <c r="M173" s="1" t="s">
        <v>43</v>
      </c>
      <c r="N173" s="1" t="s">
        <v>9</v>
      </c>
      <c r="O173" s="102"/>
      <c r="P173" s="102"/>
      <c r="Q173" s="4"/>
      <c r="R173" s="102"/>
      <c r="S173" s="102"/>
    </row>
    <row r="174" spans="1:19" ht="15.75" customHeight="1">
      <c r="A174" s="403"/>
      <c r="B174" s="402"/>
      <c r="C174" s="414"/>
      <c r="D174" s="445"/>
      <c r="E174" s="5" t="s">
        <v>16</v>
      </c>
      <c r="F174" s="208" t="s">
        <v>483</v>
      </c>
      <c r="G174" s="208" t="s">
        <v>630</v>
      </c>
      <c r="H174" s="208" t="s">
        <v>424</v>
      </c>
      <c r="I174" s="44">
        <v>7290162534</v>
      </c>
      <c r="J174" s="102"/>
      <c r="K174" s="102" t="s">
        <v>501</v>
      </c>
      <c r="L174" s="102" t="s">
        <v>631</v>
      </c>
      <c r="M174" s="5" t="s">
        <v>43</v>
      </c>
      <c r="N174" s="1" t="s">
        <v>9</v>
      </c>
      <c r="O174" s="102"/>
      <c r="P174" s="102"/>
      <c r="Q174" s="102"/>
      <c r="R174" s="102"/>
      <c r="S174" s="102"/>
    </row>
    <row r="175" spans="1:19">
      <c r="A175" s="403"/>
      <c r="B175" s="415" t="s">
        <v>507</v>
      </c>
      <c r="C175" s="404" t="s">
        <v>112</v>
      </c>
      <c r="D175" s="127"/>
      <c r="E175" s="1" t="s">
        <v>15</v>
      </c>
      <c r="F175" s="44" t="s">
        <v>367</v>
      </c>
      <c r="G175" s="44" t="s">
        <v>419</v>
      </c>
      <c r="H175" s="44" t="s">
        <v>457</v>
      </c>
      <c r="I175" s="44"/>
      <c r="J175" s="44"/>
      <c r="K175" s="44" t="s">
        <v>632</v>
      </c>
      <c r="L175" s="44"/>
      <c r="M175" s="44"/>
      <c r="N175" s="1" t="s">
        <v>9</v>
      </c>
      <c r="O175" s="44"/>
      <c r="P175" s="44"/>
      <c r="Q175" s="44"/>
      <c r="R175" s="44"/>
      <c r="S175" s="44"/>
    </row>
    <row r="176" spans="1:19">
      <c r="A176" s="403"/>
      <c r="B176" s="415"/>
      <c r="C176" s="404"/>
      <c r="D176" s="127"/>
      <c r="E176" s="1" t="s">
        <v>16</v>
      </c>
      <c r="F176" s="44" t="s">
        <v>508</v>
      </c>
      <c r="G176" s="44" t="s">
        <v>509</v>
      </c>
      <c r="H176" s="44" t="s">
        <v>457</v>
      </c>
      <c r="I176" s="44"/>
      <c r="J176" s="44"/>
      <c r="K176" s="44" t="s">
        <v>632</v>
      </c>
      <c r="L176" s="44"/>
      <c r="M176" s="44"/>
      <c r="N176" s="1" t="s">
        <v>9</v>
      </c>
      <c r="O176" s="44"/>
      <c r="P176" s="44"/>
      <c r="Q176" s="44"/>
      <c r="R176" s="44"/>
      <c r="S176" s="44"/>
    </row>
    <row r="177" spans="1:19">
      <c r="A177" s="403"/>
      <c r="B177" s="415"/>
      <c r="C177" s="404" t="s">
        <v>510</v>
      </c>
      <c r="D177" s="127"/>
      <c r="E177" s="1" t="s">
        <v>15</v>
      </c>
      <c r="F177" s="44" t="s">
        <v>367</v>
      </c>
      <c r="G177" s="44" t="s">
        <v>419</v>
      </c>
      <c r="H177" s="44" t="s">
        <v>457</v>
      </c>
      <c r="I177" s="44"/>
      <c r="J177" s="44"/>
      <c r="K177" s="44" t="s">
        <v>632</v>
      </c>
      <c r="L177" s="44"/>
      <c r="M177" s="44"/>
      <c r="N177" s="1" t="s">
        <v>9</v>
      </c>
      <c r="O177" s="44"/>
      <c r="P177" s="44"/>
      <c r="Q177" s="44"/>
      <c r="R177" s="44"/>
      <c r="S177" s="44"/>
    </row>
    <row r="178" spans="1:19">
      <c r="A178" s="403"/>
      <c r="B178" s="415"/>
      <c r="C178" s="404"/>
      <c r="D178" s="127"/>
      <c r="E178" s="1" t="s">
        <v>16</v>
      </c>
      <c r="F178" s="44" t="s">
        <v>508</v>
      </c>
      <c r="G178" s="44" t="s">
        <v>509</v>
      </c>
      <c r="H178" s="44" t="s">
        <v>457</v>
      </c>
      <c r="I178" s="44"/>
      <c r="J178" s="44"/>
      <c r="K178" s="44" t="s">
        <v>632</v>
      </c>
      <c r="L178" s="44"/>
      <c r="M178" s="44"/>
      <c r="N178" s="1" t="s">
        <v>9</v>
      </c>
      <c r="O178" s="44"/>
      <c r="P178" s="44"/>
      <c r="Q178" s="44"/>
      <c r="R178" s="44"/>
      <c r="S178" s="44"/>
    </row>
    <row r="179" spans="1:19">
      <c r="A179" s="403"/>
      <c r="B179" s="415"/>
      <c r="C179" s="404" t="s">
        <v>511</v>
      </c>
      <c r="D179" s="127"/>
      <c r="E179" s="1" t="s">
        <v>15</v>
      </c>
      <c r="F179" s="44"/>
      <c r="G179" s="44"/>
      <c r="H179" s="44"/>
      <c r="I179" s="44"/>
      <c r="J179" s="44"/>
      <c r="K179" s="44" t="s">
        <v>632</v>
      </c>
      <c r="L179" s="44"/>
      <c r="M179" s="44"/>
      <c r="N179" s="1" t="s">
        <v>9</v>
      </c>
      <c r="O179" s="44"/>
      <c r="P179" s="44"/>
      <c r="Q179" s="44"/>
      <c r="R179" s="44"/>
      <c r="S179" s="44"/>
    </row>
    <row r="180" spans="1:19">
      <c r="A180" s="403"/>
      <c r="B180" s="415"/>
      <c r="C180" s="404"/>
      <c r="D180" s="127"/>
      <c r="E180" s="1" t="s">
        <v>16</v>
      </c>
      <c r="F180" s="44" t="s">
        <v>508</v>
      </c>
      <c r="G180" s="44" t="s">
        <v>509</v>
      </c>
      <c r="H180" s="44" t="s">
        <v>457</v>
      </c>
      <c r="I180" s="44"/>
      <c r="J180" s="44"/>
      <c r="K180" s="44" t="s">
        <v>632</v>
      </c>
      <c r="L180" s="44"/>
      <c r="M180" s="44"/>
      <c r="N180" s="1" t="s">
        <v>9</v>
      </c>
      <c r="O180" s="44"/>
      <c r="P180" s="44"/>
      <c r="Q180" s="44"/>
      <c r="R180" s="44"/>
      <c r="S180" s="44"/>
    </row>
    <row r="181" spans="1:19">
      <c r="A181" s="403"/>
      <c r="B181" s="415"/>
      <c r="C181" s="404" t="s">
        <v>512</v>
      </c>
      <c r="D181" s="127"/>
      <c r="E181" s="1" t="s">
        <v>15</v>
      </c>
      <c r="F181" s="44"/>
      <c r="G181" s="44"/>
      <c r="H181" s="44"/>
      <c r="I181" s="44"/>
      <c r="J181" s="44"/>
      <c r="K181" s="44" t="s">
        <v>632</v>
      </c>
      <c r="L181" s="44"/>
      <c r="M181" s="44"/>
      <c r="N181" s="1" t="s">
        <v>9</v>
      </c>
      <c r="O181" s="44"/>
      <c r="P181" s="44"/>
      <c r="Q181" s="44"/>
      <c r="R181" s="44"/>
      <c r="S181" s="44"/>
    </row>
    <row r="182" spans="1:19">
      <c r="A182" s="403"/>
      <c r="B182" s="415"/>
      <c r="C182" s="404"/>
      <c r="D182" s="127"/>
      <c r="E182" s="1" t="s">
        <v>16</v>
      </c>
      <c r="F182" s="44" t="s">
        <v>508</v>
      </c>
      <c r="G182" s="44" t="s">
        <v>509</v>
      </c>
      <c r="H182" s="44" t="s">
        <v>457</v>
      </c>
      <c r="I182" s="44"/>
      <c r="J182" s="44"/>
      <c r="K182" s="44" t="s">
        <v>632</v>
      </c>
      <c r="L182" s="44"/>
      <c r="M182" s="44"/>
      <c r="N182" s="1" t="s">
        <v>9</v>
      </c>
      <c r="O182" s="44"/>
      <c r="P182" s="44"/>
      <c r="Q182" s="44"/>
      <c r="R182" s="44"/>
      <c r="S182" s="44"/>
    </row>
    <row r="183" spans="1:19">
      <c r="A183" s="403"/>
      <c r="B183" s="415"/>
      <c r="C183" s="404" t="s">
        <v>513</v>
      </c>
      <c r="D183" s="127"/>
      <c r="E183" s="1" t="s">
        <v>15</v>
      </c>
      <c r="F183" s="44" t="s">
        <v>367</v>
      </c>
      <c r="G183" s="44" t="s">
        <v>419</v>
      </c>
      <c r="H183" s="44" t="s">
        <v>457</v>
      </c>
      <c r="I183" s="44"/>
      <c r="J183" s="44"/>
      <c r="K183" s="44" t="s">
        <v>632</v>
      </c>
      <c r="L183" s="44"/>
      <c r="M183" s="44"/>
      <c r="N183" s="1" t="s">
        <v>9</v>
      </c>
      <c r="O183" s="44"/>
      <c r="P183" s="44"/>
      <c r="Q183" s="44"/>
      <c r="R183" s="44"/>
      <c r="S183" s="44"/>
    </row>
    <row r="184" spans="1:19">
      <c r="A184" s="403"/>
      <c r="B184" s="415"/>
      <c r="C184" s="404"/>
      <c r="D184" s="127"/>
      <c r="E184" s="1" t="s">
        <v>16</v>
      </c>
      <c r="F184" s="44" t="s">
        <v>508</v>
      </c>
      <c r="G184" s="44" t="s">
        <v>509</v>
      </c>
      <c r="H184" s="44" t="s">
        <v>457</v>
      </c>
      <c r="I184" s="44"/>
      <c r="J184" s="44"/>
      <c r="K184" s="44" t="s">
        <v>632</v>
      </c>
      <c r="L184" s="44"/>
      <c r="M184" s="44"/>
      <c r="N184" s="1" t="s">
        <v>11</v>
      </c>
      <c r="O184" s="202" t="s">
        <v>514</v>
      </c>
      <c r="P184" s="44" t="s">
        <v>515</v>
      </c>
      <c r="Q184" s="44"/>
      <c r="R184" s="44"/>
      <c r="S184" s="44"/>
    </row>
    <row r="185" spans="1:19">
      <c r="A185" s="403"/>
      <c r="B185" s="415"/>
      <c r="C185" s="404" t="s">
        <v>516</v>
      </c>
      <c r="D185" s="127"/>
      <c r="E185" s="1" t="s">
        <v>15</v>
      </c>
      <c r="F185" s="44" t="s">
        <v>367</v>
      </c>
      <c r="G185" s="44" t="s">
        <v>419</v>
      </c>
      <c r="H185" s="44" t="s">
        <v>457</v>
      </c>
      <c r="I185" s="44"/>
      <c r="J185" s="44"/>
      <c r="K185" s="44" t="s">
        <v>632</v>
      </c>
      <c r="L185" s="44"/>
      <c r="M185" s="44"/>
      <c r="N185" s="1" t="s">
        <v>9</v>
      </c>
      <c r="O185" s="44"/>
      <c r="P185" s="44"/>
      <c r="Q185" s="44"/>
      <c r="R185" s="44"/>
      <c r="S185" s="44"/>
    </row>
    <row r="186" spans="1:19">
      <c r="A186" s="403"/>
      <c r="B186" s="415"/>
      <c r="C186" s="404"/>
      <c r="D186" s="127"/>
      <c r="E186" s="1" t="s">
        <v>16</v>
      </c>
      <c r="F186" s="44" t="s">
        <v>508</v>
      </c>
      <c r="G186" s="44" t="s">
        <v>509</v>
      </c>
      <c r="H186" s="44" t="s">
        <v>457</v>
      </c>
      <c r="I186" s="44"/>
      <c r="J186" s="44"/>
      <c r="K186" s="44" t="s">
        <v>632</v>
      </c>
      <c r="L186" s="44"/>
      <c r="M186" s="44"/>
      <c r="N186" s="1" t="s">
        <v>9</v>
      </c>
      <c r="O186" s="44"/>
      <c r="P186" s="44"/>
      <c r="Q186" s="44"/>
      <c r="R186" s="44"/>
      <c r="S186" s="44"/>
    </row>
    <row r="187" spans="1:19">
      <c r="A187" s="403"/>
      <c r="B187" s="415"/>
      <c r="C187" s="396" t="s">
        <v>517</v>
      </c>
      <c r="D187" s="127"/>
      <c r="E187" s="1" t="s">
        <v>15</v>
      </c>
      <c r="F187" s="44" t="s">
        <v>367</v>
      </c>
      <c r="G187" s="44" t="s">
        <v>419</v>
      </c>
      <c r="H187" s="44" t="s">
        <v>457</v>
      </c>
      <c r="I187" s="44"/>
      <c r="J187" s="44"/>
      <c r="K187" s="44" t="s">
        <v>632</v>
      </c>
      <c r="L187" s="44"/>
      <c r="M187" s="44"/>
      <c r="N187" s="1" t="s">
        <v>9</v>
      </c>
      <c r="O187" s="44"/>
      <c r="P187" s="44"/>
      <c r="Q187" s="44"/>
      <c r="R187" s="44"/>
      <c r="S187" s="44"/>
    </row>
    <row r="188" spans="1:19">
      <c r="A188" s="403"/>
      <c r="B188" s="415"/>
      <c r="C188" s="397"/>
      <c r="D188" s="127"/>
      <c r="E188" s="1" t="s">
        <v>16</v>
      </c>
      <c r="F188" s="44"/>
      <c r="G188" s="44"/>
      <c r="H188" s="44"/>
      <c r="I188" s="44"/>
      <c r="J188" s="44"/>
      <c r="K188" s="44" t="s">
        <v>632</v>
      </c>
      <c r="L188" s="44"/>
      <c r="M188" s="44"/>
      <c r="N188" s="1" t="s">
        <v>9</v>
      </c>
      <c r="O188" s="44"/>
      <c r="P188" s="44"/>
      <c r="Q188" s="44"/>
      <c r="R188" s="44"/>
      <c r="S188" s="44"/>
    </row>
    <row r="189" spans="1:19">
      <c r="A189" s="403"/>
      <c r="B189" s="415"/>
      <c r="C189" s="404" t="s">
        <v>518</v>
      </c>
      <c r="D189" s="127"/>
      <c r="E189" s="1" t="s">
        <v>15</v>
      </c>
      <c r="F189" s="44" t="s">
        <v>367</v>
      </c>
      <c r="G189" s="44" t="s">
        <v>419</v>
      </c>
      <c r="H189" s="44" t="s">
        <v>457</v>
      </c>
      <c r="I189" s="44"/>
      <c r="J189" s="44"/>
      <c r="K189" s="44" t="s">
        <v>632</v>
      </c>
      <c r="L189" s="44"/>
      <c r="M189" s="44"/>
      <c r="N189" s="1" t="s">
        <v>9</v>
      </c>
      <c r="O189" s="44"/>
      <c r="P189" s="44"/>
      <c r="Q189" s="44"/>
      <c r="R189" s="44"/>
      <c r="S189" s="44"/>
    </row>
    <row r="190" spans="1:19">
      <c r="A190" s="403"/>
      <c r="B190" s="415"/>
      <c r="C190" s="404"/>
      <c r="D190" s="127"/>
      <c r="E190" s="1" t="s">
        <v>16</v>
      </c>
      <c r="F190" s="44" t="s">
        <v>508</v>
      </c>
      <c r="G190" s="44" t="s">
        <v>509</v>
      </c>
      <c r="H190" s="44" t="s">
        <v>457</v>
      </c>
      <c r="I190" s="44"/>
      <c r="J190" s="44"/>
      <c r="K190" s="44" t="s">
        <v>632</v>
      </c>
      <c r="L190" s="44"/>
      <c r="M190" s="44"/>
      <c r="N190" s="1" t="s">
        <v>9</v>
      </c>
      <c r="O190" s="44"/>
      <c r="P190" s="44"/>
      <c r="Q190" s="44"/>
      <c r="R190" s="44"/>
      <c r="S190" s="44"/>
    </row>
    <row r="191" spans="1:19">
      <c r="A191" s="403"/>
      <c r="B191" s="415"/>
      <c r="C191" s="399" t="s">
        <v>519</v>
      </c>
      <c r="D191" s="127"/>
      <c r="E191" s="1" t="s">
        <v>15</v>
      </c>
      <c r="F191" s="44" t="s">
        <v>367</v>
      </c>
      <c r="G191" s="44" t="s">
        <v>419</v>
      </c>
      <c r="H191" s="44" t="s">
        <v>457</v>
      </c>
      <c r="I191" s="44"/>
      <c r="J191" s="44"/>
      <c r="K191" s="44" t="s">
        <v>632</v>
      </c>
      <c r="L191" s="44"/>
      <c r="M191" s="44"/>
      <c r="N191" s="1" t="s">
        <v>9</v>
      </c>
      <c r="O191" s="44"/>
      <c r="P191" s="44"/>
      <c r="Q191" s="44"/>
      <c r="R191" s="44"/>
      <c r="S191" s="44"/>
    </row>
    <row r="192" spans="1:19">
      <c r="A192" s="403"/>
      <c r="B192" s="415"/>
      <c r="C192" s="400"/>
      <c r="D192" s="127"/>
      <c r="E192" s="245" t="s">
        <v>16</v>
      </c>
      <c r="F192" s="44"/>
      <c r="G192" s="44"/>
      <c r="H192" s="44"/>
      <c r="I192" s="44"/>
      <c r="J192" s="44"/>
      <c r="K192" s="44" t="s">
        <v>632</v>
      </c>
      <c r="L192" s="44"/>
      <c r="M192" s="44"/>
      <c r="N192" s="1" t="s">
        <v>9</v>
      </c>
      <c r="O192" s="44"/>
      <c r="P192" s="44"/>
      <c r="Q192" s="44"/>
      <c r="R192" s="44"/>
      <c r="S192" s="44"/>
    </row>
    <row r="193" spans="1:19">
      <c r="A193" s="403"/>
      <c r="B193" s="415"/>
      <c r="C193" s="404" t="s">
        <v>520</v>
      </c>
      <c r="D193" s="127"/>
      <c r="E193" s="1" t="s">
        <v>15</v>
      </c>
      <c r="F193" s="44" t="s">
        <v>367</v>
      </c>
      <c r="G193" s="44" t="s">
        <v>419</v>
      </c>
      <c r="H193" s="44" t="s">
        <v>457</v>
      </c>
      <c r="I193" s="44"/>
      <c r="J193" s="44"/>
      <c r="K193" s="44" t="s">
        <v>632</v>
      </c>
      <c r="L193" s="44"/>
      <c r="M193" s="44"/>
      <c r="N193" s="1" t="s">
        <v>9</v>
      </c>
      <c r="O193" s="44"/>
      <c r="P193" s="44"/>
      <c r="Q193" s="44"/>
      <c r="R193" s="44"/>
      <c r="S193" s="44"/>
    </row>
    <row r="194" spans="1:19">
      <c r="A194" s="403"/>
      <c r="B194" s="415"/>
      <c r="C194" s="404"/>
      <c r="D194" s="127"/>
      <c r="E194" s="1" t="s">
        <v>16</v>
      </c>
      <c r="F194" s="44" t="s">
        <v>508</v>
      </c>
      <c r="G194" s="44" t="s">
        <v>509</v>
      </c>
      <c r="H194" s="44" t="s">
        <v>457</v>
      </c>
      <c r="I194" s="44"/>
      <c r="J194" s="44"/>
      <c r="K194" s="44" t="s">
        <v>632</v>
      </c>
      <c r="L194" s="44"/>
      <c r="M194" s="44"/>
      <c r="N194" s="1" t="s">
        <v>9</v>
      </c>
      <c r="O194" s="44"/>
      <c r="P194" s="44"/>
      <c r="Q194" s="44"/>
      <c r="R194" s="44"/>
      <c r="S194" s="44"/>
    </row>
    <row r="195" spans="1:19" ht="28.5" customHeight="1">
      <c r="A195" s="403"/>
      <c r="B195" s="415"/>
      <c r="C195" s="396" t="s">
        <v>521</v>
      </c>
      <c r="D195" s="127"/>
      <c r="E195" s="1" t="s">
        <v>15</v>
      </c>
      <c r="F195" s="44" t="s">
        <v>367</v>
      </c>
      <c r="G195" s="44" t="s">
        <v>419</v>
      </c>
      <c r="H195" s="44" t="s">
        <v>457</v>
      </c>
      <c r="I195" s="44"/>
      <c r="J195" s="44"/>
      <c r="K195" s="44" t="s">
        <v>632</v>
      </c>
      <c r="L195" s="44"/>
      <c r="M195" s="44"/>
      <c r="N195" s="1" t="s">
        <v>9</v>
      </c>
      <c r="O195" s="44"/>
      <c r="P195" s="44"/>
      <c r="Q195" s="44"/>
      <c r="R195" s="44"/>
      <c r="S195" s="44"/>
    </row>
    <row r="196" spans="1:19">
      <c r="A196" s="403"/>
      <c r="B196" s="415"/>
      <c r="C196" s="397"/>
      <c r="D196" s="127"/>
      <c r="E196" s="1" t="s">
        <v>16</v>
      </c>
      <c r="F196" s="44"/>
      <c r="G196" s="44"/>
      <c r="H196" s="44"/>
      <c r="I196" s="44"/>
      <c r="J196" s="44"/>
      <c r="K196" s="44" t="s">
        <v>632</v>
      </c>
      <c r="L196" s="44"/>
      <c r="M196" s="44"/>
      <c r="N196" s="1" t="s">
        <v>9</v>
      </c>
      <c r="O196" s="44"/>
      <c r="P196" s="44"/>
      <c r="Q196" s="44"/>
      <c r="R196" s="44"/>
      <c r="S196" s="44"/>
    </row>
    <row r="197" spans="1:19">
      <c r="A197" s="403"/>
      <c r="B197" s="415"/>
      <c r="C197" s="404" t="s">
        <v>522</v>
      </c>
      <c r="D197" s="127"/>
      <c r="E197" s="1" t="s">
        <v>15</v>
      </c>
      <c r="F197" s="44"/>
      <c r="G197" s="44"/>
      <c r="H197" s="44"/>
      <c r="I197" s="44"/>
      <c r="J197" s="44"/>
      <c r="K197" s="44" t="s">
        <v>632</v>
      </c>
      <c r="L197" s="44"/>
      <c r="M197" s="44"/>
      <c r="N197" s="1" t="s">
        <v>9</v>
      </c>
      <c r="O197" s="44"/>
      <c r="P197" s="44"/>
      <c r="Q197" s="44"/>
      <c r="R197" s="44"/>
      <c r="S197" s="44"/>
    </row>
    <row r="198" spans="1:19">
      <c r="A198" s="403"/>
      <c r="B198" s="415"/>
      <c r="C198" s="404"/>
      <c r="D198" s="127"/>
      <c r="E198" s="1" t="s">
        <v>16</v>
      </c>
      <c r="F198" s="44" t="s">
        <v>508</v>
      </c>
      <c r="G198" s="44" t="s">
        <v>509</v>
      </c>
      <c r="H198" s="44" t="s">
        <v>457</v>
      </c>
      <c r="I198" s="44"/>
      <c r="J198" s="44"/>
      <c r="K198" s="44" t="s">
        <v>632</v>
      </c>
      <c r="L198" s="44"/>
      <c r="M198" s="44"/>
      <c r="N198" s="1" t="s">
        <v>9</v>
      </c>
      <c r="O198" s="44"/>
      <c r="P198" s="44"/>
      <c r="Q198" s="44"/>
      <c r="R198" s="44"/>
      <c r="S198" s="44"/>
    </row>
    <row r="199" spans="1:19" ht="28.5" customHeight="1">
      <c r="A199" s="403"/>
      <c r="B199" s="415"/>
      <c r="C199" s="396" t="s">
        <v>523</v>
      </c>
      <c r="D199" s="127"/>
      <c r="E199" s="1" t="s">
        <v>15</v>
      </c>
      <c r="F199" s="44" t="s">
        <v>367</v>
      </c>
      <c r="G199" s="44" t="s">
        <v>419</v>
      </c>
      <c r="H199" s="44" t="s">
        <v>457</v>
      </c>
      <c r="I199" s="44"/>
      <c r="J199" s="44"/>
      <c r="K199" s="44" t="s">
        <v>632</v>
      </c>
      <c r="L199" s="44"/>
      <c r="M199" s="44"/>
      <c r="N199" s="1" t="s">
        <v>9</v>
      </c>
      <c r="O199" s="44"/>
      <c r="P199" s="44"/>
      <c r="Q199" s="44"/>
      <c r="R199" s="44"/>
      <c r="S199" s="44"/>
    </row>
    <row r="200" spans="1:19">
      <c r="A200" s="403"/>
      <c r="B200" s="415"/>
      <c r="C200" s="397"/>
      <c r="D200" s="127"/>
      <c r="E200" s="244" t="s">
        <v>16</v>
      </c>
      <c r="F200" s="44"/>
      <c r="G200" s="44"/>
      <c r="H200" s="44"/>
      <c r="I200" s="44"/>
      <c r="J200" s="44"/>
      <c r="K200" s="44" t="s">
        <v>632</v>
      </c>
      <c r="L200" s="44"/>
      <c r="M200" s="44"/>
      <c r="N200" s="1" t="s">
        <v>9</v>
      </c>
      <c r="O200" s="44"/>
      <c r="P200" s="44"/>
      <c r="Q200" s="44"/>
      <c r="R200" s="44"/>
      <c r="S200" s="44"/>
    </row>
    <row r="201" spans="1:19">
      <c r="A201" s="403"/>
      <c r="B201" s="415"/>
      <c r="C201" s="404" t="s">
        <v>524</v>
      </c>
      <c r="D201" s="127"/>
      <c r="E201" s="1" t="s">
        <v>15</v>
      </c>
      <c r="F201" s="44"/>
      <c r="G201" s="44"/>
      <c r="H201" s="44"/>
      <c r="I201" s="44"/>
      <c r="J201" s="44"/>
      <c r="K201" s="44" t="s">
        <v>632</v>
      </c>
      <c r="L201" s="44"/>
      <c r="M201" s="44"/>
      <c r="N201" s="1" t="s">
        <v>9</v>
      </c>
      <c r="O201" s="44"/>
      <c r="P201" s="44"/>
      <c r="Q201" s="44"/>
      <c r="R201" s="44"/>
      <c r="S201" s="44"/>
    </row>
    <row r="202" spans="1:19">
      <c r="A202" s="403"/>
      <c r="B202" s="415"/>
      <c r="C202" s="404"/>
      <c r="D202" s="127"/>
      <c r="E202" s="1" t="s">
        <v>16</v>
      </c>
      <c r="F202" s="44" t="s">
        <v>508</v>
      </c>
      <c r="G202" s="44" t="s">
        <v>509</v>
      </c>
      <c r="H202" s="44" t="s">
        <v>457</v>
      </c>
      <c r="I202" s="44"/>
      <c r="J202" s="44"/>
      <c r="K202" s="44" t="s">
        <v>632</v>
      </c>
      <c r="L202" s="44"/>
      <c r="M202" s="44"/>
      <c r="N202" s="1" t="s">
        <v>9</v>
      </c>
      <c r="O202" s="44"/>
      <c r="P202" s="44"/>
      <c r="Q202" s="44"/>
      <c r="R202" s="44"/>
      <c r="S202" s="44"/>
    </row>
    <row r="203" spans="1:19">
      <c r="A203" s="403"/>
      <c r="B203" s="415"/>
      <c r="C203" s="404" t="s">
        <v>525</v>
      </c>
      <c r="D203" s="127"/>
      <c r="E203" s="1" t="s">
        <v>15</v>
      </c>
      <c r="F203" s="44" t="s">
        <v>367</v>
      </c>
      <c r="G203" s="44" t="s">
        <v>419</v>
      </c>
      <c r="H203" s="44" t="s">
        <v>457</v>
      </c>
      <c r="I203" s="44"/>
      <c r="J203" s="44"/>
      <c r="K203" s="44" t="s">
        <v>632</v>
      </c>
      <c r="L203" s="44"/>
      <c r="M203" s="44"/>
      <c r="N203" s="1" t="s">
        <v>9</v>
      </c>
      <c r="O203" s="44"/>
      <c r="P203" s="44"/>
      <c r="Q203" s="44"/>
      <c r="R203" s="44"/>
      <c r="S203" s="44"/>
    </row>
    <row r="204" spans="1:19">
      <c r="A204" s="403"/>
      <c r="B204" s="415"/>
      <c r="C204" s="404"/>
      <c r="D204" s="127"/>
      <c r="E204" s="1" t="s">
        <v>16</v>
      </c>
      <c r="F204" s="44" t="s">
        <v>508</v>
      </c>
      <c r="G204" s="44" t="s">
        <v>509</v>
      </c>
      <c r="H204" s="44" t="s">
        <v>457</v>
      </c>
      <c r="I204" s="44"/>
      <c r="J204" s="44"/>
      <c r="K204" s="44" t="s">
        <v>632</v>
      </c>
      <c r="L204" s="44"/>
      <c r="M204" s="44"/>
      <c r="N204" s="1" t="s">
        <v>9</v>
      </c>
      <c r="O204" s="44"/>
      <c r="P204" s="44"/>
      <c r="Q204" s="44"/>
      <c r="R204" s="44"/>
      <c r="S204" s="44"/>
    </row>
    <row r="205" spans="1:19">
      <c r="A205" s="403"/>
      <c r="B205" s="415"/>
      <c r="C205" s="404" t="s">
        <v>116</v>
      </c>
      <c r="D205" s="127"/>
      <c r="E205" s="1" t="s">
        <v>15</v>
      </c>
      <c r="F205" s="44" t="s">
        <v>367</v>
      </c>
      <c r="G205" s="44" t="s">
        <v>419</v>
      </c>
      <c r="H205" s="44" t="s">
        <v>457</v>
      </c>
      <c r="I205" s="44"/>
      <c r="J205" s="44"/>
      <c r="K205" s="44" t="s">
        <v>632</v>
      </c>
      <c r="L205" s="44"/>
      <c r="M205" s="44"/>
      <c r="N205" s="1" t="s">
        <v>9</v>
      </c>
      <c r="O205" s="44"/>
      <c r="P205" s="44"/>
      <c r="Q205" s="44"/>
      <c r="R205" s="44"/>
      <c r="S205" s="44"/>
    </row>
    <row r="206" spans="1:19">
      <c r="A206" s="403"/>
      <c r="B206" s="415"/>
      <c r="C206" s="404"/>
      <c r="D206" s="127"/>
      <c r="E206" s="1" t="s">
        <v>16</v>
      </c>
      <c r="F206" s="44" t="s">
        <v>508</v>
      </c>
      <c r="G206" s="44" t="s">
        <v>509</v>
      </c>
      <c r="H206" s="44" t="s">
        <v>457</v>
      </c>
      <c r="I206" s="44"/>
      <c r="J206" s="44"/>
      <c r="K206" s="44" t="s">
        <v>632</v>
      </c>
      <c r="L206" s="44"/>
      <c r="M206" s="44"/>
      <c r="N206" s="1" t="s">
        <v>9</v>
      </c>
      <c r="O206" s="44"/>
      <c r="P206" s="44"/>
      <c r="Q206" s="44"/>
      <c r="R206" s="44"/>
      <c r="S206" s="44"/>
    </row>
    <row r="207" spans="1:19" ht="28.5" customHeight="1">
      <c r="A207" s="403"/>
      <c r="B207" s="415"/>
      <c r="C207" s="396" t="s">
        <v>526</v>
      </c>
      <c r="D207" s="127"/>
      <c r="E207" s="1" t="s">
        <v>15</v>
      </c>
      <c r="F207" s="44"/>
      <c r="G207" s="44"/>
      <c r="H207" s="44"/>
      <c r="I207" s="44"/>
      <c r="J207" s="44"/>
      <c r="K207" s="44" t="s">
        <v>632</v>
      </c>
      <c r="L207" s="44"/>
      <c r="M207" s="44"/>
      <c r="N207" s="1" t="s">
        <v>9</v>
      </c>
      <c r="O207" s="44"/>
      <c r="P207" s="44"/>
      <c r="Q207" s="44"/>
      <c r="R207" s="44"/>
      <c r="S207" s="44"/>
    </row>
    <row r="208" spans="1:19">
      <c r="A208" s="403"/>
      <c r="B208" s="415"/>
      <c r="C208" s="397"/>
      <c r="D208" s="127"/>
      <c r="E208" s="245" t="s">
        <v>16</v>
      </c>
      <c r="F208" s="44"/>
      <c r="G208" s="44"/>
      <c r="H208" s="44"/>
      <c r="I208" s="44"/>
      <c r="J208" s="44"/>
      <c r="K208" s="44" t="s">
        <v>632</v>
      </c>
      <c r="L208" s="44"/>
      <c r="M208" s="44"/>
      <c r="N208" s="1" t="s">
        <v>9</v>
      </c>
      <c r="O208" s="44"/>
      <c r="P208" s="44"/>
      <c r="Q208" s="44"/>
      <c r="R208" s="44"/>
      <c r="S208" s="44"/>
    </row>
    <row r="209" spans="1:19" ht="54.75">
      <c r="A209" s="403"/>
      <c r="B209" s="415"/>
      <c r="C209" s="404" t="s">
        <v>527</v>
      </c>
      <c r="D209" s="127"/>
      <c r="E209" s="1" t="s">
        <v>15</v>
      </c>
      <c r="F209" s="44" t="s">
        <v>367</v>
      </c>
      <c r="G209" s="44" t="s">
        <v>419</v>
      </c>
      <c r="H209" s="44" t="s">
        <v>457</v>
      </c>
      <c r="I209" s="44"/>
      <c r="J209" s="44"/>
      <c r="K209" s="44" t="s">
        <v>632</v>
      </c>
      <c r="L209" s="44"/>
      <c r="M209" s="44"/>
      <c r="N209" s="1" t="s">
        <v>9</v>
      </c>
      <c r="O209" s="202" t="s">
        <v>528</v>
      </c>
      <c r="P209" s="205" t="s">
        <v>529</v>
      </c>
      <c r="Q209" s="44"/>
      <c r="R209" s="44"/>
      <c r="S209" s="44"/>
    </row>
    <row r="210" spans="1:19" ht="54.75">
      <c r="A210" s="403"/>
      <c r="B210" s="415"/>
      <c r="C210" s="404"/>
      <c r="D210" s="127"/>
      <c r="E210" s="1" t="s">
        <v>16</v>
      </c>
      <c r="F210" s="44" t="s">
        <v>508</v>
      </c>
      <c r="G210" s="44" t="s">
        <v>509</v>
      </c>
      <c r="H210" s="44" t="s">
        <v>457</v>
      </c>
      <c r="I210" s="44"/>
      <c r="J210" s="44"/>
      <c r="K210" s="44" t="s">
        <v>632</v>
      </c>
      <c r="L210" s="44"/>
      <c r="M210" s="44"/>
      <c r="N210" s="1" t="s">
        <v>9</v>
      </c>
      <c r="O210" s="202" t="s">
        <v>530</v>
      </c>
      <c r="P210" s="205" t="s">
        <v>529</v>
      </c>
      <c r="Q210" s="44"/>
      <c r="R210" s="44"/>
      <c r="S210" s="44"/>
    </row>
    <row r="211" spans="1:19">
      <c r="A211" s="449"/>
      <c r="B211" s="405" t="s">
        <v>531</v>
      </c>
      <c r="C211" s="424" t="s">
        <v>532</v>
      </c>
      <c r="D211" s="411" t="s">
        <v>533</v>
      </c>
      <c r="E211" s="177" t="s">
        <v>15</v>
      </c>
      <c r="F211" s="103" t="s">
        <v>367</v>
      </c>
      <c r="G211" s="103" t="s">
        <v>534</v>
      </c>
      <c r="H211" s="103" t="s">
        <v>389</v>
      </c>
      <c r="I211" s="103">
        <v>7232212203</v>
      </c>
      <c r="J211" s="103"/>
      <c r="K211" s="103" t="s">
        <v>633</v>
      </c>
      <c r="L211" s="103"/>
      <c r="M211" s="103"/>
      <c r="N211" s="1" t="s">
        <v>9</v>
      </c>
      <c r="O211" s="103"/>
      <c r="P211" s="249"/>
      <c r="Q211" s="4">
        <v>45620</v>
      </c>
      <c r="R211" s="4">
        <v>45620</v>
      </c>
      <c r="S211" s="103"/>
    </row>
    <row r="212" spans="1:19" ht="15.75" customHeight="1">
      <c r="A212" s="449"/>
      <c r="B212" s="405"/>
      <c r="C212" s="423"/>
      <c r="D212" s="411"/>
      <c r="E212" s="1" t="s">
        <v>16</v>
      </c>
      <c r="F212" s="44" t="s">
        <v>378</v>
      </c>
      <c r="G212" s="44" t="s">
        <v>134</v>
      </c>
      <c r="H212" s="44" t="s">
        <v>457</v>
      </c>
      <c r="I212" s="44">
        <v>7099670333</v>
      </c>
      <c r="J212" s="44"/>
      <c r="K212" s="103" t="s">
        <v>633</v>
      </c>
      <c r="L212" s="44"/>
      <c r="M212" s="44"/>
      <c r="N212" s="1" t="s">
        <v>9</v>
      </c>
      <c r="O212" s="44"/>
      <c r="P212" s="249"/>
      <c r="Q212" s="4">
        <v>45620</v>
      </c>
      <c r="R212" s="4">
        <v>45620</v>
      </c>
      <c r="S212" s="44"/>
    </row>
    <row r="213" spans="1:19">
      <c r="A213" s="449"/>
      <c r="B213" s="405"/>
      <c r="C213" s="424" t="s">
        <v>536</v>
      </c>
      <c r="D213" s="411"/>
      <c r="E213" s="5" t="s">
        <v>15</v>
      </c>
      <c r="F213" s="103" t="s">
        <v>367</v>
      </c>
      <c r="G213" s="103" t="s">
        <v>534</v>
      </c>
      <c r="H213" s="103" t="s">
        <v>389</v>
      </c>
      <c r="I213" s="103">
        <v>7232212203</v>
      </c>
      <c r="J213" s="103"/>
      <c r="K213" s="103" t="s">
        <v>633</v>
      </c>
      <c r="L213" s="103"/>
      <c r="M213" s="103"/>
      <c r="N213" s="1" t="s">
        <v>9</v>
      </c>
      <c r="O213" s="44"/>
      <c r="P213" s="249"/>
      <c r="Q213" s="4">
        <v>45620</v>
      </c>
      <c r="R213" s="4">
        <v>45620</v>
      </c>
      <c r="S213" s="44"/>
    </row>
    <row r="214" spans="1:19">
      <c r="A214" s="449"/>
      <c r="B214" s="405"/>
      <c r="C214" s="423"/>
      <c r="D214" s="411"/>
      <c r="E214" s="1" t="s">
        <v>16</v>
      </c>
      <c r="F214" s="44" t="s">
        <v>378</v>
      </c>
      <c r="G214" s="44" t="s">
        <v>134</v>
      </c>
      <c r="H214" s="44" t="s">
        <v>457</v>
      </c>
      <c r="I214" s="44">
        <v>7099670333</v>
      </c>
      <c r="J214" s="44"/>
      <c r="K214" s="103" t="s">
        <v>633</v>
      </c>
      <c r="L214" s="44"/>
      <c r="M214" s="44"/>
      <c r="N214" s="1" t="s">
        <v>9</v>
      </c>
      <c r="O214" s="44"/>
      <c r="P214" s="249"/>
      <c r="Q214" s="4">
        <v>45620</v>
      </c>
      <c r="R214" s="4">
        <v>45620</v>
      </c>
      <c r="S214" s="44"/>
    </row>
    <row r="215" spans="1:19">
      <c r="A215" s="449"/>
      <c r="B215" s="405"/>
      <c r="C215" s="424" t="s">
        <v>537</v>
      </c>
      <c r="D215" s="411"/>
      <c r="E215" s="5" t="s">
        <v>15</v>
      </c>
      <c r="F215" s="103" t="s">
        <v>367</v>
      </c>
      <c r="G215" s="103" t="s">
        <v>534</v>
      </c>
      <c r="H215" s="103" t="s">
        <v>389</v>
      </c>
      <c r="I215" s="103">
        <v>7232212203</v>
      </c>
      <c r="J215" s="103"/>
      <c r="K215" s="103" t="s">
        <v>633</v>
      </c>
      <c r="L215" s="103"/>
      <c r="M215" s="103"/>
      <c r="N215" s="1" t="s">
        <v>9</v>
      </c>
      <c r="O215" s="44"/>
      <c r="P215" s="249"/>
      <c r="Q215" s="4">
        <v>45620</v>
      </c>
      <c r="R215" s="4">
        <v>45620</v>
      </c>
      <c r="S215" s="44"/>
    </row>
    <row r="216" spans="1:19">
      <c r="A216" s="449"/>
      <c r="B216" s="405"/>
      <c r="C216" s="423"/>
      <c r="D216" s="411"/>
      <c r="E216" s="1" t="s">
        <v>16</v>
      </c>
      <c r="F216" s="44" t="s">
        <v>378</v>
      </c>
      <c r="G216" s="44" t="s">
        <v>134</v>
      </c>
      <c r="H216" s="44" t="s">
        <v>457</v>
      </c>
      <c r="I216" s="44">
        <v>7099670333</v>
      </c>
      <c r="J216" s="44"/>
      <c r="K216" s="103" t="s">
        <v>633</v>
      </c>
      <c r="L216" s="44"/>
      <c r="M216" s="44"/>
      <c r="N216" s="1" t="s">
        <v>9</v>
      </c>
      <c r="O216" s="44"/>
      <c r="P216" s="249"/>
      <c r="Q216" s="4">
        <v>45620</v>
      </c>
      <c r="R216" s="4">
        <v>45620</v>
      </c>
      <c r="S216" s="44"/>
    </row>
    <row r="217" spans="1:19">
      <c r="A217" s="449"/>
      <c r="B217" s="405"/>
      <c r="C217" s="424" t="s">
        <v>538</v>
      </c>
      <c r="D217" s="411"/>
      <c r="E217" s="5" t="s">
        <v>15</v>
      </c>
      <c r="F217" s="103" t="s">
        <v>367</v>
      </c>
      <c r="G217" s="103" t="s">
        <v>534</v>
      </c>
      <c r="H217" s="103" t="s">
        <v>389</v>
      </c>
      <c r="I217" s="103">
        <v>7232212203</v>
      </c>
      <c r="J217" s="103"/>
      <c r="K217" s="103" t="s">
        <v>633</v>
      </c>
      <c r="L217" s="103"/>
      <c r="M217" s="103"/>
      <c r="N217" s="1" t="s">
        <v>9</v>
      </c>
      <c r="O217" s="44"/>
      <c r="P217" s="249"/>
      <c r="Q217" s="4">
        <v>45620</v>
      </c>
      <c r="R217" s="4">
        <v>45620</v>
      </c>
      <c r="S217" s="44"/>
    </row>
    <row r="218" spans="1:19">
      <c r="A218" s="449"/>
      <c r="B218" s="405"/>
      <c r="C218" s="423"/>
      <c r="D218" s="411"/>
      <c r="E218" s="1" t="s">
        <v>16</v>
      </c>
      <c r="F218" s="44" t="s">
        <v>378</v>
      </c>
      <c r="G218" s="44" t="s">
        <v>134</v>
      </c>
      <c r="H218" s="44" t="s">
        <v>457</v>
      </c>
      <c r="I218" s="44">
        <v>7099670333</v>
      </c>
      <c r="J218" s="44"/>
      <c r="K218" s="103" t="s">
        <v>633</v>
      </c>
      <c r="L218" s="44"/>
      <c r="M218" s="44"/>
      <c r="N218" s="1" t="s">
        <v>9</v>
      </c>
      <c r="O218" s="44"/>
      <c r="P218" s="249"/>
      <c r="Q218" s="4">
        <v>45620</v>
      </c>
      <c r="R218" s="4">
        <v>45620</v>
      </c>
      <c r="S218" s="44"/>
    </row>
    <row r="219" spans="1:19">
      <c r="A219" s="449"/>
      <c r="B219" s="405"/>
      <c r="C219" s="424" t="s">
        <v>539</v>
      </c>
      <c r="D219" s="411"/>
      <c r="E219" s="5" t="s">
        <v>15</v>
      </c>
      <c r="F219" s="103" t="s">
        <v>367</v>
      </c>
      <c r="G219" s="103" t="s">
        <v>534</v>
      </c>
      <c r="H219" s="103" t="s">
        <v>389</v>
      </c>
      <c r="I219" s="103">
        <v>7232212203</v>
      </c>
      <c r="J219" s="103"/>
      <c r="K219" s="103" t="s">
        <v>633</v>
      </c>
      <c r="L219" s="103"/>
      <c r="M219" s="103"/>
      <c r="N219" s="1" t="s">
        <v>9</v>
      </c>
      <c r="O219" s="44"/>
      <c r="P219" s="249"/>
      <c r="Q219" s="4">
        <v>45620</v>
      </c>
      <c r="R219" s="4">
        <v>45620</v>
      </c>
      <c r="S219" s="44"/>
    </row>
    <row r="220" spans="1:19">
      <c r="A220" s="449"/>
      <c r="B220" s="405"/>
      <c r="C220" s="423"/>
      <c r="D220" s="411"/>
      <c r="E220" s="1" t="s">
        <v>16</v>
      </c>
      <c r="F220" s="44" t="s">
        <v>378</v>
      </c>
      <c r="G220" s="44" t="s">
        <v>134</v>
      </c>
      <c r="H220" s="44" t="s">
        <v>457</v>
      </c>
      <c r="I220" s="44">
        <v>7099670333</v>
      </c>
      <c r="J220" s="44"/>
      <c r="K220" s="103" t="s">
        <v>633</v>
      </c>
      <c r="L220" s="44"/>
      <c r="M220" s="44"/>
      <c r="N220" s="1" t="s">
        <v>9</v>
      </c>
      <c r="O220" s="44"/>
      <c r="P220" s="249"/>
      <c r="Q220" s="4">
        <v>45620</v>
      </c>
      <c r="R220" s="4">
        <v>45620</v>
      </c>
      <c r="S220" s="44"/>
    </row>
    <row r="221" spans="1:19">
      <c r="A221" s="449"/>
      <c r="B221" s="405"/>
      <c r="C221" s="424" t="s">
        <v>540</v>
      </c>
      <c r="D221" s="411"/>
      <c r="E221" s="5" t="s">
        <v>15</v>
      </c>
      <c r="F221" s="103" t="s">
        <v>367</v>
      </c>
      <c r="G221" s="103" t="s">
        <v>534</v>
      </c>
      <c r="H221" s="103" t="s">
        <v>389</v>
      </c>
      <c r="I221" s="103">
        <v>7232212203</v>
      </c>
      <c r="J221" s="103"/>
      <c r="K221" s="103" t="s">
        <v>633</v>
      </c>
      <c r="L221" s="103"/>
      <c r="M221" s="103"/>
      <c r="N221" s="1" t="s">
        <v>9</v>
      </c>
      <c r="O221" s="44"/>
      <c r="P221" s="249"/>
      <c r="Q221" s="4">
        <v>45620</v>
      </c>
      <c r="R221" s="4">
        <v>45620</v>
      </c>
      <c r="S221" s="44"/>
    </row>
    <row r="222" spans="1:19">
      <c r="A222" s="449"/>
      <c r="B222" s="405"/>
      <c r="C222" s="423"/>
      <c r="D222" s="411"/>
      <c r="E222" s="1" t="s">
        <v>16</v>
      </c>
      <c r="F222" s="44" t="s">
        <v>378</v>
      </c>
      <c r="G222" s="44" t="s">
        <v>134</v>
      </c>
      <c r="H222" s="44" t="s">
        <v>457</v>
      </c>
      <c r="I222" s="44">
        <v>7099670333</v>
      </c>
      <c r="J222" s="44"/>
      <c r="K222" s="103" t="s">
        <v>633</v>
      </c>
      <c r="L222" s="44"/>
      <c r="M222" s="44"/>
      <c r="N222" s="1" t="s">
        <v>9</v>
      </c>
      <c r="O222" s="44"/>
      <c r="P222" s="249"/>
      <c r="Q222" s="4">
        <v>45620</v>
      </c>
      <c r="R222" s="4">
        <v>45620</v>
      </c>
      <c r="S222" s="44"/>
    </row>
    <row r="223" spans="1:19" ht="36" customHeight="1">
      <c r="A223" s="449"/>
      <c r="B223" s="405"/>
      <c r="C223" s="424" t="s">
        <v>541</v>
      </c>
      <c r="D223" s="411"/>
      <c r="E223" s="5" t="s">
        <v>15</v>
      </c>
      <c r="F223" s="103" t="s">
        <v>376</v>
      </c>
      <c r="G223" s="103" t="s">
        <v>534</v>
      </c>
      <c r="H223" s="103" t="s">
        <v>389</v>
      </c>
      <c r="I223" s="103">
        <v>7232212203</v>
      </c>
      <c r="J223" s="103"/>
      <c r="K223" s="103" t="s">
        <v>633</v>
      </c>
      <c r="L223" s="103"/>
      <c r="M223" s="103"/>
      <c r="N223" s="1" t="s">
        <v>9</v>
      </c>
      <c r="O223" s="202" t="s">
        <v>542</v>
      </c>
      <c r="P223" s="249"/>
      <c r="Q223" s="4">
        <v>45620</v>
      </c>
      <c r="R223" s="4">
        <v>45620</v>
      </c>
      <c r="S223" s="44"/>
    </row>
    <row r="224" spans="1:19" ht="42.75" customHeight="1">
      <c r="A224" s="449"/>
      <c r="B224" s="405"/>
      <c r="C224" s="423"/>
      <c r="D224" s="411"/>
      <c r="E224" s="1" t="s">
        <v>16</v>
      </c>
      <c r="F224" s="44" t="s">
        <v>378</v>
      </c>
      <c r="G224" s="229" t="s">
        <v>534</v>
      </c>
      <c r="H224" s="44" t="s">
        <v>457</v>
      </c>
      <c r="I224" s="44">
        <v>7099670333</v>
      </c>
      <c r="J224" s="44"/>
      <c r="K224" s="103" t="s">
        <v>633</v>
      </c>
      <c r="L224" s="44"/>
      <c r="M224" s="44"/>
      <c r="N224" s="1" t="s">
        <v>9</v>
      </c>
      <c r="O224" s="202"/>
      <c r="P224" s="249"/>
      <c r="Q224" s="4">
        <v>45620</v>
      </c>
      <c r="R224" s="4">
        <v>45620</v>
      </c>
      <c r="S224" s="102"/>
    </row>
    <row r="225" spans="1:19" ht="41.25">
      <c r="A225" s="403"/>
      <c r="B225" s="438" t="s">
        <v>544</v>
      </c>
      <c r="C225" s="439" t="s">
        <v>545</v>
      </c>
      <c r="D225" s="442" t="s">
        <v>546</v>
      </c>
      <c r="E225" s="153" t="s">
        <v>15</v>
      </c>
      <c r="F225" s="226" t="s">
        <v>376</v>
      </c>
      <c r="G225" s="44" t="s">
        <v>547</v>
      </c>
      <c r="H225" s="152" t="s">
        <v>457</v>
      </c>
      <c r="I225" s="217" t="s">
        <v>548</v>
      </c>
      <c r="J225" s="230" t="s">
        <v>549</v>
      </c>
      <c r="K225" s="103" t="s">
        <v>550</v>
      </c>
      <c r="L225" s="103"/>
      <c r="M225" s="103" t="s">
        <v>9</v>
      </c>
      <c r="N225" s="1" t="s">
        <v>9</v>
      </c>
      <c r="O225" s="178" t="s">
        <v>634</v>
      </c>
      <c r="P225" s="329" t="s">
        <v>635</v>
      </c>
      <c r="Q225" s="4">
        <v>45620</v>
      </c>
      <c r="R225" s="4">
        <v>45620</v>
      </c>
      <c r="S225" s="44"/>
    </row>
    <row r="226" spans="1:19" ht="41.25">
      <c r="A226" s="437"/>
      <c r="B226" s="438"/>
      <c r="C226" s="440"/>
      <c r="D226" s="442"/>
      <c r="E226" s="153" t="s">
        <v>16</v>
      </c>
      <c r="F226" s="227" t="s">
        <v>551</v>
      </c>
      <c r="G226" s="44" t="s">
        <v>285</v>
      </c>
      <c r="H226" s="228" t="s">
        <v>552</v>
      </c>
      <c r="I226" s="224" t="s">
        <v>548</v>
      </c>
      <c r="J226" s="230" t="s">
        <v>549</v>
      </c>
      <c r="K226" s="102" t="s">
        <v>553</v>
      </c>
      <c r="L226" s="102"/>
      <c r="M226" s="102" t="s">
        <v>9</v>
      </c>
      <c r="N226" s="1" t="s">
        <v>9</v>
      </c>
      <c r="O226" s="330" t="s">
        <v>634</v>
      </c>
      <c r="P226" s="329" t="s">
        <v>636</v>
      </c>
      <c r="Q226" s="4"/>
      <c r="R226" s="4"/>
      <c r="S226" s="102"/>
    </row>
    <row r="227" spans="1:19">
      <c r="A227" s="437"/>
      <c r="B227" s="438"/>
      <c r="C227" s="440"/>
      <c r="D227" s="435" t="s">
        <v>554</v>
      </c>
      <c r="E227" s="153" t="s">
        <v>15</v>
      </c>
      <c r="F227" s="226" t="s">
        <v>376</v>
      </c>
      <c r="G227" s="44" t="s">
        <v>547</v>
      </c>
      <c r="H227" s="152" t="s">
        <v>457</v>
      </c>
      <c r="I227" s="217" t="s">
        <v>548</v>
      </c>
      <c r="J227" s="230" t="s">
        <v>549</v>
      </c>
      <c r="K227" s="103" t="s">
        <v>550</v>
      </c>
      <c r="L227" s="102"/>
      <c r="M227" s="102" t="s">
        <v>9</v>
      </c>
      <c r="N227" s="1" t="s">
        <v>9</v>
      </c>
      <c r="O227" s="329"/>
      <c r="P227" s="102"/>
      <c r="Q227" s="4">
        <v>45620</v>
      </c>
      <c r="R227" s="4">
        <v>45620</v>
      </c>
      <c r="S227" s="102"/>
    </row>
    <row r="228" spans="1:19">
      <c r="A228" s="410"/>
      <c r="B228" s="407"/>
      <c r="C228" s="441"/>
      <c r="D228" s="436"/>
      <c r="E228" s="153" t="s">
        <v>16</v>
      </c>
      <c r="F228" s="227" t="s">
        <v>551</v>
      </c>
      <c r="G228" s="44" t="s">
        <v>285</v>
      </c>
      <c r="H228" s="228" t="s">
        <v>552</v>
      </c>
      <c r="I228" s="224" t="s">
        <v>548</v>
      </c>
      <c r="J228" s="230" t="s">
        <v>549</v>
      </c>
      <c r="K228" s="102" t="s">
        <v>553</v>
      </c>
      <c r="L228" s="102"/>
      <c r="M228" s="102" t="s">
        <v>9</v>
      </c>
      <c r="N228" s="1" t="s">
        <v>9</v>
      </c>
      <c r="O228" s="225"/>
      <c r="P228" s="102"/>
      <c r="Q228" s="4"/>
      <c r="R228" s="4"/>
      <c r="S228" s="102"/>
    </row>
    <row r="229" spans="1:19" ht="41.25">
      <c r="A229" s="401"/>
      <c r="B229" s="405" t="s">
        <v>555</v>
      </c>
      <c r="C229" s="405" t="s">
        <v>556</v>
      </c>
      <c r="D229" s="406" t="s">
        <v>557</v>
      </c>
      <c r="E229" s="1" t="s">
        <v>15</v>
      </c>
      <c r="F229" s="155" t="s">
        <v>376</v>
      </c>
      <c r="G229" s="44" t="s">
        <v>547</v>
      </c>
      <c r="H229" s="152" t="s">
        <v>457</v>
      </c>
      <c r="I229" s="208" t="s">
        <v>548</v>
      </c>
      <c r="J229" s="231" t="s">
        <v>558</v>
      </c>
      <c r="K229" s="44" t="s">
        <v>550</v>
      </c>
      <c r="L229" s="44"/>
      <c r="M229" s="44" t="s">
        <v>9</v>
      </c>
      <c r="N229" s="1" t="s">
        <v>9</v>
      </c>
      <c r="O229" s="178" t="s">
        <v>634</v>
      </c>
      <c r="P229" s="329" t="s">
        <v>635</v>
      </c>
      <c r="Q229" s="4">
        <v>45620</v>
      </c>
      <c r="R229" s="4">
        <v>45620</v>
      </c>
      <c r="S229" s="44"/>
    </row>
    <row r="230" spans="1:19" ht="41.25">
      <c r="A230" s="401"/>
      <c r="B230" s="405"/>
      <c r="C230" s="405"/>
      <c r="D230" s="406"/>
      <c r="E230" s="1" t="s">
        <v>16</v>
      </c>
      <c r="F230" s="155" t="s">
        <v>551</v>
      </c>
      <c r="G230" s="44" t="s">
        <v>285</v>
      </c>
      <c r="H230" s="228" t="s">
        <v>552</v>
      </c>
      <c r="I230" s="208" t="s">
        <v>548</v>
      </c>
      <c r="J230" s="218">
        <v>85718981871</v>
      </c>
      <c r="K230" s="44" t="s">
        <v>553</v>
      </c>
      <c r="L230" s="44"/>
      <c r="M230" s="44" t="s">
        <v>9</v>
      </c>
      <c r="N230" s="1" t="s">
        <v>9</v>
      </c>
      <c r="O230" s="178" t="s">
        <v>634</v>
      </c>
      <c r="P230" s="329" t="s">
        <v>636</v>
      </c>
      <c r="Q230" s="4">
        <v>45620</v>
      </c>
      <c r="R230" s="4">
        <v>45620</v>
      </c>
      <c r="S230" s="44"/>
    </row>
    <row r="231" spans="1:19">
      <c r="A231" s="401"/>
      <c r="B231" s="405"/>
      <c r="C231" s="406" t="s">
        <v>559</v>
      </c>
      <c r="D231" s="406" t="s">
        <v>560</v>
      </c>
      <c r="E231" s="1" t="s">
        <v>15</v>
      </c>
      <c r="F231" s="155" t="s">
        <v>376</v>
      </c>
      <c r="G231" s="44" t="s">
        <v>547</v>
      </c>
      <c r="H231" s="152" t="s">
        <v>457</v>
      </c>
      <c r="I231" s="208" t="s">
        <v>548</v>
      </c>
      <c r="J231" s="231" t="s">
        <v>558</v>
      </c>
      <c r="K231" s="44" t="s">
        <v>550</v>
      </c>
      <c r="L231" s="44"/>
      <c r="M231" s="44" t="s">
        <v>9</v>
      </c>
      <c r="N231" s="1" t="s">
        <v>9</v>
      </c>
      <c r="O231" s="202"/>
      <c r="P231" s="44"/>
      <c r="Q231" s="4">
        <v>45620</v>
      </c>
      <c r="R231" s="4">
        <v>45620</v>
      </c>
      <c r="S231" s="44"/>
    </row>
    <row r="232" spans="1:19">
      <c r="A232" s="401"/>
      <c r="B232" s="405"/>
      <c r="C232" s="406"/>
      <c r="D232" s="406"/>
      <c r="E232" s="1" t="s">
        <v>16</v>
      </c>
      <c r="F232" s="155" t="s">
        <v>551</v>
      </c>
      <c r="G232" s="44" t="s">
        <v>285</v>
      </c>
      <c r="H232" s="228" t="s">
        <v>552</v>
      </c>
      <c r="I232" s="208" t="s">
        <v>548</v>
      </c>
      <c r="J232" s="218">
        <v>85718981871</v>
      </c>
      <c r="K232" s="44" t="s">
        <v>553</v>
      </c>
      <c r="L232" s="44"/>
      <c r="M232" s="44" t="s">
        <v>9</v>
      </c>
      <c r="N232" s="1" t="s">
        <v>9</v>
      </c>
      <c r="O232" s="202"/>
      <c r="P232" s="44"/>
      <c r="Q232" s="4">
        <v>45620</v>
      </c>
      <c r="R232" s="4">
        <v>45620</v>
      </c>
      <c r="S232" s="44"/>
    </row>
    <row r="233" spans="1:19">
      <c r="A233" s="401"/>
      <c r="B233" s="405"/>
      <c r="C233" s="439" t="s">
        <v>561</v>
      </c>
      <c r="D233" s="439" t="s">
        <v>562</v>
      </c>
      <c r="E233" s="1" t="s">
        <v>15</v>
      </c>
      <c r="F233" s="155" t="s">
        <v>376</v>
      </c>
      <c r="G233" s="44" t="s">
        <v>547</v>
      </c>
      <c r="H233" s="152" t="s">
        <v>457</v>
      </c>
      <c r="I233" s="208"/>
      <c r="J233" s="231" t="s">
        <v>637</v>
      </c>
      <c r="K233" s="44" t="s">
        <v>550</v>
      </c>
      <c r="L233" s="44"/>
      <c r="M233" s="44" t="s">
        <v>638</v>
      </c>
      <c r="N233" s="1" t="s">
        <v>9</v>
      </c>
      <c r="O233" s="202"/>
      <c r="P233" s="44"/>
      <c r="Q233" s="4">
        <v>45620</v>
      </c>
      <c r="R233" s="4">
        <v>45620</v>
      </c>
      <c r="S233" s="44"/>
    </row>
    <row r="234" spans="1:19">
      <c r="A234" s="403"/>
      <c r="B234" s="415"/>
      <c r="C234" s="440"/>
      <c r="D234" s="440"/>
      <c r="E234" s="5" t="s">
        <v>16</v>
      </c>
      <c r="F234" s="227" t="s">
        <v>551</v>
      </c>
      <c r="G234" s="102" t="s">
        <v>285</v>
      </c>
      <c r="H234" s="228" t="s">
        <v>552</v>
      </c>
      <c r="I234" s="209"/>
      <c r="J234" s="324" t="s">
        <v>637</v>
      </c>
      <c r="K234" s="102" t="s">
        <v>553</v>
      </c>
      <c r="L234" s="102"/>
      <c r="M234" s="102" t="s">
        <v>639</v>
      </c>
      <c r="N234" s="5" t="s">
        <v>9</v>
      </c>
      <c r="O234" s="201"/>
      <c r="P234" s="102"/>
      <c r="Q234" s="325">
        <v>45620</v>
      </c>
      <c r="R234" s="325">
        <v>45620</v>
      </c>
      <c r="S234" s="102"/>
    </row>
    <row r="235" spans="1:19">
      <c r="A235" s="401"/>
      <c r="B235" s="473" t="s">
        <v>252</v>
      </c>
      <c r="C235" s="473" t="s">
        <v>640</v>
      </c>
      <c r="D235" s="393" t="s">
        <v>641</v>
      </c>
      <c r="E235" s="1" t="s">
        <v>15</v>
      </c>
      <c r="F235" s="44" t="s">
        <v>376</v>
      </c>
      <c r="G235" s="44" t="s">
        <v>377</v>
      </c>
      <c r="H235" s="44" t="s">
        <v>491</v>
      </c>
      <c r="I235" s="44">
        <v>7074478527</v>
      </c>
      <c r="J235" s="231" t="s">
        <v>642</v>
      </c>
      <c r="K235" s="44" t="s">
        <v>643</v>
      </c>
      <c r="L235" s="44"/>
      <c r="M235" s="44"/>
      <c r="N235" s="1" t="s">
        <v>9</v>
      </c>
      <c r="O235" s="44"/>
      <c r="P235" s="44"/>
      <c r="Q235" s="4">
        <v>45620</v>
      </c>
      <c r="R235" s="44"/>
      <c r="S235" s="44"/>
    </row>
    <row r="236" spans="1:19">
      <c r="A236" s="401"/>
      <c r="B236" s="473"/>
      <c r="C236" s="473"/>
      <c r="D236" s="393"/>
      <c r="E236" s="1" t="s">
        <v>16</v>
      </c>
      <c r="F236" s="44" t="s">
        <v>378</v>
      </c>
      <c r="G236" s="44" t="s">
        <v>644</v>
      </c>
      <c r="H236" s="44" t="s">
        <v>491</v>
      </c>
      <c r="I236" s="44">
        <v>7132703897</v>
      </c>
      <c r="J236" s="326" t="s">
        <v>645</v>
      </c>
      <c r="K236" s="44" t="s">
        <v>646</v>
      </c>
      <c r="L236" s="44"/>
      <c r="M236" s="44"/>
      <c r="N236" s="1" t="s">
        <v>9</v>
      </c>
      <c r="O236" s="44"/>
      <c r="P236" s="44"/>
      <c r="Q236" s="325">
        <v>45620</v>
      </c>
      <c r="R236" s="44"/>
      <c r="S236" s="44"/>
    </row>
  </sheetData>
  <mergeCells count="273">
    <mergeCell ref="S81:S82"/>
    <mergeCell ref="S74:S76"/>
    <mergeCell ref="S22:S23"/>
    <mergeCell ref="C107:C108"/>
    <mergeCell ref="C109:C110"/>
    <mergeCell ref="C111:C112"/>
    <mergeCell ref="C113:C114"/>
    <mergeCell ref="C115:C116"/>
    <mergeCell ref="C117:C118"/>
    <mergeCell ref="D81:D82"/>
    <mergeCell ref="C87:C88"/>
    <mergeCell ref="D87:D88"/>
    <mergeCell ref="C95:C97"/>
    <mergeCell ref="D95:D97"/>
    <mergeCell ref="C98:C100"/>
    <mergeCell ref="C101:C103"/>
    <mergeCell ref="D74:D76"/>
    <mergeCell ref="K28:K29"/>
    <mergeCell ref="O30:O31"/>
    <mergeCell ref="O50:O53"/>
    <mergeCell ref="O54:O55"/>
    <mergeCell ref="C77:C78"/>
    <mergeCell ref="D77:D78"/>
    <mergeCell ref="K30:K31"/>
    <mergeCell ref="B72:B106"/>
    <mergeCell ref="C104:C106"/>
    <mergeCell ref="C74:C76"/>
    <mergeCell ref="C81:C82"/>
    <mergeCell ref="C89:C90"/>
    <mergeCell ref="D89:D90"/>
    <mergeCell ref="D235:D236"/>
    <mergeCell ref="C235:C236"/>
    <mergeCell ref="B235:B236"/>
    <mergeCell ref="C163:C164"/>
    <mergeCell ref="C165:C166"/>
    <mergeCell ref="C167:C168"/>
    <mergeCell ref="C169:C170"/>
    <mergeCell ref="C171:C172"/>
    <mergeCell ref="C173:C174"/>
    <mergeCell ref="C203:C204"/>
    <mergeCell ref="C205:C206"/>
    <mergeCell ref="C207:C208"/>
    <mergeCell ref="C209:C210"/>
    <mergeCell ref="D211:D224"/>
    <mergeCell ref="C223:C224"/>
    <mergeCell ref="C213:C214"/>
    <mergeCell ref="C215:C216"/>
    <mergeCell ref="C217:C218"/>
    <mergeCell ref="A235:A236"/>
    <mergeCell ref="G1:H1"/>
    <mergeCell ref="F2:G2"/>
    <mergeCell ref="H2:I2"/>
    <mergeCell ref="J2:K2"/>
    <mergeCell ref="L2:M2"/>
    <mergeCell ref="C22:C23"/>
    <mergeCell ref="D22:D23"/>
    <mergeCell ref="K22:K23"/>
    <mergeCell ref="K14:K15"/>
    <mergeCell ref="A16:A17"/>
    <mergeCell ref="C16:C17"/>
    <mergeCell ref="D16:D17"/>
    <mergeCell ref="K16:K17"/>
    <mergeCell ref="A18:A19"/>
    <mergeCell ref="C18:C19"/>
    <mergeCell ref="D18:D19"/>
    <mergeCell ref="K18:K19"/>
    <mergeCell ref="A28:A29"/>
    <mergeCell ref="C28:C29"/>
    <mergeCell ref="D28:D29"/>
    <mergeCell ref="A30:A31"/>
    <mergeCell ref="C30:C31"/>
    <mergeCell ref="D30:D31"/>
    <mergeCell ref="N2:O2"/>
    <mergeCell ref="B3:B4"/>
    <mergeCell ref="B5:B6"/>
    <mergeCell ref="A8:A9"/>
    <mergeCell ref="B8:B57"/>
    <mergeCell ref="C8:C9"/>
    <mergeCell ref="D8:D9"/>
    <mergeCell ref="A14:A15"/>
    <mergeCell ref="C14:C15"/>
    <mergeCell ref="D14:D15"/>
    <mergeCell ref="A20:A21"/>
    <mergeCell ref="K8:K9"/>
    <mergeCell ref="A10:A11"/>
    <mergeCell ref="C10:C11"/>
    <mergeCell ref="D10:D11"/>
    <mergeCell ref="K10:K11"/>
    <mergeCell ref="A12:A13"/>
    <mergeCell ref="C12:C13"/>
    <mergeCell ref="D12:D13"/>
    <mergeCell ref="K12:K13"/>
    <mergeCell ref="C20:C21"/>
    <mergeCell ref="D20:D21"/>
    <mergeCell ref="K20:K21"/>
    <mergeCell ref="A22:A23"/>
    <mergeCell ref="A24:A25"/>
    <mergeCell ref="C24:C25"/>
    <mergeCell ref="D24:D25"/>
    <mergeCell ref="K24:K25"/>
    <mergeCell ref="A26:A27"/>
    <mergeCell ref="C26:C27"/>
    <mergeCell ref="D26:D27"/>
    <mergeCell ref="K26:K27"/>
    <mergeCell ref="A36:A37"/>
    <mergeCell ref="C36:C37"/>
    <mergeCell ref="D36:D37"/>
    <mergeCell ref="K36:K37"/>
    <mergeCell ref="A38:A39"/>
    <mergeCell ref="C38:C39"/>
    <mergeCell ref="D38:D39"/>
    <mergeCell ref="K38:K39"/>
    <mergeCell ref="A32:A33"/>
    <mergeCell ref="C32:C33"/>
    <mergeCell ref="D32:D33"/>
    <mergeCell ref="K32:K33"/>
    <mergeCell ref="A34:A35"/>
    <mergeCell ref="C34:C35"/>
    <mergeCell ref="D34:D35"/>
    <mergeCell ref="K34:K35"/>
    <mergeCell ref="A44:A45"/>
    <mergeCell ref="C44:C45"/>
    <mergeCell ref="D44:D45"/>
    <mergeCell ref="K44:K45"/>
    <mergeCell ref="A46:A47"/>
    <mergeCell ref="C46:C47"/>
    <mergeCell ref="D46:D47"/>
    <mergeCell ref="K46:K47"/>
    <mergeCell ref="A40:A41"/>
    <mergeCell ref="C40:C41"/>
    <mergeCell ref="D40:D41"/>
    <mergeCell ref="K40:K41"/>
    <mergeCell ref="A42:A43"/>
    <mergeCell ref="C42:C43"/>
    <mergeCell ref="D42:D43"/>
    <mergeCell ref="K42:K43"/>
    <mergeCell ref="A52:A53"/>
    <mergeCell ref="C52:C53"/>
    <mergeCell ref="D52:D53"/>
    <mergeCell ref="K52:K53"/>
    <mergeCell ref="A54:A55"/>
    <mergeCell ref="C54:C55"/>
    <mergeCell ref="D54:D55"/>
    <mergeCell ref="K54:K55"/>
    <mergeCell ref="A48:A49"/>
    <mergeCell ref="C48:C49"/>
    <mergeCell ref="D48:D49"/>
    <mergeCell ref="K48:K49"/>
    <mergeCell ref="A50:A51"/>
    <mergeCell ref="C50:C51"/>
    <mergeCell ref="D50:D51"/>
    <mergeCell ref="K50:K51"/>
    <mergeCell ref="A56:A57"/>
    <mergeCell ref="C56:C57"/>
    <mergeCell ref="D56:D57"/>
    <mergeCell ref="K56:K57"/>
    <mergeCell ref="B58:B71"/>
    <mergeCell ref="C58:C59"/>
    <mergeCell ref="C60:C61"/>
    <mergeCell ref="C62:C63"/>
    <mergeCell ref="C64:C65"/>
    <mergeCell ref="C66:C67"/>
    <mergeCell ref="C68:C69"/>
    <mergeCell ref="C70:C71"/>
    <mergeCell ref="D58:D59"/>
    <mergeCell ref="D64:D65"/>
    <mergeCell ref="D60:D61"/>
    <mergeCell ref="D62:D63"/>
    <mergeCell ref="D66:D67"/>
    <mergeCell ref="D68:D69"/>
    <mergeCell ref="D70:D71"/>
    <mergeCell ref="A107:A128"/>
    <mergeCell ref="B107:B128"/>
    <mergeCell ref="A129:A146"/>
    <mergeCell ref="B129:B146"/>
    <mergeCell ref="C145:C146"/>
    <mergeCell ref="C91:C92"/>
    <mergeCell ref="D91:D92"/>
    <mergeCell ref="C93:C94"/>
    <mergeCell ref="D93:D94"/>
    <mergeCell ref="C119:C120"/>
    <mergeCell ref="C121:C122"/>
    <mergeCell ref="C123:C124"/>
    <mergeCell ref="C125:C126"/>
    <mergeCell ref="C127:C128"/>
    <mergeCell ref="C129:C130"/>
    <mergeCell ref="A72:A106"/>
    <mergeCell ref="C79:C80"/>
    <mergeCell ref="D79:D80"/>
    <mergeCell ref="C83:C84"/>
    <mergeCell ref="D83:D84"/>
    <mergeCell ref="C85:C86"/>
    <mergeCell ref="D85:D86"/>
    <mergeCell ref="C72:C73"/>
    <mergeCell ref="D72:D73"/>
    <mergeCell ref="C201:C202"/>
    <mergeCell ref="A175:A210"/>
    <mergeCell ref="B175:B210"/>
    <mergeCell ref="C175:C176"/>
    <mergeCell ref="C177:C178"/>
    <mergeCell ref="C179:C180"/>
    <mergeCell ref="C181:C182"/>
    <mergeCell ref="C183:C184"/>
    <mergeCell ref="C185:C186"/>
    <mergeCell ref="C187:C188"/>
    <mergeCell ref="C189:C190"/>
    <mergeCell ref="A147:A174"/>
    <mergeCell ref="B147:B174"/>
    <mergeCell ref="C147:C148"/>
    <mergeCell ref="C149:C150"/>
    <mergeCell ref="C151:C152"/>
    <mergeCell ref="C153:C154"/>
    <mergeCell ref="C155:C156"/>
    <mergeCell ref="C157:C158"/>
    <mergeCell ref="C159:C160"/>
    <mergeCell ref="C161:C162"/>
    <mergeCell ref="S171:S172"/>
    <mergeCell ref="A225:A228"/>
    <mergeCell ref="B225:B228"/>
    <mergeCell ref="C225:C228"/>
    <mergeCell ref="D225:D226"/>
    <mergeCell ref="D227:D228"/>
    <mergeCell ref="A229:A234"/>
    <mergeCell ref="B229:B234"/>
    <mergeCell ref="C229:C230"/>
    <mergeCell ref="D229:D230"/>
    <mergeCell ref="C231:C232"/>
    <mergeCell ref="D231:D232"/>
    <mergeCell ref="C233:C234"/>
    <mergeCell ref="D233:D234"/>
    <mergeCell ref="A211:A224"/>
    <mergeCell ref="B211:B224"/>
    <mergeCell ref="C211:C212"/>
    <mergeCell ref="C191:C192"/>
    <mergeCell ref="C193:C194"/>
    <mergeCell ref="C195:C196"/>
    <mergeCell ref="C197:C198"/>
    <mergeCell ref="C199:C200"/>
    <mergeCell ref="C219:C220"/>
    <mergeCell ref="C221:C222"/>
    <mergeCell ref="D113:D114"/>
    <mergeCell ref="D115:D116"/>
    <mergeCell ref="D117:D118"/>
    <mergeCell ref="D119:D120"/>
    <mergeCell ref="D121:D122"/>
    <mergeCell ref="D123:D124"/>
    <mergeCell ref="D125:D126"/>
    <mergeCell ref="S165:S166"/>
    <mergeCell ref="S127:S128"/>
    <mergeCell ref="D173:D174"/>
    <mergeCell ref="D147:D148"/>
    <mergeCell ref="D149:D150"/>
    <mergeCell ref="D151:D152"/>
    <mergeCell ref="D157:D158"/>
    <mergeCell ref="D159:D160"/>
    <mergeCell ref="D153:D154"/>
    <mergeCell ref="D161:D162"/>
    <mergeCell ref="D98:D100"/>
    <mergeCell ref="D167:D168"/>
    <mergeCell ref="D129:D130"/>
    <mergeCell ref="D131:D132"/>
    <mergeCell ref="D133:D134"/>
    <mergeCell ref="D135:D136"/>
    <mergeCell ref="D137:D138"/>
    <mergeCell ref="D139:D140"/>
    <mergeCell ref="D141:D142"/>
    <mergeCell ref="D143:D144"/>
    <mergeCell ref="D145:D146"/>
    <mergeCell ref="D101:D103"/>
    <mergeCell ref="D104:D106"/>
    <mergeCell ref="D107:D108"/>
    <mergeCell ref="D109:D110"/>
    <mergeCell ref="D111:D112"/>
  </mergeCells>
  <conditionalFormatting sqref="C3:C6 E7:E191">
    <cfRule type="cellIs" dxfId="204" priority="71" operator="equal">
      <formula>"iOS"</formula>
    </cfRule>
    <cfRule type="cellIs" dxfId="203" priority="72" operator="equal">
      <formula>"Android"</formula>
    </cfRule>
  </conditionalFormatting>
  <conditionalFormatting sqref="E1">
    <cfRule type="cellIs" dxfId="202" priority="91" operator="equal">
      <formula>"iOS"</formula>
    </cfRule>
    <cfRule type="cellIs" dxfId="201" priority="92" operator="equal">
      <formula>"Android"</formula>
    </cfRule>
  </conditionalFormatting>
  <conditionalFormatting sqref="E193:E199">
    <cfRule type="cellIs" dxfId="200" priority="63" operator="equal">
      <formula>"iOS"</formula>
    </cfRule>
    <cfRule type="cellIs" dxfId="199" priority="64" operator="equal">
      <formula>"Android"</formula>
    </cfRule>
  </conditionalFormatting>
  <conditionalFormatting sqref="E201:E207 E209:E236">
    <cfRule type="cellIs" dxfId="198" priority="61" operator="equal">
      <formula>"iOS"</formula>
    </cfRule>
    <cfRule type="cellIs" dxfId="197" priority="62" operator="equal">
      <formula>"Android"</formula>
    </cfRule>
  </conditionalFormatting>
  <conditionalFormatting sqref="F2 F5:F6">
    <cfRule type="cellIs" dxfId="196" priority="94" operator="equal">
      <formula>"iOS"</formula>
    </cfRule>
    <cfRule type="cellIs" dxfId="195" priority="95" operator="equal">
      <formula>"Android"</formula>
    </cfRule>
  </conditionalFormatting>
  <conditionalFormatting sqref="H2 N5:O6 M91:M102 M103:N103 M104:M107 M8:N90">
    <cfRule type="cellIs" dxfId="194" priority="79" operator="equal">
      <formula>"In Progress"</formula>
    </cfRule>
    <cfRule type="cellIs" dxfId="193" priority="80" operator="equal">
      <formula>"N/A"</formula>
    </cfRule>
    <cfRule type="cellIs" dxfId="192" priority="81" operator="equal">
      <formula>"Failed"</formula>
    </cfRule>
    <cfRule type="cellIs" dxfId="191" priority="82" operator="equal">
      <formula>"Passed"</formula>
    </cfRule>
  </conditionalFormatting>
  <conditionalFormatting sqref="J2">
    <cfRule type="cellIs" dxfId="190" priority="83" operator="equal">
      <formula>"In Progress"</formula>
    </cfRule>
    <cfRule type="cellIs" dxfId="189" priority="84" operator="equal">
      <formula>"N/A"</formula>
    </cfRule>
    <cfRule type="cellIs" dxfId="188" priority="85" operator="equal">
      <formula>"Failed"</formula>
    </cfRule>
    <cfRule type="cellIs" dxfId="187" priority="86" operator="equal">
      <formula>"Passed"</formula>
    </cfRule>
  </conditionalFormatting>
  <conditionalFormatting sqref="L2">
    <cfRule type="cellIs" dxfId="186" priority="87" operator="equal">
      <formula>"In Progress"</formula>
    </cfRule>
    <cfRule type="cellIs" dxfId="185" priority="88" operator="equal">
      <formula>"N/A"</formula>
    </cfRule>
    <cfRule type="cellIs" dxfId="184" priority="89" operator="equal">
      <formula>"Failed"</formula>
    </cfRule>
    <cfRule type="cellIs" dxfId="183" priority="90" operator="equal">
      <formula>"Passed"</formula>
    </cfRule>
  </conditionalFormatting>
  <conditionalFormatting sqref="M147:M174">
    <cfRule type="cellIs" dxfId="182" priority="73" operator="equal">
      <formula>"In Progress"</formula>
    </cfRule>
    <cfRule type="cellIs" dxfId="181" priority="74" operator="equal">
      <formula>"N/A"</formula>
    </cfRule>
    <cfRule type="cellIs" dxfId="180" priority="75" operator="equal">
      <formula>"Failed"</formula>
    </cfRule>
    <cfRule type="cellIs" dxfId="179" priority="76" operator="equal">
      <formula>"Passed"</formula>
    </cfRule>
  </conditionalFormatting>
  <conditionalFormatting sqref="N2">
    <cfRule type="cellIs" dxfId="178" priority="93" operator="equal">
      <formula>"In Progress"</formula>
    </cfRule>
    <cfRule type="cellIs" dxfId="177" priority="96" operator="equal">
      <formula>"N/A"</formula>
    </cfRule>
    <cfRule type="cellIs" dxfId="176" priority="97" operator="equal">
      <formula>"Failed"</formula>
    </cfRule>
    <cfRule type="cellIs" dxfId="175" priority="98" operator="equal">
      <formula>"Passed"</formula>
    </cfRule>
  </conditionalFormatting>
  <conditionalFormatting sqref="N75:N76">
    <cfRule type="cellIs" dxfId="174" priority="33" operator="equal">
      <formula>"In Progress"</formula>
    </cfRule>
    <cfRule type="cellIs" dxfId="173" priority="34" operator="equal">
      <formula>"N/A"</formula>
    </cfRule>
    <cfRule type="cellIs" dxfId="172" priority="35" operator="equal">
      <formula>"Failed"</formula>
    </cfRule>
    <cfRule type="cellIs" dxfId="171" priority="36" operator="equal">
      <formula>"Passed"</formula>
    </cfRule>
  </conditionalFormatting>
  <conditionalFormatting sqref="N78">
    <cfRule type="cellIs" dxfId="170" priority="41" operator="equal">
      <formula>"In Progress"</formula>
    </cfRule>
    <cfRule type="cellIs" dxfId="169" priority="42" operator="equal">
      <formula>"N/A"</formula>
    </cfRule>
    <cfRule type="cellIs" dxfId="168" priority="43" operator="equal">
      <formula>"Failed"</formula>
    </cfRule>
    <cfRule type="cellIs" dxfId="167" priority="44" operator="equal">
      <formula>"Passed"</formula>
    </cfRule>
  </conditionalFormatting>
  <conditionalFormatting sqref="N80:N82">
    <cfRule type="cellIs" dxfId="166" priority="49" operator="equal">
      <formula>"In Progress"</formula>
    </cfRule>
    <cfRule type="cellIs" dxfId="165" priority="50" operator="equal">
      <formula>"N/A"</formula>
    </cfRule>
    <cfRule type="cellIs" dxfId="164" priority="51" operator="equal">
      <formula>"Failed"</formula>
    </cfRule>
    <cfRule type="cellIs" dxfId="163" priority="52" operator="equal">
      <formula>"Passed"</formula>
    </cfRule>
  </conditionalFormatting>
  <conditionalFormatting sqref="N91:N236">
    <cfRule type="cellIs" dxfId="162" priority="1" operator="equal">
      <formula>"In Progress"</formula>
    </cfRule>
    <cfRule type="cellIs" dxfId="161" priority="2" operator="equal">
      <formula>"N/A"</formula>
    </cfRule>
    <cfRule type="cellIs" dxfId="160" priority="3" operator="equal">
      <formula>"Failed"</formula>
    </cfRule>
    <cfRule type="cellIs" dxfId="159" priority="4" operator="equal">
      <formula>"Passed"</formula>
    </cfRule>
  </conditionalFormatting>
  <dataValidations count="3">
    <dataValidation type="list" allowBlank="1" showInputMessage="1" showErrorMessage="1" errorTitle="Eits! Warning Bro" error="Mohon maap ni brok, status bukan diisi antara Not Started, Passed, Failed, atau N/A. Ganti sesuai dropdown yah" sqref="M8:M57 N94:N236 N8:N92" xr:uid="{AD1D932B-FF47-4504-A2CD-664A72CFBDC6}">
      <formula1>"Not Started,Passed,Failed,In Progress,N/A, Pass with noted"</formula1>
    </dataValidation>
    <dataValidation type="list" allowBlank="1" showInputMessage="1" showErrorMessage="1" errorTitle="Eits! Warning Bro" error="Mohon maap ni brok, status bukan diisi antara Not Started, Passed, Failed, atau N/A. Ganti sesuai dropdown yah" sqref="M147:M174 M93:N93 M94:M107 M58:M92" xr:uid="{37DA78BE-C01A-42F8-A766-8B5371EBE328}">
      <formula1>"Not Started,Passed,Failed,In Progress,N/A"</formula1>
    </dataValidation>
    <dataValidation allowBlank="1" showInputMessage="1" showErrorMessage="1" sqref="N2 N5:O6" xr:uid="{AEF5AED9-CE55-427D-A2A9-8BEA51F5860E}"/>
  </dataValidations>
  <hyperlinks>
    <hyperlink ref="O184" r:id="rId1" xr:uid="{AD605029-AB1F-4169-A0AC-5F36589904DB}"/>
    <hyperlink ref="O210" r:id="rId2" xr:uid="{1BDA8236-DA9E-429D-A8AE-D94D006ACC85}"/>
    <hyperlink ref="O223" r:id="rId3" xr:uid="{716FD318-2F3E-4A16-84DA-8D5C6219451C}"/>
    <hyperlink ref="O209" r:id="rId4" xr:uid="{B9A4106C-6779-49A4-A114-3C39EA00C2E4}"/>
    <hyperlink ref="G1:H1" r:id="rId5" display="https://bsicenter-my.sharepoint.com/:f:/g/personal/amni_alfira_bankbsi_co_id/EqFgqo1wYkJLolZlQsqXqYABPOgBz1r_UJAjx2J5ul-a1w?e=5YJgIR" xr:uid="{25F7B29F-6100-495A-ADC1-C51AB2161852}"/>
    <hyperlink ref="O226" r:id="rId6" xr:uid="{C02C1DAE-A3BC-45C8-8E0B-EC299BFF64CA}"/>
    <hyperlink ref="O225" r:id="rId7" xr:uid="{D4CA41EF-A733-4B9B-9DBC-8AD8CFADA26D}"/>
    <hyperlink ref="O229" r:id="rId8" xr:uid="{DFCB3556-885F-4197-A6E7-4AF0F54A3443}"/>
    <hyperlink ref="O230" r:id="rId9" xr:uid="{826AE88D-71AF-480E-B976-BDDDEDC053E3}"/>
    <hyperlink ref="O11" r:id="rId10" display="https://istqa.atlassian.net/browse/PS-383" xr:uid="{382733B5-61E2-4350-B1A8-09BDC57B0AD9}"/>
    <hyperlink ref="O30:O31" r:id="rId11" display="https://istqa.atlassian.net/browse/PLUT-1265" xr:uid="{DB3DFE5E-6947-4E89-93DF-8EDE25453216}"/>
    <hyperlink ref="O50:O53" r:id="rId12" display="https://istqa.atlassian.net/browse/PS-753" xr:uid="{6B6276E9-282C-494D-B9C1-8E40FD5ACAE2}"/>
    <hyperlink ref="O54" r:id="rId13" xr:uid="{C1E7250C-DE97-48CC-A1C0-7E8EB54CA455}"/>
    <hyperlink ref="O54:O55" r:id="rId14" display="https://istqa.atlassian.net/browse/PS-1047" xr:uid="{AAEF4031-E302-4B1C-9E57-5764E85685AE}"/>
  </hyperlinks>
  <pageMargins left="0.7" right="0.7" top="0.75" bottom="0.75" header="0.3" footer="0.3"/>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A8967-D9CC-42BA-8FDA-E27F196512BE}">
  <dimension ref="A1:T78"/>
  <sheetViews>
    <sheetView workbookViewId="0">
      <selection activeCell="A3" sqref="A3"/>
    </sheetView>
  </sheetViews>
  <sheetFormatPr defaultRowHeight="15"/>
  <cols>
    <col min="1" max="1" width="9.85546875" customWidth="1"/>
    <col min="2" max="2" width="18.28515625" customWidth="1"/>
    <col min="3" max="3" width="29.42578125" customWidth="1"/>
    <col min="4" max="4" width="6.85546875" customWidth="1"/>
    <col min="5" max="19" width="18.28515625" customWidth="1"/>
    <col min="20" max="20" width="32.140625" customWidth="1"/>
  </cols>
  <sheetData>
    <row r="1" spans="1:20" ht="35.25">
      <c r="B1" s="16" t="s">
        <v>1</v>
      </c>
    </row>
    <row r="3" spans="1:20" s="284" customFormat="1" ht="74.25" customHeight="1">
      <c r="A3" s="345" t="s">
        <v>17</v>
      </c>
      <c r="B3" s="346" t="s">
        <v>18</v>
      </c>
      <c r="C3" s="143" t="s">
        <v>19</v>
      </c>
      <c r="D3" s="140" t="s">
        <v>647</v>
      </c>
      <c r="E3" s="140" t="s">
        <v>20</v>
      </c>
      <c r="F3" s="140" t="s">
        <v>5</v>
      </c>
      <c r="G3" s="140" t="s">
        <v>21</v>
      </c>
      <c r="H3" s="140" t="s">
        <v>22</v>
      </c>
      <c r="I3" s="140" t="s">
        <v>23</v>
      </c>
      <c r="J3" s="140" t="s">
        <v>24</v>
      </c>
      <c r="K3" s="140" t="s">
        <v>25</v>
      </c>
      <c r="L3" s="140" t="s">
        <v>27</v>
      </c>
      <c r="M3" s="140" t="s">
        <v>28</v>
      </c>
      <c r="N3" s="301" t="s">
        <v>305</v>
      </c>
      <c r="O3" s="300" t="s">
        <v>29</v>
      </c>
      <c r="P3" s="143" t="s">
        <v>30</v>
      </c>
      <c r="Q3" s="140" t="s">
        <v>31</v>
      </c>
      <c r="R3" s="140" t="s">
        <v>32</v>
      </c>
      <c r="S3" s="140" t="s">
        <v>33</v>
      </c>
      <c r="T3" s="144" t="s">
        <v>34</v>
      </c>
    </row>
    <row r="4" spans="1:20" s="193" customFormat="1" ht="29.25" customHeight="1">
      <c r="A4" s="347"/>
      <c r="B4" s="407" t="s">
        <v>648</v>
      </c>
      <c r="C4" s="342" t="s">
        <v>649</v>
      </c>
      <c r="D4" s="192" t="s">
        <v>650</v>
      </c>
      <c r="E4" s="192"/>
      <c r="F4" s="192" t="s">
        <v>15</v>
      </c>
      <c r="G4" s="220">
        <v>11</v>
      </c>
      <c r="H4" s="192" t="s">
        <v>651</v>
      </c>
      <c r="I4" s="192" t="s">
        <v>310</v>
      </c>
      <c r="J4" s="192">
        <v>7209908257</v>
      </c>
      <c r="K4" s="192"/>
      <c r="L4" s="192" t="s">
        <v>652</v>
      </c>
      <c r="M4" s="192"/>
      <c r="N4" s="192"/>
      <c r="O4" s="7" t="s">
        <v>9</v>
      </c>
      <c r="P4" s="192"/>
      <c r="Q4" s="192"/>
      <c r="R4" s="4"/>
      <c r="S4" s="4"/>
      <c r="T4" s="192"/>
    </row>
    <row r="5" spans="1:20" s="193" customFormat="1" ht="29.25" customHeight="1">
      <c r="A5" s="347"/>
      <c r="B5" s="405"/>
      <c r="C5" s="342" t="s">
        <v>653</v>
      </c>
      <c r="D5" s="192" t="s">
        <v>654</v>
      </c>
      <c r="E5" s="192"/>
      <c r="F5" s="192" t="s">
        <v>16</v>
      </c>
      <c r="G5" s="220" t="s">
        <v>655</v>
      </c>
      <c r="H5" s="192" t="s">
        <v>656</v>
      </c>
      <c r="I5" s="192" t="s">
        <v>310</v>
      </c>
      <c r="J5" s="192">
        <v>7242466149</v>
      </c>
      <c r="K5" s="192"/>
      <c r="L5" s="192" t="s">
        <v>652</v>
      </c>
      <c r="M5" s="192"/>
      <c r="N5" s="192"/>
      <c r="O5" s="7" t="s">
        <v>9</v>
      </c>
      <c r="P5" s="192"/>
      <c r="Q5" s="192"/>
      <c r="R5" s="4"/>
      <c r="S5" s="4"/>
      <c r="T5" s="192"/>
    </row>
    <row r="6" spans="1:20" s="193" customFormat="1" ht="29.25" customHeight="1">
      <c r="A6" s="347"/>
      <c r="B6" s="405"/>
      <c r="C6" s="342" t="s">
        <v>657</v>
      </c>
      <c r="D6" s="192" t="s">
        <v>650</v>
      </c>
      <c r="E6" s="192"/>
      <c r="F6" s="192" t="s">
        <v>15</v>
      </c>
      <c r="G6" s="220">
        <v>11</v>
      </c>
      <c r="H6" s="192" t="s">
        <v>651</v>
      </c>
      <c r="I6" s="192" t="s">
        <v>310</v>
      </c>
      <c r="J6" s="192">
        <v>7209908257</v>
      </c>
      <c r="K6" s="192"/>
      <c r="L6" s="192" t="s">
        <v>652</v>
      </c>
      <c r="M6" s="192"/>
      <c r="N6" s="192"/>
      <c r="O6" s="7" t="s">
        <v>9</v>
      </c>
      <c r="P6" s="192"/>
      <c r="Q6" s="192"/>
      <c r="R6" s="4"/>
      <c r="S6" s="4"/>
      <c r="T6" s="192"/>
    </row>
    <row r="7" spans="1:20" s="193" customFormat="1" ht="29.25" customHeight="1">
      <c r="A7" s="347"/>
      <c r="B7" s="405"/>
      <c r="C7" s="342" t="s">
        <v>658</v>
      </c>
      <c r="D7" s="192" t="s">
        <v>654</v>
      </c>
      <c r="E7" s="192"/>
      <c r="F7" s="192" t="s">
        <v>16</v>
      </c>
      <c r="G7" s="220" t="s">
        <v>655</v>
      </c>
      <c r="H7" s="192" t="s">
        <v>656</v>
      </c>
      <c r="I7" s="192" t="s">
        <v>310</v>
      </c>
      <c r="J7" s="192">
        <v>7242466149</v>
      </c>
      <c r="K7" s="192"/>
      <c r="L7" s="192" t="s">
        <v>652</v>
      </c>
      <c r="M7" s="192"/>
      <c r="N7" s="192"/>
      <c r="O7" s="7" t="s">
        <v>9</v>
      </c>
      <c r="P7" s="192"/>
      <c r="Q7" s="192"/>
      <c r="R7" s="4"/>
      <c r="S7" s="4"/>
      <c r="T7" s="192"/>
    </row>
    <row r="8" spans="1:20" s="193" customFormat="1" ht="29.25" customHeight="1">
      <c r="A8" s="347"/>
      <c r="B8" s="405"/>
      <c r="C8" s="342" t="s">
        <v>659</v>
      </c>
      <c r="D8" s="192" t="s">
        <v>650</v>
      </c>
      <c r="E8" s="192"/>
      <c r="F8" s="192" t="s">
        <v>15</v>
      </c>
      <c r="G8" s="220">
        <v>11</v>
      </c>
      <c r="H8" s="192" t="s">
        <v>651</v>
      </c>
      <c r="I8" s="192" t="s">
        <v>310</v>
      </c>
      <c r="J8" s="192">
        <v>7209908257</v>
      </c>
      <c r="K8" s="192"/>
      <c r="L8" s="192" t="s">
        <v>652</v>
      </c>
      <c r="M8" s="192"/>
      <c r="N8" s="192"/>
      <c r="O8" s="7" t="s">
        <v>9</v>
      </c>
      <c r="P8" s="192"/>
      <c r="Q8" s="192"/>
      <c r="R8" s="4"/>
      <c r="S8" s="4"/>
      <c r="T8" s="192"/>
    </row>
    <row r="9" spans="1:20" s="193" customFormat="1" ht="29.25" customHeight="1">
      <c r="A9" s="347"/>
      <c r="B9" s="405"/>
      <c r="C9" s="342" t="s">
        <v>660</v>
      </c>
      <c r="D9" s="192" t="s">
        <v>654</v>
      </c>
      <c r="E9" s="192"/>
      <c r="F9" s="192" t="s">
        <v>16</v>
      </c>
      <c r="G9" s="220" t="s">
        <v>655</v>
      </c>
      <c r="H9" s="192" t="s">
        <v>656</v>
      </c>
      <c r="I9" s="192" t="s">
        <v>310</v>
      </c>
      <c r="J9" s="192">
        <v>7242466149</v>
      </c>
      <c r="K9" s="192"/>
      <c r="L9" s="192" t="s">
        <v>652</v>
      </c>
      <c r="M9" s="192"/>
      <c r="N9" s="192"/>
      <c r="O9" s="7" t="s">
        <v>9</v>
      </c>
      <c r="P9" s="192"/>
      <c r="Q9" s="192"/>
      <c r="R9" s="4"/>
      <c r="S9" s="4"/>
      <c r="T9" s="192"/>
    </row>
    <row r="10" spans="1:20" s="193" customFormat="1" ht="29.25" customHeight="1">
      <c r="A10" s="347"/>
      <c r="B10" s="405"/>
      <c r="C10" s="342" t="s">
        <v>661</v>
      </c>
      <c r="D10" s="192" t="s">
        <v>650</v>
      </c>
      <c r="E10" s="192"/>
      <c r="F10" s="192" t="s">
        <v>15</v>
      </c>
      <c r="G10" s="220">
        <v>11</v>
      </c>
      <c r="H10" s="192" t="s">
        <v>651</v>
      </c>
      <c r="I10" s="192" t="s">
        <v>310</v>
      </c>
      <c r="J10" s="192">
        <v>7209908257</v>
      </c>
      <c r="K10" s="192"/>
      <c r="L10" s="192" t="s">
        <v>652</v>
      </c>
      <c r="M10" s="192"/>
      <c r="N10" s="192"/>
      <c r="O10" s="7" t="s">
        <v>9</v>
      </c>
      <c r="P10" s="192"/>
      <c r="Q10" s="192"/>
      <c r="R10" s="4"/>
      <c r="S10" s="4"/>
      <c r="T10" s="192"/>
    </row>
    <row r="11" spans="1:20" s="193" customFormat="1" ht="29.25" customHeight="1">
      <c r="A11" s="347"/>
      <c r="B11" s="405"/>
      <c r="C11" s="342" t="s">
        <v>662</v>
      </c>
      <c r="D11" s="192" t="s">
        <v>650</v>
      </c>
      <c r="E11" s="192"/>
      <c r="F11" s="192" t="s">
        <v>16</v>
      </c>
      <c r="G11" s="220" t="s">
        <v>655</v>
      </c>
      <c r="H11" s="192" t="s">
        <v>656</v>
      </c>
      <c r="I11" s="192" t="s">
        <v>310</v>
      </c>
      <c r="J11" s="192">
        <v>7242466149</v>
      </c>
      <c r="K11" s="192"/>
      <c r="L11" s="192" t="s">
        <v>652</v>
      </c>
      <c r="M11" s="192"/>
      <c r="N11" s="192"/>
      <c r="O11" s="7" t="s">
        <v>9</v>
      </c>
      <c r="P11" s="192"/>
      <c r="Q11" s="192"/>
      <c r="R11" s="4"/>
      <c r="S11" s="4"/>
      <c r="T11" s="192"/>
    </row>
    <row r="12" spans="1:20" s="193" customFormat="1" ht="29.25" customHeight="1">
      <c r="A12" s="347"/>
      <c r="B12" s="405"/>
      <c r="C12" s="342" t="s">
        <v>663</v>
      </c>
      <c r="D12" s="192" t="s">
        <v>650</v>
      </c>
      <c r="E12" s="192"/>
      <c r="F12" s="192" t="s">
        <v>15</v>
      </c>
      <c r="G12" s="220">
        <v>11</v>
      </c>
      <c r="H12" s="192" t="s">
        <v>651</v>
      </c>
      <c r="I12" s="192" t="s">
        <v>310</v>
      </c>
      <c r="J12" s="192">
        <v>7209908257</v>
      </c>
      <c r="K12" s="192"/>
      <c r="L12" s="192" t="s">
        <v>652</v>
      </c>
      <c r="M12" s="192"/>
      <c r="N12" s="192"/>
      <c r="O12" s="7" t="s">
        <v>9</v>
      </c>
      <c r="P12" s="192"/>
      <c r="Q12" s="192"/>
      <c r="R12" s="4"/>
      <c r="S12" s="4"/>
      <c r="T12" s="192"/>
    </row>
    <row r="13" spans="1:20" s="193" customFormat="1" ht="29.25" customHeight="1">
      <c r="A13" s="347"/>
      <c r="B13" s="405"/>
      <c r="C13" s="342" t="s">
        <v>664</v>
      </c>
      <c r="D13" s="192" t="s">
        <v>665</v>
      </c>
      <c r="E13" s="192"/>
      <c r="F13" s="192" t="s">
        <v>16</v>
      </c>
      <c r="G13" s="220" t="s">
        <v>655</v>
      </c>
      <c r="H13" s="192" t="s">
        <v>656</v>
      </c>
      <c r="I13" s="192" t="s">
        <v>310</v>
      </c>
      <c r="J13" s="192">
        <v>7242466149</v>
      </c>
      <c r="K13" s="192"/>
      <c r="L13" s="192" t="s">
        <v>652</v>
      </c>
      <c r="M13" s="192"/>
      <c r="N13" s="192"/>
      <c r="O13" s="7" t="s">
        <v>9</v>
      </c>
      <c r="P13" s="192"/>
      <c r="Q13" s="192"/>
      <c r="R13" s="4"/>
      <c r="S13" s="4"/>
      <c r="T13" s="192"/>
    </row>
    <row r="14" spans="1:20" s="193" customFormat="1" ht="29.25" customHeight="1">
      <c r="A14" s="347"/>
      <c r="B14" s="405"/>
      <c r="C14" s="342" t="s">
        <v>666</v>
      </c>
      <c r="D14" s="192" t="s">
        <v>665</v>
      </c>
      <c r="E14" s="192"/>
      <c r="F14" s="192" t="s">
        <v>15</v>
      </c>
      <c r="G14" s="220">
        <v>11</v>
      </c>
      <c r="H14" s="192" t="s">
        <v>651</v>
      </c>
      <c r="I14" s="192" t="s">
        <v>310</v>
      </c>
      <c r="J14" s="192">
        <v>7209908257</v>
      </c>
      <c r="K14" s="192"/>
      <c r="L14" s="192" t="s">
        <v>652</v>
      </c>
      <c r="M14" s="192"/>
      <c r="N14" s="192"/>
      <c r="O14" s="7" t="s">
        <v>9</v>
      </c>
      <c r="P14" s="192"/>
      <c r="Q14" s="192"/>
      <c r="R14" s="4"/>
      <c r="S14" s="4"/>
      <c r="T14" s="192"/>
    </row>
    <row r="15" spans="1:20" s="193" customFormat="1" ht="29.25" customHeight="1">
      <c r="A15" s="347"/>
      <c r="B15" s="405"/>
      <c r="C15" s="342" t="s">
        <v>667</v>
      </c>
      <c r="D15" s="192" t="s">
        <v>665</v>
      </c>
      <c r="E15" s="192"/>
      <c r="F15" s="192" t="s">
        <v>16</v>
      </c>
      <c r="G15" s="220" t="s">
        <v>655</v>
      </c>
      <c r="H15" s="192" t="s">
        <v>656</v>
      </c>
      <c r="I15" s="192" t="s">
        <v>310</v>
      </c>
      <c r="J15" s="192">
        <v>7242466149</v>
      </c>
      <c r="K15" s="192"/>
      <c r="L15" s="192" t="s">
        <v>652</v>
      </c>
      <c r="M15" s="192"/>
      <c r="N15" s="192"/>
      <c r="O15" s="7" t="s">
        <v>9</v>
      </c>
      <c r="P15" s="192"/>
      <c r="Q15" s="192"/>
      <c r="R15" s="4"/>
      <c r="S15" s="4"/>
      <c r="T15" s="192"/>
    </row>
    <row r="16" spans="1:20" s="193" customFormat="1" ht="29.25" customHeight="1">
      <c r="A16" s="347"/>
      <c r="B16" s="405"/>
      <c r="C16" s="342" t="s">
        <v>668</v>
      </c>
      <c r="D16" s="192" t="s">
        <v>650</v>
      </c>
      <c r="E16" s="192"/>
      <c r="F16" s="192" t="s">
        <v>15</v>
      </c>
      <c r="G16" s="220">
        <v>11</v>
      </c>
      <c r="H16" s="192" t="s">
        <v>651</v>
      </c>
      <c r="I16" s="192" t="s">
        <v>310</v>
      </c>
      <c r="J16" s="192">
        <v>7209908257</v>
      </c>
      <c r="K16" s="192"/>
      <c r="L16" s="192" t="s">
        <v>652</v>
      </c>
      <c r="M16" s="192"/>
      <c r="N16" s="192"/>
      <c r="O16" s="7" t="s">
        <v>9</v>
      </c>
      <c r="P16" s="192"/>
      <c r="Q16" s="192"/>
      <c r="R16" s="4"/>
      <c r="S16" s="4"/>
      <c r="T16" s="192"/>
    </row>
    <row r="17" spans="1:20" s="193" customFormat="1" ht="29.25" customHeight="1">
      <c r="A17" s="347"/>
      <c r="B17" s="405"/>
      <c r="C17" s="342" t="s">
        <v>669</v>
      </c>
      <c r="D17" s="192" t="s">
        <v>665</v>
      </c>
      <c r="E17" s="192"/>
      <c r="F17" s="192" t="s">
        <v>16</v>
      </c>
      <c r="G17" s="220" t="s">
        <v>655</v>
      </c>
      <c r="H17" s="192" t="s">
        <v>656</v>
      </c>
      <c r="I17" s="192" t="s">
        <v>310</v>
      </c>
      <c r="J17" s="192">
        <v>7242466149</v>
      </c>
      <c r="K17" s="192"/>
      <c r="L17" s="192" t="s">
        <v>652</v>
      </c>
      <c r="M17" s="192"/>
      <c r="N17" s="192"/>
      <c r="O17" s="7" t="s">
        <v>9</v>
      </c>
      <c r="P17" s="192"/>
      <c r="Q17" s="192"/>
      <c r="R17" s="4"/>
      <c r="S17" s="4"/>
      <c r="T17" s="192"/>
    </row>
    <row r="18" spans="1:20" s="193" customFormat="1" ht="29.25" customHeight="1">
      <c r="A18" s="347"/>
      <c r="B18" s="405"/>
      <c r="C18" s="342" t="s">
        <v>670</v>
      </c>
      <c r="D18" s="192" t="s">
        <v>650</v>
      </c>
      <c r="E18" s="192"/>
      <c r="F18" s="192" t="s">
        <v>15</v>
      </c>
      <c r="G18" s="220">
        <v>11</v>
      </c>
      <c r="H18" s="192" t="s">
        <v>651</v>
      </c>
      <c r="I18" s="192" t="s">
        <v>310</v>
      </c>
      <c r="J18" s="192">
        <v>7209908257</v>
      </c>
      <c r="K18" s="192"/>
      <c r="L18" s="192" t="s">
        <v>652</v>
      </c>
      <c r="M18" s="192"/>
      <c r="N18" s="192"/>
      <c r="O18" s="7" t="s">
        <v>9</v>
      </c>
      <c r="P18" s="192"/>
      <c r="Q18" s="192"/>
      <c r="R18" s="4"/>
      <c r="S18" s="4"/>
      <c r="T18" s="192"/>
    </row>
    <row r="19" spans="1:20" s="193" customFormat="1" ht="29.25" customHeight="1">
      <c r="A19" s="347"/>
      <c r="B19" s="405"/>
      <c r="C19" s="342" t="s">
        <v>671</v>
      </c>
      <c r="D19" s="192" t="s">
        <v>665</v>
      </c>
      <c r="E19" s="192"/>
      <c r="F19" s="192" t="s">
        <v>16</v>
      </c>
      <c r="G19" s="220" t="s">
        <v>655</v>
      </c>
      <c r="H19" s="192" t="s">
        <v>656</v>
      </c>
      <c r="I19" s="192" t="s">
        <v>310</v>
      </c>
      <c r="J19" s="192">
        <v>7242466149</v>
      </c>
      <c r="K19" s="192"/>
      <c r="L19" s="192" t="s">
        <v>652</v>
      </c>
      <c r="M19" s="192"/>
      <c r="N19" s="192"/>
      <c r="O19" s="7" t="s">
        <v>9</v>
      </c>
      <c r="P19" s="192"/>
      <c r="Q19" s="192"/>
      <c r="R19" s="4"/>
      <c r="S19" s="4"/>
      <c r="T19" s="192"/>
    </row>
    <row r="20" spans="1:20" s="193" customFormat="1" ht="29.25" customHeight="1">
      <c r="A20" s="347"/>
      <c r="B20" s="405"/>
      <c r="C20" s="343" t="s">
        <v>672</v>
      </c>
      <c r="D20" s="192" t="s">
        <v>665</v>
      </c>
      <c r="E20" s="192"/>
      <c r="F20" s="192" t="s">
        <v>15</v>
      </c>
      <c r="G20" s="220">
        <v>11</v>
      </c>
      <c r="H20" s="192" t="s">
        <v>651</v>
      </c>
      <c r="I20" s="192" t="s">
        <v>310</v>
      </c>
      <c r="J20" s="192">
        <v>7209908257</v>
      </c>
      <c r="K20" s="192"/>
      <c r="L20" s="192" t="s">
        <v>652</v>
      </c>
      <c r="M20" s="192"/>
      <c r="N20" s="192"/>
      <c r="O20" s="7" t="s">
        <v>9</v>
      </c>
      <c r="P20" s="192"/>
      <c r="Q20" s="192"/>
      <c r="R20" s="4"/>
      <c r="S20" s="4"/>
      <c r="T20" s="192"/>
    </row>
    <row r="21" spans="1:20" s="193" customFormat="1" ht="29.25" customHeight="1">
      <c r="A21" s="347"/>
      <c r="B21" s="405"/>
      <c r="C21" s="343" t="s">
        <v>673</v>
      </c>
      <c r="D21" s="3" t="s">
        <v>650</v>
      </c>
      <c r="E21" s="192"/>
      <c r="F21" s="192" t="s">
        <v>16</v>
      </c>
      <c r="G21" s="220" t="s">
        <v>655</v>
      </c>
      <c r="H21" s="192" t="s">
        <v>656</v>
      </c>
      <c r="I21" s="192" t="s">
        <v>310</v>
      </c>
      <c r="J21" s="192">
        <v>7242466149</v>
      </c>
      <c r="K21" s="192"/>
      <c r="L21" s="192" t="s">
        <v>652</v>
      </c>
      <c r="M21" s="192"/>
      <c r="N21" s="192"/>
      <c r="O21" s="7" t="s">
        <v>9</v>
      </c>
      <c r="P21" s="192"/>
      <c r="Q21" s="192"/>
      <c r="R21" s="4"/>
      <c r="S21" s="4"/>
      <c r="T21" s="192"/>
    </row>
    <row r="22" spans="1:20" s="193" customFormat="1" ht="29.25" customHeight="1">
      <c r="A22" s="347"/>
      <c r="B22" s="405"/>
      <c r="C22" s="342" t="s">
        <v>674</v>
      </c>
      <c r="D22" s="192" t="s">
        <v>665</v>
      </c>
      <c r="E22" s="192"/>
      <c r="F22" s="192" t="s">
        <v>15</v>
      </c>
      <c r="G22" s="220">
        <v>11</v>
      </c>
      <c r="H22" s="192" t="s">
        <v>651</v>
      </c>
      <c r="I22" s="192" t="s">
        <v>310</v>
      </c>
      <c r="J22" s="192">
        <v>7209908257</v>
      </c>
      <c r="K22" s="192"/>
      <c r="L22" s="192" t="s">
        <v>652</v>
      </c>
      <c r="M22" s="192"/>
      <c r="N22" s="192"/>
      <c r="O22" s="7" t="s">
        <v>9</v>
      </c>
      <c r="P22" s="192"/>
      <c r="Q22" s="192"/>
      <c r="R22" s="4"/>
      <c r="S22" s="4"/>
      <c r="T22" s="192"/>
    </row>
    <row r="23" spans="1:20" s="193" customFormat="1" ht="29.25" customHeight="1">
      <c r="A23" s="347"/>
      <c r="B23" s="405"/>
      <c r="C23" s="342" t="s">
        <v>675</v>
      </c>
      <c r="D23" s="192" t="s">
        <v>650</v>
      </c>
      <c r="E23" s="192"/>
      <c r="F23" s="192" t="s">
        <v>16</v>
      </c>
      <c r="G23" s="220" t="s">
        <v>655</v>
      </c>
      <c r="H23" s="192" t="s">
        <v>656</v>
      </c>
      <c r="I23" s="192" t="s">
        <v>310</v>
      </c>
      <c r="J23" s="192">
        <v>7242466149</v>
      </c>
      <c r="K23" s="192"/>
      <c r="L23" s="192" t="s">
        <v>652</v>
      </c>
      <c r="M23" s="192"/>
      <c r="N23" s="192"/>
      <c r="O23" s="7" t="s">
        <v>9</v>
      </c>
      <c r="P23" s="192"/>
      <c r="Q23" s="192"/>
      <c r="R23" s="4"/>
      <c r="S23" s="4"/>
      <c r="T23" s="192"/>
    </row>
    <row r="24" spans="1:20" s="193" customFormat="1" ht="29.25" customHeight="1">
      <c r="A24" s="347"/>
      <c r="B24" s="405"/>
      <c r="C24" s="343" t="s">
        <v>676</v>
      </c>
      <c r="D24" s="192" t="s">
        <v>665</v>
      </c>
      <c r="E24" s="192"/>
      <c r="F24" s="192" t="s">
        <v>15</v>
      </c>
      <c r="G24" s="220">
        <v>11</v>
      </c>
      <c r="H24" s="192" t="s">
        <v>651</v>
      </c>
      <c r="I24" s="192" t="s">
        <v>310</v>
      </c>
      <c r="J24" s="192">
        <v>7209908257</v>
      </c>
      <c r="K24" s="192"/>
      <c r="L24" s="192" t="s">
        <v>652</v>
      </c>
      <c r="M24" s="192"/>
      <c r="N24" s="192"/>
      <c r="O24" s="7" t="s">
        <v>9</v>
      </c>
      <c r="P24" s="192"/>
      <c r="Q24" s="192"/>
      <c r="R24" s="4"/>
      <c r="S24" s="4"/>
      <c r="T24" s="192"/>
    </row>
    <row r="25" spans="1:20" s="193" customFormat="1" ht="29.25" customHeight="1">
      <c r="A25" s="347"/>
      <c r="B25" s="405"/>
      <c r="C25" s="343" t="s">
        <v>677</v>
      </c>
      <c r="D25" s="3" t="s">
        <v>650</v>
      </c>
      <c r="E25" s="192"/>
      <c r="F25" s="192" t="s">
        <v>16</v>
      </c>
      <c r="G25" s="220" t="s">
        <v>655</v>
      </c>
      <c r="H25" s="192" t="s">
        <v>656</v>
      </c>
      <c r="I25" s="192" t="s">
        <v>310</v>
      </c>
      <c r="J25" s="192">
        <v>7242466149</v>
      </c>
      <c r="K25" s="192"/>
      <c r="L25" s="192" t="s">
        <v>652</v>
      </c>
      <c r="M25" s="192"/>
      <c r="N25" s="192"/>
      <c r="O25" s="7" t="s">
        <v>9</v>
      </c>
      <c r="P25" s="192"/>
      <c r="Q25" s="192"/>
      <c r="R25" s="4"/>
      <c r="S25" s="4"/>
      <c r="T25" s="192"/>
    </row>
    <row r="26" spans="1:20" s="193" customFormat="1" ht="29.25" customHeight="1">
      <c r="A26" s="347"/>
      <c r="B26" s="405"/>
      <c r="C26" s="342" t="s">
        <v>678</v>
      </c>
      <c r="D26" s="192" t="s">
        <v>650</v>
      </c>
      <c r="E26" s="192"/>
      <c r="F26" s="192" t="s">
        <v>15</v>
      </c>
      <c r="G26" s="220">
        <v>11</v>
      </c>
      <c r="H26" s="192" t="s">
        <v>651</v>
      </c>
      <c r="I26" s="192" t="s">
        <v>310</v>
      </c>
      <c r="J26" s="192">
        <v>7209908257</v>
      </c>
      <c r="K26" s="192"/>
      <c r="L26" s="192" t="s">
        <v>652</v>
      </c>
      <c r="M26" s="192"/>
      <c r="N26" s="192"/>
      <c r="O26" s="7" t="s">
        <v>9</v>
      </c>
      <c r="P26" s="192"/>
      <c r="Q26" s="192"/>
      <c r="R26" s="4"/>
      <c r="S26" s="4"/>
      <c r="T26" s="192"/>
    </row>
    <row r="27" spans="1:20" s="193" customFormat="1" ht="29.25" customHeight="1">
      <c r="A27" s="347"/>
      <c r="B27" s="405"/>
      <c r="C27" s="342" t="s">
        <v>679</v>
      </c>
      <c r="D27" s="192" t="s">
        <v>650</v>
      </c>
      <c r="E27" s="192"/>
      <c r="F27" s="192" t="s">
        <v>16</v>
      </c>
      <c r="G27" s="220" t="s">
        <v>655</v>
      </c>
      <c r="H27" s="192" t="s">
        <v>656</v>
      </c>
      <c r="I27" s="192" t="s">
        <v>310</v>
      </c>
      <c r="J27" s="192">
        <v>7242466149</v>
      </c>
      <c r="K27" s="192"/>
      <c r="L27" s="192" t="s">
        <v>652</v>
      </c>
      <c r="M27" s="192"/>
      <c r="N27" s="192"/>
      <c r="O27" s="7" t="s">
        <v>9</v>
      </c>
      <c r="P27" s="192"/>
      <c r="Q27" s="192"/>
      <c r="R27" s="4"/>
      <c r="S27" s="4"/>
      <c r="T27" s="192"/>
    </row>
    <row r="28" spans="1:20" s="193" customFormat="1" ht="29.25" customHeight="1">
      <c r="A28" s="347"/>
      <c r="B28" s="405"/>
      <c r="C28" s="342" t="s">
        <v>680</v>
      </c>
      <c r="D28" s="192" t="s">
        <v>665</v>
      </c>
      <c r="E28" s="192"/>
      <c r="F28" s="192" t="s">
        <v>15</v>
      </c>
      <c r="G28" s="220">
        <v>11</v>
      </c>
      <c r="H28" s="192" t="s">
        <v>651</v>
      </c>
      <c r="I28" s="192" t="s">
        <v>310</v>
      </c>
      <c r="J28" s="192">
        <v>7209908257</v>
      </c>
      <c r="K28" s="192"/>
      <c r="L28" s="192" t="s">
        <v>652</v>
      </c>
      <c r="M28" s="192"/>
      <c r="N28" s="192"/>
      <c r="O28" s="7" t="s">
        <v>9</v>
      </c>
      <c r="P28" s="192"/>
      <c r="Q28" s="192"/>
      <c r="R28" s="4"/>
      <c r="S28" s="4"/>
      <c r="T28" s="192"/>
    </row>
    <row r="29" spans="1:20" s="193" customFormat="1" ht="29.25" customHeight="1">
      <c r="A29" s="347"/>
      <c r="B29" s="405"/>
      <c r="C29" s="342" t="s">
        <v>681</v>
      </c>
      <c r="D29" s="192" t="s">
        <v>650</v>
      </c>
      <c r="E29" s="192"/>
      <c r="F29" s="192" t="s">
        <v>16</v>
      </c>
      <c r="G29" s="220" t="s">
        <v>655</v>
      </c>
      <c r="H29" s="192" t="s">
        <v>656</v>
      </c>
      <c r="I29" s="192" t="s">
        <v>310</v>
      </c>
      <c r="J29" s="192">
        <v>7242466149</v>
      </c>
      <c r="K29" s="192"/>
      <c r="L29" s="192" t="s">
        <v>652</v>
      </c>
      <c r="M29" s="192"/>
      <c r="N29" s="192"/>
      <c r="O29" s="7" t="s">
        <v>9</v>
      </c>
      <c r="P29" s="192"/>
      <c r="Q29" s="192"/>
      <c r="R29" s="4"/>
      <c r="S29" s="4"/>
      <c r="T29" s="192"/>
    </row>
    <row r="30" spans="1:20" s="193" customFormat="1" ht="29.25" customHeight="1">
      <c r="A30" s="347"/>
      <c r="B30" s="405"/>
      <c r="C30" s="342" t="s">
        <v>682</v>
      </c>
      <c r="D30" s="192" t="s">
        <v>650</v>
      </c>
      <c r="E30" s="192"/>
      <c r="F30" s="192" t="s">
        <v>15</v>
      </c>
      <c r="G30" s="220">
        <v>11</v>
      </c>
      <c r="H30" s="192" t="s">
        <v>651</v>
      </c>
      <c r="I30" s="192" t="s">
        <v>310</v>
      </c>
      <c r="J30" s="192">
        <v>7209908257</v>
      </c>
      <c r="K30" s="192"/>
      <c r="L30" s="192" t="s">
        <v>652</v>
      </c>
      <c r="M30" s="192"/>
      <c r="N30" s="192"/>
      <c r="O30" s="7" t="s">
        <v>9</v>
      </c>
      <c r="P30" s="192"/>
      <c r="Q30" s="192"/>
      <c r="R30" s="4"/>
      <c r="S30" s="4"/>
      <c r="T30" s="192"/>
    </row>
    <row r="31" spans="1:20" s="193" customFormat="1" ht="29.25" customHeight="1">
      <c r="A31" s="347"/>
      <c r="B31" s="405"/>
      <c r="C31" s="342" t="s">
        <v>683</v>
      </c>
      <c r="D31" s="192" t="s">
        <v>650</v>
      </c>
      <c r="E31" s="192"/>
      <c r="F31" s="192" t="s">
        <v>16</v>
      </c>
      <c r="G31" s="220" t="s">
        <v>655</v>
      </c>
      <c r="H31" s="192" t="s">
        <v>656</v>
      </c>
      <c r="I31" s="192" t="s">
        <v>310</v>
      </c>
      <c r="J31" s="192">
        <v>7242466149</v>
      </c>
      <c r="K31" s="192"/>
      <c r="L31" s="192" t="s">
        <v>652</v>
      </c>
      <c r="M31" s="192"/>
      <c r="N31" s="192"/>
      <c r="O31" s="7" t="s">
        <v>9</v>
      </c>
      <c r="P31" s="192"/>
      <c r="Q31" s="192"/>
      <c r="R31" s="4"/>
      <c r="S31" s="4"/>
      <c r="T31" s="192"/>
    </row>
    <row r="32" spans="1:20" s="193" customFormat="1" ht="29.25" customHeight="1">
      <c r="A32" s="347"/>
      <c r="B32" s="405"/>
      <c r="C32" s="342" t="s">
        <v>684</v>
      </c>
      <c r="D32" s="192" t="s">
        <v>650</v>
      </c>
      <c r="E32" s="192"/>
      <c r="F32" s="192" t="s">
        <v>15</v>
      </c>
      <c r="G32" s="220">
        <v>11</v>
      </c>
      <c r="H32" s="192" t="s">
        <v>651</v>
      </c>
      <c r="I32" s="192" t="s">
        <v>310</v>
      </c>
      <c r="J32" s="192">
        <v>7209908257</v>
      </c>
      <c r="K32" s="192"/>
      <c r="L32" s="192" t="s">
        <v>652</v>
      </c>
      <c r="M32" s="192"/>
      <c r="N32" s="192"/>
      <c r="O32" s="7" t="s">
        <v>9</v>
      </c>
      <c r="P32" s="192"/>
      <c r="Q32" s="192"/>
      <c r="R32" s="4"/>
      <c r="S32" s="4"/>
      <c r="T32" s="192"/>
    </row>
    <row r="33" spans="1:20" s="193" customFormat="1" ht="29.25" customHeight="1">
      <c r="A33" s="347"/>
      <c r="B33" s="405"/>
      <c r="C33" s="342" t="s">
        <v>685</v>
      </c>
      <c r="D33" s="192" t="s">
        <v>650</v>
      </c>
      <c r="E33" s="192"/>
      <c r="F33" s="192" t="s">
        <v>16</v>
      </c>
      <c r="G33" s="220" t="s">
        <v>655</v>
      </c>
      <c r="H33" s="192" t="s">
        <v>656</v>
      </c>
      <c r="I33" s="192" t="s">
        <v>310</v>
      </c>
      <c r="J33" s="192">
        <v>7242466149</v>
      </c>
      <c r="K33" s="192"/>
      <c r="L33" s="192" t="s">
        <v>652</v>
      </c>
      <c r="M33" s="192"/>
      <c r="N33" s="192"/>
      <c r="O33" s="7" t="s">
        <v>9</v>
      </c>
      <c r="P33" s="192"/>
      <c r="Q33" s="192"/>
      <c r="R33" s="4"/>
      <c r="S33" s="4"/>
      <c r="T33" s="192"/>
    </row>
    <row r="34" spans="1:20" s="193" customFormat="1" ht="29.25" customHeight="1">
      <c r="A34" s="347"/>
      <c r="B34" s="405"/>
      <c r="C34" s="487" t="s">
        <v>686</v>
      </c>
      <c r="D34" s="447" t="s">
        <v>650</v>
      </c>
      <c r="E34" s="192"/>
      <c r="F34" s="192" t="s">
        <v>16</v>
      </c>
      <c r="G34" s="220" t="s">
        <v>655</v>
      </c>
      <c r="H34" s="192" t="s">
        <v>656</v>
      </c>
      <c r="I34" s="192" t="s">
        <v>310</v>
      </c>
      <c r="J34" s="192">
        <v>7242466149</v>
      </c>
      <c r="K34" s="192"/>
      <c r="L34" s="192" t="s">
        <v>652</v>
      </c>
      <c r="M34" s="192"/>
      <c r="N34" s="192"/>
      <c r="O34" s="7" t="s">
        <v>9</v>
      </c>
      <c r="P34" s="192"/>
      <c r="Q34" s="192"/>
      <c r="R34" s="4"/>
      <c r="S34" s="4"/>
      <c r="T34" s="192"/>
    </row>
    <row r="35" spans="1:20" s="193" customFormat="1" ht="29.25" customHeight="1">
      <c r="A35" s="347"/>
      <c r="B35" s="405"/>
      <c r="C35" s="488"/>
      <c r="D35" s="448"/>
      <c r="E35" s="192"/>
      <c r="F35" s="192" t="s">
        <v>15</v>
      </c>
      <c r="G35" s="220">
        <v>11</v>
      </c>
      <c r="H35" s="192" t="s">
        <v>651</v>
      </c>
      <c r="I35" s="192" t="s">
        <v>310</v>
      </c>
      <c r="J35" s="192">
        <v>7209908257</v>
      </c>
      <c r="K35" s="192"/>
      <c r="L35" s="192" t="s">
        <v>652</v>
      </c>
      <c r="M35" s="192"/>
      <c r="N35" s="192"/>
      <c r="O35" s="7" t="s">
        <v>9</v>
      </c>
      <c r="P35" s="192"/>
      <c r="Q35" s="192"/>
      <c r="R35" s="4"/>
      <c r="S35" s="4"/>
      <c r="T35" s="192"/>
    </row>
    <row r="36" spans="1:20" s="193" customFormat="1" ht="29.25" customHeight="1">
      <c r="A36" s="347"/>
      <c r="B36" s="405"/>
      <c r="C36" s="487" t="s">
        <v>687</v>
      </c>
      <c r="D36" s="447" t="s">
        <v>650</v>
      </c>
      <c r="E36" s="192"/>
      <c r="F36" s="192" t="s">
        <v>16</v>
      </c>
      <c r="G36" s="220" t="s">
        <v>655</v>
      </c>
      <c r="H36" s="192" t="s">
        <v>656</v>
      </c>
      <c r="I36" s="192" t="s">
        <v>310</v>
      </c>
      <c r="J36" s="192">
        <v>7242466149</v>
      </c>
      <c r="K36" s="192"/>
      <c r="L36" s="192" t="s">
        <v>652</v>
      </c>
      <c r="M36" s="192"/>
      <c r="N36" s="192"/>
      <c r="O36" s="7" t="s">
        <v>9</v>
      </c>
      <c r="P36" s="192"/>
      <c r="Q36" s="192"/>
      <c r="R36" s="4"/>
      <c r="S36" s="4"/>
      <c r="T36" s="192"/>
    </row>
    <row r="37" spans="1:20" s="193" customFormat="1" ht="29.25" customHeight="1">
      <c r="A37" s="347"/>
      <c r="B37" s="405"/>
      <c r="C37" s="488"/>
      <c r="D37" s="448"/>
      <c r="E37" s="192"/>
      <c r="F37" s="192" t="s">
        <v>15</v>
      </c>
      <c r="G37" s="220">
        <v>11</v>
      </c>
      <c r="H37" s="192" t="s">
        <v>651</v>
      </c>
      <c r="I37" s="192" t="s">
        <v>310</v>
      </c>
      <c r="J37" s="192">
        <v>7209908257</v>
      </c>
      <c r="K37" s="192"/>
      <c r="L37" s="192" t="s">
        <v>652</v>
      </c>
      <c r="M37" s="192"/>
      <c r="N37" s="192"/>
      <c r="O37" s="7" t="s">
        <v>9</v>
      </c>
      <c r="P37" s="192"/>
      <c r="Q37" s="192"/>
      <c r="R37" s="4"/>
      <c r="S37" s="4"/>
      <c r="T37" s="192"/>
    </row>
    <row r="38" spans="1:20" s="193" customFormat="1" ht="29.25" customHeight="1">
      <c r="A38" s="347"/>
      <c r="B38" s="405"/>
      <c r="C38" s="342" t="s">
        <v>688</v>
      </c>
      <c r="D38" s="192" t="s">
        <v>650</v>
      </c>
      <c r="E38" s="192"/>
      <c r="F38" s="192" t="s">
        <v>16</v>
      </c>
      <c r="G38" s="220" t="s">
        <v>655</v>
      </c>
      <c r="H38" s="192" t="s">
        <v>656</v>
      </c>
      <c r="I38" s="192" t="s">
        <v>310</v>
      </c>
      <c r="J38" s="192">
        <v>7242466149</v>
      </c>
      <c r="K38" s="192"/>
      <c r="L38" s="192" t="s">
        <v>652</v>
      </c>
      <c r="M38" s="192"/>
      <c r="N38" s="192"/>
      <c r="O38" s="7" t="s">
        <v>9</v>
      </c>
      <c r="P38" s="192"/>
      <c r="Q38" s="192"/>
      <c r="R38" s="4"/>
      <c r="S38" s="4"/>
      <c r="T38" s="192"/>
    </row>
    <row r="39" spans="1:20">
      <c r="A39" s="348"/>
      <c r="B39" s="405"/>
      <c r="C39" s="486"/>
      <c r="D39" s="192"/>
      <c r="E39" s="44"/>
      <c r="F39" s="44"/>
      <c r="G39" s="218"/>
      <c r="H39" s="44"/>
      <c r="I39" s="44"/>
      <c r="J39" s="44"/>
      <c r="K39" s="44"/>
      <c r="L39" s="44"/>
      <c r="M39" s="44"/>
      <c r="N39" s="44"/>
      <c r="O39" s="7"/>
      <c r="P39" s="44"/>
      <c r="Q39" s="44"/>
      <c r="R39" s="4"/>
      <c r="S39" s="4"/>
      <c r="T39" s="44"/>
    </row>
    <row r="40" spans="1:20">
      <c r="A40" s="348"/>
      <c r="B40" s="405"/>
      <c r="C40" s="486"/>
      <c r="D40" s="192"/>
      <c r="E40" s="44"/>
      <c r="F40" s="44"/>
      <c r="G40" s="218"/>
      <c r="H40" s="44"/>
      <c r="I40" s="44"/>
      <c r="J40" s="44"/>
      <c r="K40" s="44"/>
      <c r="L40" s="44"/>
      <c r="M40" s="44"/>
      <c r="N40" s="44"/>
      <c r="O40" s="7"/>
      <c r="P40" s="44"/>
      <c r="Q40" s="44"/>
      <c r="R40" s="4"/>
      <c r="S40" s="4"/>
      <c r="T40" s="44"/>
    </row>
    <row r="41" spans="1:20">
      <c r="A41" s="348"/>
      <c r="B41" s="405"/>
      <c r="C41" s="486"/>
      <c r="D41" s="192"/>
      <c r="E41" s="44"/>
      <c r="F41" s="44"/>
      <c r="G41" s="218"/>
      <c r="H41" s="44"/>
      <c r="I41" s="44"/>
      <c r="J41" s="44"/>
      <c r="K41" s="44"/>
      <c r="L41" s="44"/>
      <c r="M41" s="44"/>
      <c r="N41" s="44"/>
      <c r="O41" s="7"/>
      <c r="P41" s="44"/>
      <c r="Q41" s="44"/>
      <c r="R41" s="4"/>
      <c r="S41" s="4"/>
      <c r="T41" s="44"/>
    </row>
    <row r="42" spans="1:20">
      <c r="A42" s="348"/>
      <c r="B42" s="405"/>
      <c r="C42" s="486"/>
      <c r="D42" s="192"/>
      <c r="E42" s="44"/>
      <c r="F42" s="44"/>
      <c r="G42" s="218"/>
      <c r="H42" s="44"/>
      <c r="I42" s="44"/>
      <c r="J42" s="44"/>
      <c r="K42" s="44"/>
      <c r="L42" s="44"/>
      <c r="M42" s="44"/>
      <c r="N42" s="44"/>
      <c r="O42" s="7"/>
      <c r="P42" s="44"/>
      <c r="Q42" s="44"/>
      <c r="R42" s="4"/>
      <c r="S42" s="4"/>
      <c r="T42" s="44"/>
    </row>
    <row r="43" spans="1:20">
      <c r="A43" s="348"/>
      <c r="B43" s="405"/>
      <c r="C43" s="486"/>
      <c r="D43" s="192"/>
      <c r="E43" s="44"/>
      <c r="F43" s="44"/>
      <c r="G43" s="218"/>
      <c r="H43" s="44"/>
      <c r="I43" s="44"/>
      <c r="J43" s="44"/>
      <c r="K43" s="44"/>
      <c r="L43" s="44"/>
      <c r="M43" s="44"/>
      <c r="N43" s="44"/>
      <c r="O43" s="7"/>
      <c r="P43" s="44"/>
      <c r="Q43" s="44"/>
      <c r="R43" s="4"/>
      <c r="S43" s="4"/>
      <c r="T43" s="44"/>
    </row>
    <row r="44" spans="1:20">
      <c r="A44" s="348"/>
      <c r="B44" s="405"/>
      <c r="C44" s="486"/>
      <c r="D44" s="192"/>
      <c r="E44" s="44"/>
      <c r="F44" s="44"/>
      <c r="G44" s="218"/>
      <c r="H44" s="44"/>
      <c r="I44" s="44"/>
      <c r="J44" s="44"/>
      <c r="K44" s="44"/>
      <c r="L44" s="44"/>
      <c r="M44" s="44"/>
      <c r="N44" s="44"/>
      <c r="O44" s="7"/>
      <c r="P44" s="44"/>
      <c r="Q44" s="44"/>
      <c r="R44" s="4"/>
      <c r="S44" s="4"/>
      <c r="T44" s="44"/>
    </row>
    <row r="45" spans="1:20">
      <c r="A45" s="348"/>
      <c r="B45" s="405"/>
      <c r="C45" s="486"/>
      <c r="D45" s="192"/>
      <c r="E45" s="44"/>
      <c r="F45" s="44"/>
      <c r="G45" s="218"/>
      <c r="H45" s="44"/>
      <c r="I45" s="44"/>
      <c r="J45" s="44"/>
      <c r="K45" s="44"/>
      <c r="L45" s="44"/>
      <c r="M45" s="44"/>
      <c r="N45" s="44"/>
      <c r="O45" s="7"/>
      <c r="P45" s="44"/>
      <c r="Q45" s="44"/>
      <c r="R45" s="4"/>
      <c r="S45" s="4"/>
      <c r="T45" s="44"/>
    </row>
    <row r="46" spans="1:20">
      <c r="A46" s="348"/>
      <c r="B46" s="405"/>
      <c r="C46" s="486"/>
      <c r="D46" s="192"/>
      <c r="E46" s="44"/>
      <c r="F46" s="44"/>
      <c r="G46" s="218"/>
      <c r="H46" s="44"/>
      <c r="I46" s="44"/>
      <c r="J46" s="44"/>
      <c r="K46" s="44"/>
      <c r="L46" s="44"/>
      <c r="M46" s="44"/>
      <c r="N46" s="44"/>
      <c r="O46" s="7"/>
      <c r="P46" s="44"/>
      <c r="Q46" s="44"/>
      <c r="R46" s="4"/>
      <c r="S46" s="4"/>
      <c r="T46" s="44"/>
    </row>
    <row r="47" spans="1:20">
      <c r="A47" s="348"/>
      <c r="B47" s="405"/>
      <c r="C47" s="486"/>
      <c r="D47" s="192"/>
      <c r="E47" s="44"/>
      <c r="F47" s="44"/>
      <c r="G47" s="218"/>
      <c r="H47" s="44"/>
      <c r="I47" s="44"/>
      <c r="J47" s="44"/>
      <c r="K47" s="44"/>
      <c r="L47" s="44"/>
      <c r="M47" s="44"/>
      <c r="N47" s="44"/>
      <c r="O47" s="7"/>
      <c r="P47" s="44"/>
      <c r="Q47" s="44"/>
      <c r="R47" s="4"/>
      <c r="S47" s="4"/>
      <c r="T47" s="44"/>
    </row>
    <row r="48" spans="1:20">
      <c r="A48" s="348"/>
      <c r="B48" s="405"/>
      <c r="C48" s="486"/>
      <c r="D48" s="192"/>
      <c r="E48" s="44"/>
      <c r="F48" s="44"/>
      <c r="G48" s="218"/>
      <c r="H48" s="44"/>
      <c r="I48" s="44"/>
      <c r="J48" s="44"/>
      <c r="K48" s="44"/>
      <c r="L48" s="44"/>
      <c r="M48" s="44"/>
      <c r="N48" s="44"/>
      <c r="O48" s="7"/>
      <c r="P48" s="44"/>
      <c r="Q48" s="44"/>
      <c r="R48" s="4"/>
      <c r="S48" s="4"/>
      <c r="T48" s="44"/>
    </row>
    <row r="49" spans="1:20">
      <c r="A49" s="348"/>
      <c r="B49" s="405"/>
      <c r="C49" s="486"/>
      <c r="D49" s="192"/>
      <c r="E49" s="44"/>
      <c r="F49" s="44"/>
      <c r="G49" s="218"/>
      <c r="H49" s="44"/>
      <c r="I49" s="44"/>
      <c r="J49" s="44"/>
      <c r="K49" s="44"/>
      <c r="L49" s="44"/>
      <c r="M49" s="44"/>
      <c r="N49" s="44"/>
      <c r="O49" s="7"/>
      <c r="P49" s="44"/>
      <c r="Q49" s="44"/>
      <c r="R49" s="4"/>
      <c r="S49" s="4"/>
      <c r="T49" s="44"/>
    </row>
    <row r="50" spans="1:20">
      <c r="A50" s="348"/>
      <c r="B50" s="405"/>
      <c r="C50" s="486"/>
      <c r="D50" s="192"/>
      <c r="E50" s="44"/>
      <c r="F50" s="44"/>
      <c r="G50" s="218"/>
      <c r="H50" s="44"/>
      <c r="I50" s="44"/>
      <c r="J50" s="44"/>
      <c r="K50" s="44"/>
      <c r="L50" s="44"/>
      <c r="M50" s="44"/>
      <c r="N50" s="44"/>
      <c r="O50" s="7"/>
      <c r="P50" s="44"/>
      <c r="Q50" s="44"/>
      <c r="R50" s="4"/>
      <c r="S50" s="4"/>
      <c r="T50" s="44"/>
    </row>
    <row r="51" spans="1:20">
      <c r="A51" s="348"/>
      <c r="B51" s="405"/>
      <c r="C51" s="486"/>
      <c r="D51" s="192"/>
      <c r="E51" s="44"/>
      <c r="F51" s="44"/>
      <c r="G51" s="218"/>
      <c r="H51" s="44"/>
      <c r="I51" s="44"/>
      <c r="J51" s="44"/>
      <c r="K51" s="44"/>
      <c r="L51" s="44"/>
      <c r="M51" s="44"/>
      <c r="N51" s="44"/>
      <c r="O51" s="7"/>
      <c r="P51" s="44"/>
      <c r="Q51" s="44"/>
      <c r="R51" s="4"/>
      <c r="S51" s="4"/>
      <c r="T51" s="44"/>
    </row>
    <row r="52" spans="1:20">
      <c r="A52" s="348"/>
      <c r="B52" s="405"/>
      <c r="C52" s="486"/>
      <c r="D52" s="192"/>
      <c r="E52" s="44"/>
      <c r="F52" s="44"/>
      <c r="G52" s="218"/>
      <c r="H52" s="44"/>
      <c r="I52" s="44"/>
      <c r="J52" s="44"/>
      <c r="K52" s="44"/>
      <c r="L52" s="44"/>
      <c r="M52" s="44"/>
      <c r="N52" s="44"/>
      <c r="O52" s="7"/>
      <c r="P52" s="44"/>
      <c r="Q52" s="44"/>
      <c r="R52" s="4"/>
      <c r="S52" s="4"/>
      <c r="T52" s="44"/>
    </row>
    <row r="53" spans="1:20">
      <c r="A53" s="348"/>
      <c r="B53" s="405"/>
      <c r="C53" s="486"/>
      <c r="D53" s="192"/>
      <c r="E53" s="44"/>
      <c r="F53" s="44"/>
      <c r="G53" s="218"/>
      <c r="H53" s="44"/>
      <c r="I53" s="44"/>
      <c r="J53" s="44"/>
      <c r="K53" s="44"/>
      <c r="L53" s="44"/>
      <c r="M53" s="44"/>
      <c r="N53" s="44"/>
      <c r="O53" s="7"/>
      <c r="P53" s="44"/>
      <c r="Q53" s="44"/>
      <c r="R53" s="4"/>
      <c r="S53" s="4"/>
      <c r="T53" s="44"/>
    </row>
    <row r="54" spans="1:20">
      <c r="A54" s="348"/>
      <c r="B54" s="405"/>
      <c r="C54" s="486"/>
      <c r="D54" s="192"/>
      <c r="E54" s="44"/>
      <c r="F54" s="44"/>
      <c r="G54" s="218"/>
      <c r="H54" s="44"/>
      <c r="I54" s="44"/>
      <c r="J54" s="44"/>
      <c r="K54" s="44"/>
      <c r="L54" s="44"/>
      <c r="M54" s="44"/>
      <c r="N54" s="44"/>
      <c r="O54" s="7"/>
      <c r="P54" s="44"/>
      <c r="Q54" s="44"/>
      <c r="R54" s="4"/>
      <c r="S54" s="4"/>
      <c r="T54" s="44"/>
    </row>
    <row r="55" spans="1:20">
      <c r="A55" s="348"/>
      <c r="B55" s="405"/>
      <c r="C55" s="486"/>
      <c r="D55" s="192"/>
      <c r="E55" s="44"/>
      <c r="F55" s="44"/>
      <c r="G55" s="218"/>
      <c r="H55" s="44"/>
      <c r="I55" s="44"/>
      <c r="J55" s="44"/>
      <c r="K55" s="44"/>
      <c r="L55" s="44"/>
      <c r="M55" s="44"/>
      <c r="N55" s="44"/>
      <c r="O55" s="7"/>
      <c r="P55" s="44"/>
      <c r="Q55" s="44"/>
      <c r="R55" s="4"/>
      <c r="S55" s="4"/>
      <c r="T55" s="44"/>
    </row>
    <row r="56" spans="1:20">
      <c r="A56" s="348"/>
      <c r="B56" s="405"/>
      <c r="C56" s="486"/>
      <c r="D56" s="192"/>
      <c r="E56" s="44"/>
      <c r="F56" s="44"/>
      <c r="G56" s="218"/>
      <c r="H56" s="44"/>
      <c r="I56" s="44"/>
      <c r="J56" s="44"/>
      <c r="K56" s="44"/>
      <c r="L56" s="44"/>
      <c r="M56" s="44"/>
      <c r="N56" s="44"/>
      <c r="O56" s="7"/>
      <c r="P56" s="44"/>
      <c r="Q56" s="44"/>
      <c r="R56" s="4"/>
      <c r="S56" s="4"/>
      <c r="T56" s="44"/>
    </row>
    <row r="57" spans="1:20">
      <c r="A57" s="348"/>
      <c r="B57" s="405"/>
      <c r="C57" s="486"/>
      <c r="D57" s="192"/>
      <c r="E57" s="44"/>
      <c r="F57" s="44"/>
      <c r="G57" s="218"/>
      <c r="H57" s="44"/>
      <c r="I57" s="44"/>
      <c r="J57" s="44"/>
      <c r="K57" s="44"/>
      <c r="L57" s="44"/>
      <c r="M57" s="44"/>
      <c r="N57" s="44"/>
      <c r="O57" s="7"/>
      <c r="P57" s="44"/>
      <c r="Q57" s="44"/>
      <c r="R57" s="4"/>
      <c r="S57" s="4"/>
      <c r="T57" s="44"/>
    </row>
    <row r="58" spans="1:20">
      <c r="A58" s="348"/>
      <c r="B58" s="405"/>
      <c r="C58" s="486"/>
      <c r="D58" s="192"/>
      <c r="E58" s="44"/>
      <c r="F58" s="44"/>
      <c r="G58" s="218"/>
      <c r="H58" s="44"/>
      <c r="I58" s="44"/>
      <c r="J58" s="44"/>
      <c r="K58" s="44"/>
      <c r="L58" s="44"/>
      <c r="M58" s="44"/>
      <c r="N58" s="44"/>
      <c r="O58" s="7"/>
      <c r="P58" s="44"/>
      <c r="Q58" s="44"/>
      <c r="R58" s="4"/>
      <c r="S58" s="4"/>
      <c r="T58" s="44"/>
    </row>
    <row r="59" spans="1:20">
      <c r="A59" s="348"/>
      <c r="B59" s="405"/>
      <c r="C59" s="486"/>
      <c r="D59" s="192"/>
      <c r="E59" s="44"/>
      <c r="F59" s="44"/>
      <c r="G59" s="218"/>
      <c r="H59" s="44"/>
      <c r="I59" s="44"/>
      <c r="J59" s="44"/>
      <c r="K59" s="44"/>
      <c r="L59" s="44"/>
      <c r="M59" s="44"/>
      <c r="N59" s="44"/>
      <c r="O59" s="7"/>
      <c r="P59" s="44"/>
      <c r="Q59" s="44"/>
      <c r="R59" s="4"/>
      <c r="S59" s="4"/>
      <c r="T59" s="44"/>
    </row>
    <row r="60" spans="1:20">
      <c r="A60" s="348"/>
      <c r="B60" s="405"/>
      <c r="C60" s="486"/>
      <c r="D60" s="192"/>
      <c r="E60" s="44"/>
      <c r="F60" s="44"/>
      <c r="G60" s="218"/>
      <c r="H60" s="44"/>
      <c r="I60" s="44"/>
      <c r="J60" s="44"/>
      <c r="K60" s="44"/>
      <c r="L60" s="44"/>
      <c r="M60" s="44"/>
      <c r="N60" s="44"/>
      <c r="O60" s="7"/>
      <c r="P60" s="44"/>
      <c r="Q60" s="44"/>
      <c r="R60" s="4"/>
      <c r="S60" s="4"/>
      <c r="T60" s="44"/>
    </row>
    <row r="61" spans="1:20">
      <c r="A61" s="348"/>
      <c r="B61" s="405"/>
      <c r="C61" s="485"/>
      <c r="D61" s="3"/>
      <c r="E61" s="44"/>
      <c r="F61" s="44"/>
      <c r="G61" s="218"/>
      <c r="H61" s="44"/>
      <c r="I61" s="44"/>
      <c r="J61" s="44"/>
      <c r="K61" s="44"/>
      <c r="L61" s="44"/>
      <c r="M61" s="44"/>
      <c r="N61" s="44"/>
      <c r="O61" s="7"/>
      <c r="P61" s="44"/>
      <c r="Q61" s="44"/>
      <c r="R61" s="4"/>
      <c r="S61" s="4"/>
      <c r="T61" s="44"/>
    </row>
    <row r="62" spans="1:20">
      <c r="A62" s="348"/>
      <c r="B62" s="405"/>
      <c r="C62" s="485"/>
      <c r="D62" s="3"/>
      <c r="E62" s="44"/>
      <c r="F62" s="44"/>
      <c r="G62" s="218"/>
      <c r="H62" s="44"/>
      <c r="I62" s="44"/>
      <c r="J62" s="44"/>
      <c r="K62" s="44"/>
      <c r="L62" s="44"/>
      <c r="M62" s="44"/>
      <c r="N62" s="44"/>
      <c r="O62" s="7"/>
      <c r="P62" s="44"/>
      <c r="Q62" s="44"/>
      <c r="R62" s="4"/>
      <c r="S62" s="4"/>
      <c r="T62" s="44"/>
    </row>
    <row r="63" spans="1:20">
      <c r="A63" s="348"/>
      <c r="B63" s="405"/>
      <c r="C63" s="486"/>
      <c r="D63" s="192"/>
      <c r="E63" s="44"/>
      <c r="F63" s="44"/>
      <c r="G63" s="218"/>
      <c r="H63" s="44"/>
      <c r="I63" s="44"/>
      <c r="J63" s="44"/>
      <c r="K63" s="44"/>
      <c r="L63" s="44"/>
      <c r="M63" s="44"/>
      <c r="N63" s="44"/>
      <c r="O63" s="7"/>
      <c r="P63" s="44"/>
      <c r="Q63" s="44"/>
      <c r="R63" s="4"/>
      <c r="S63" s="4"/>
      <c r="T63" s="44"/>
    </row>
    <row r="64" spans="1:20">
      <c r="A64" s="348"/>
      <c r="B64" s="405"/>
      <c r="C64" s="486"/>
      <c r="D64" s="192"/>
      <c r="E64" s="44"/>
      <c r="F64" s="44"/>
      <c r="G64" s="218"/>
      <c r="H64" s="44"/>
      <c r="I64" s="44"/>
      <c r="J64" s="44"/>
      <c r="K64" s="44"/>
      <c r="L64" s="44"/>
      <c r="M64" s="44"/>
      <c r="N64" s="44"/>
      <c r="O64" s="7"/>
      <c r="P64" s="44"/>
      <c r="Q64" s="44"/>
      <c r="R64" s="4"/>
      <c r="S64" s="4"/>
      <c r="T64" s="44"/>
    </row>
    <row r="65" spans="1:20">
      <c r="A65" s="348"/>
      <c r="B65" s="405"/>
      <c r="C65" s="486"/>
      <c r="D65" s="192"/>
      <c r="E65" s="44"/>
      <c r="F65" s="44"/>
      <c r="G65" s="218"/>
      <c r="H65" s="44"/>
      <c r="I65" s="44"/>
      <c r="J65" s="44"/>
      <c r="K65" s="44"/>
      <c r="L65" s="44"/>
      <c r="M65" s="44"/>
      <c r="N65" s="44"/>
      <c r="O65" s="7"/>
      <c r="P65" s="44"/>
      <c r="Q65" s="44"/>
      <c r="R65" s="4"/>
      <c r="S65" s="4"/>
      <c r="T65" s="44"/>
    </row>
    <row r="66" spans="1:20">
      <c r="A66" s="348"/>
      <c r="B66" s="405"/>
      <c r="C66" s="486"/>
      <c r="D66" s="192"/>
      <c r="E66" s="44"/>
      <c r="F66" s="44"/>
      <c r="G66" s="218"/>
      <c r="H66" s="44"/>
      <c r="I66" s="44"/>
      <c r="J66" s="44"/>
      <c r="K66" s="44"/>
      <c r="L66" s="44"/>
      <c r="M66" s="44"/>
      <c r="N66" s="44"/>
      <c r="O66" s="7"/>
      <c r="P66" s="44"/>
      <c r="Q66" s="44"/>
      <c r="R66" s="4"/>
      <c r="S66" s="4"/>
      <c r="T66" s="44"/>
    </row>
    <row r="67" spans="1:20">
      <c r="A67" s="348"/>
      <c r="B67" s="405"/>
      <c r="C67" s="152"/>
      <c r="D67" s="44"/>
      <c r="E67" s="44"/>
      <c r="F67" s="44"/>
      <c r="G67" s="218"/>
      <c r="H67" s="44"/>
      <c r="I67" s="44"/>
      <c r="J67" s="44"/>
      <c r="K67" s="44"/>
      <c r="L67" s="44"/>
      <c r="M67" s="44"/>
      <c r="N67" s="44"/>
      <c r="O67" s="7"/>
      <c r="P67" s="44"/>
      <c r="Q67" s="44"/>
      <c r="R67" s="4"/>
      <c r="S67" s="4"/>
      <c r="T67" s="205"/>
    </row>
    <row r="68" spans="1:20">
      <c r="A68" s="348"/>
      <c r="B68" s="405"/>
      <c r="C68" s="152"/>
      <c r="D68" s="44"/>
      <c r="E68" s="44"/>
      <c r="F68" s="44"/>
      <c r="G68" s="218"/>
      <c r="H68" s="44"/>
      <c r="I68" s="44"/>
      <c r="J68" s="44"/>
      <c r="K68" s="44"/>
      <c r="L68" s="44"/>
      <c r="M68" s="44"/>
      <c r="N68" s="44"/>
      <c r="O68" s="7"/>
      <c r="P68" s="44"/>
      <c r="Q68" s="44"/>
      <c r="R68" s="4"/>
      <c r="S68" s="4"/>
      <c r="T68" s="44"/>
    </row>
    <row r="69" spans="1:20">
      <c r="A69" s="348"/>
      <c r="B69" s="405"/>
      <c r="C69" s="344"/>
      <c r="D69" s="220"/>
      <c r="E69" s="44"/>
      <c r="F69" s="44"/>
      <c r="G69" s="218"/>
      <c r="H69" s="44"/>
      <c r="I69" s="44"/>
      <c r="J69" s="44"/>
      <c r="K69" s="220"/>
      <c r="L69" s="220"/>
      <c r="M69" s="44"/>
      <c r="N69" s="44"/>
      <c r="O69" s="7"/>
      <c r="P69" s="44"/>
      <c r="Q69" s="44"/>
      <c r="R69" s="4"/>
      <c r="S69" s="4"/>
      <c r="T69" s="205"/>
    </row>
    <row r="70" spans="1:20">
      <c r="A70" s="348"/>
      <c r="B70" s="405"/>
      <c r="C70" s="152"/>
      <c r="D70" s="44"/>
      <c r="E70" s="44"/>
      <c r="F70" s="44"/>
      <c r="G70" s="218"/>
      <c r="H70" s="44"/>
      <c r="I70" s="44"/>
      <c r="J70" s="44"/>
      <c r="K70" s="220"/>
      <c r="L70" s="220"/>
      <c r="M70" s="44"/>
      <c r="N70" s="44"/>
      <c r="O70" s="7"/>
      <c r="P70" s="44"/>
      <c r="Q70" s="44"/>
      <c r="R70" s="4"/>
      <c r="S70" s="4"/>
      <c r="T70" s="44"/>
    </row>
    <row r="71" spans="1:20">
      <c r="A71" s="348"/>
      <c r="B71" s="405"/>
      <c r="C71" s="152"/>
      <c r="D71" s="44"/>
      <c r="E71" s="44"/>
      <c r="F71" s="44"/>
      <c r="G71" s="44"/>
      <c r="H71" s="44"/>
      <c r="I71" s="44"/>
      <c r="J71" s="44"/>
      <c r="K71" s="44"/>
      <c r="L71" s="44"/>
      <c r="M71" s="44"/>
      <c r="N71" s="44"/>
      <c r="O71" s="44"/>
      <c r="P71" s="44"/>
      <c r="Q71" s="44"/>
      <c r="R71" s="44"/>
      <c r="S71" s="44"/>
      <c r="T71" s="44"/>
    </row>
    <row r="72" spans="1:20">
      <c r="A72" s="348"/>
      <c r="B72" s="405"/>
      <c r="C72" s="152"/>
      <c r="D72" s="44"/>
      <c r="E72" s="44"/>
      <c r="F72" s="44"/>
      <c r="G72" s="44"/>
      <c r="H72" s="44"/>
      <c r="I72" s="44"/>
      <c r="J72" s="44"/>
      <c r="K72" s="44"/>
      <c r="L72" s="44"/>
      <c r="M72" s="44"/>
      <c r="N72" s="44"/>
      <c r="O72" s="44"/>
      <c r="P72" s="44"/>
      <c r="Q72" s="44"/>
      <c r="R72" s="44"/>
      <c r="S72" s="44"/>
      <c r="T72" s="44"/>
    </row>
    <row r="73" spans="1:20">
      <c r="A73" s="348"/>
      <c r="B73" s="405"/>
      <c r="C73" s="152"/>
      <c r="D73" s="44"/>
      <c r="E73" s="44"/>
      <c r="F73" s="44"/>
      <c r="G73" s="44"/>
      <c r="H73" s="44"/>
      <c r="I73" s="44"/>
      <c r="J73" s="44"/>
      <c r="K73" s="44"/>
      <c r="L73" s="44"/>
      <c r="M73" s="44"/>
      <c r="N73" s="44"/>
      <c r="O73" s="44"/>
      <c r="P73" s="44"/>
      <c r="Q73" s="44"/>
      <c r="R73" s="44"/>
      <c r="S73" s="44"/>
      <c r="T73" s="44"/>
    </row>
    <row r="74" spans="1:20">
      <c r="A74" s="348"/>
      <c r="B74" s="405"/>
      <c r="C74" s="152"/>
      <c r="D74" s="44"/>
      <c r="E74" s="44"/>
      <c r="F74" s="44"/>
      <c r="G74" s="44"/>
      <c r="H74" s="44"/>
      <c r="I74" s="44"/>
      <c r="J74" s="44"/>
      <c r="K74" s="44"/>
      <c r="L74" s="44"/>
      <c r="M74" s="44"/>
      <c r="N74" s="44"/>
      <c r="O74" s="44"/>
      <c r="P74" s="44"/>
      <c r="Q74" s="44"/>
      <c r="R74" s="44"/>
      <c r="S74" s="44"/>
      <c r="T74" s="44"/>
    </row>
    <row r="75" spans="1:20">
      <c r="A75" s="348"/>
      <c r="B75" s="405"/>
      <c r="C75" s="152"/>
      <c r="D75" s="44"/>
      <c r="E75" s="44"/>
      <c r="F75" s="44"/>
      <c r="G75" s="44"/>
      <c r="H75" s="44"/>
      <c r="I75" s="44"/>
      <c r="J75" s="44"/>
      <c r="K75" s="44"/>
      <c r="L75" s="44"/>
      <c r="M75" s="44"/>
      <c r="N75" s="44"/>
      <c r="O75" s="44"/>
      <c r="P75" s="44"/>
      <c r="Q75" s="44"/>
      <c r="R75" s="44"/>
      <c r="S75" s="44"/>
      <c r="T75" s="44"/>
    </row>
    <row r="76" spans="1:20">
      <c r="A76" s="348"/>
      <c r="B76" s="405"/>
      <c r="C76" s="152"/>
      <c r="D76" s="44"/>
      <c r="E76" s="44"/>
      <c r="F76" s="44"/>
      <c r="G76" s="44"/>
      <c r="H76" s="44"/>
      <c r="I76" s="44"/>
      <c r="J76" s="44"/>
      <c r="K76" s="44"/>
      <c r="L76" s="44"/>
      <c r="M76" s="44"/>
      <c r="N76" s="44"/>
      <c r="O76" s="44"/>
      <c r="P76" s="44"/>
      <c r="Q76" s="44"/>
      <c r="R76" s="44"/>
      <c r="S76" s="44"/>
      <c r="T76" s="44"/>
    </row>
    <row r="77" spans="1:20">
      <c r="A77" s="348"/>
      <c r="B77" s="405"/>
      <c r="C77" s="152"/>
      <c r="D77" s="44"/>
      <c r="E77" s="44"/>
      <c r="F77" s="44"/>
      <c r="G77" s="44"/>
      <c r="H77" s="44"/>
      <c r="I77" s="44"/>
      <c r="J77" s="44"/>
      <c r="K77" s="44"/>
      <c r="L77" s="44"/>
      <c r="M77" s="44"/>
      <c r="N77" s="44"/>
      <c r="O77" s="44"/>
      <c r="P77" s="44"/>
      <c r="Q77" s="44"/>
      <c r="R77" s="44"/>
      <c r="S77" s="44"/>
      <c r="T77" s="44"/>
    </row>
    <row r="78" spans="1:20">
      <c r="A78" s="348"/>
      <c r="B78" s="405"/>
      <c r="C78" s="152"/>
      <c r="D78" s="44"/>
      <c r="E78" s="44"/>
      <c r="F78" s="44"/>
      <c r="G78" s="44"/>
      <c r="H78" s="44"/>
      <c r="I78" s="44"/>
      <c r="J78" s="44"/>
      <c r="K78" s="44"/>
      <c r="L78" s="44"/>
      <c r="M78" s="44"/>
      <c r="N78" s="44"/>
      <c r="O78" s="44"/>
      <c r="P78" s="44"/>
      <c r="Q78" s="44"/>
      <c r="R78" s="44"/>
      <c r="S78" s="44"/>
      <c r="T78" s="44"/>
    </row>
  </sheetData>
  <autoFilter ref="A3:T3" xr:uid="{29FFB4AA-E008-4121-9513-7699A9B188C9}"/>
  <mergeCells count="19">
    <mergeCell ref="C36:C37"/>
    <mergeCell ref="C57:C58"/>
    <mergeCell ref="C59:C60"/>
    <mergeCell ref="C61:C62"/>
    <mergeCell ref="D36:D37"/>
    <mergeCell ref="D34:D35"/>
    <mergeCell ref="B4:B78"/>
    <mergeCell ref="C63:C64"/>
    <mergeCell ref="C65:C66"/>
    <mergeCell ref="C55:C56"/>
    <mergeCell ref="C39:C40"/>
    <mergeCell ref="C41:C42"/>
    <mergeCell ref="C43:C44"/>
    <mergeCell ref="C45:C46"/>
    <mergeCell ref="C47:C48"/>
    <mergeCell ref="C49:C50"/>
    <mergeCell ref="C51:C52"/>
    <mergeCell ref="C53:C54"/>
    <mergeCell ref="C34:C35"/>
  </mergeCells>
  <conditionalFormatting sqref="F3">
    <cfRule type="cellIs" dxfId="158" priority="10" operator="equal">
      <formula>"iOS"</formula>
    </cfRule>
    <cfRule type="cellIs" dxfId="157" priority="11" operator="equal">
      <formula>"Android"</formula>
    </cfRule>
  </conditionalFormatting>
  <conditionalFormatting sqref="O4:O70">
    <cfRule type="cellIs" dxfId="156" priority="1" operator="equal">
      <formula>"In Progress"</formula>
    </cfRule>
    <cfRule type="cellIs" dxfId="155" priority="2" operator="equal">
      <formula>"N/A"</formula>
    </cfRule>
    <cfRule type="cellIs" dxfId="154" priority="3" operator="equal">
      <formula>"Failed"</formula>
    </cfRule>
    <cfRule type="cellIs" dxfId="153" priority="4" operator="equal">
      <formula>"Passed"</formula>
    </cfRule>
  </conditionalFormatting>
  <dataValidations count="1">
    <dataValidation type="list" allowBlank="1" showInputMessage="1" showErrorMessage="1" errorTitle="Eits! Warning Bro" error="Mohon maap ni brok, status bukan diisi antara Not Started, Passed, Failed, atau N/A. Ganti sesuai dropdown yah" sqref="O4:O70" xr:uid="{C5D6B2D1-AC69-4CB3-9E62-198E7946985C}">
      <formula1>"Not Started,Passed,Failed,In Progress,N/A, Pass with noted"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B4AA-E008-4121-9513-7699A9B188C9}">
  <dimension ref="A1:S77"/>
  <sheetViews>
    <sheetView workbookViewId="0">
      <selection activeCell="C2" sqref="C2:C3"/>
    </sheetView>
  </sheetViews>
  <sheetFormatPr defaultRowHeight="15"/>
  <cols>
    <col min="1" max="1" width="9.85546875" customWidth="1"/>
    <col min="2" max="2" width="18.28515625" customWidth="1"/>
    <col min="3" max="3" width="29.42578125" customWidth="1"/>
    <col min="4" max="18" width="18.28515625" customWidth="1"/>
    <col min="19" max="19" width="32.140625" customWidth="1"/>
  </cols>
  <sheetData>
    <row r="1" spans="1:19" ht="74.25" customHeight="1">
      <c r="A1" s="139" t="s">
        <v>17</v>
      </c>
      <c r="B1" s="216" t="s">
        <v>18</v>
      </c>
      <c r="C1" s="140" t="s">
        <v>19</v>
      </c>
      <c r="D1" s="140" t="s">
        <v>20</v>
      </c>
      <c r="E1" s="140" t="s">
        <v>5</v>
      </c>
      <c r="F1" s="140" t="s">
        <v>21</v>
      </c>
      <c r="G1" s="140" t="s">
        <v>22</v>
      </c>
      <c r="H1" s="140" t="s">
        <v>23</v>
      </c>
      <c r="I1" s="140" t="s">
        <v>24</v>
      </c>
      <c r="J1" s="140" t="s">
        <v>25</v>
      </c>
      <c r="K1" s="140" t="s">
        <v>27</v>
      </c>
      <c r="L1" s="140" t="s">
        <v>28</v>
      </c>
      <c r="M1" s="219" t="s">
        <v>305</v>
      </c>
      <c r="N1" s="140" t="s">
        <v>267</v>
      </c>
      <c r="O1" s="140" t="s">
        <v>30</v>
      </c>
      <c r="P1" s="140" t="s">
        <v>31</v>
      </c>
      <c r="Q1" s="140" t="s">
        <v>32</v>
      </c>
      <c r="R1" s="140" t="s">
        <v>33</v>
      </c>
      <c r="S1" s="144" t="s">
        <v>34</v>
      </c>
    </row>
    <row r="2" spans="1:19">
      <c r="A2" s="44"/>
      <c r="B2" s="405" t="s">
        <v>648</v>
      </c>
      <c r="C2" s="489" t="s">
        <v>689</v>
      </c>
      <c r="D2" s="44"/>
      <c r="E2" s="44" t="s">
        <v>15</v>
      </c>
      <c r="F2" s="218">
        <v>11</v>
      </c>
      <c r="G2" s="44" t="s">
        <v>690</v>
      </c>
      <c r="H2" s="44" t="s">
        <v>310</v>
      </c>
      <c r="I2" s="44">
        <v>7146570334</v>
      </c>
      <c r="J2" s="44"/>
      <c r="K2" s="44" t="s">
        <v>652</v>
      </c>
      <c r="L2" s="44"/>
      <c r="M2" s="44"/>
      <c r="N2" s="1" t="s">
        <v>9</v>
      </c>
      <c r="O2" s="44"/>
      <c r="P2" s="44"/>
      <c r="Q2" s="4">
        <v>45611</v>
      </c>
      <c r="R2" s="4">
        <v>45611</v>
      </c>
      <c r="S2" s="44"/>
    </row>
    <row r="3" spans="1:19">
      <c r="A3" s="44"/>
      <c r="B3" s="405"/>
      <c r="C3" s="489"/>
      <c r="D3" s="44"/>
      <c r="E3" s="44" t="s">
        <v>16</v>
      </c>
      <c r="F3" s="218" t="s">
        <v>655</v>
      </c>
      <c r="G3" s="44" t="s">
        <v>656</v>
      </c>
      <c r="H3" s="44" t="s">
        <v>310</v>
      </c>
      <c r="I3" s="44">
        <v>7242466149</v>
      </c>
      <c r="J3" s="44"/>
      <c r="K3" s="44" t="s">
        <v>652</v>
      </c>
      <c r="L3" s="44"/>
      <c r="M3" s="44"/>
      <c r="N3" s="1" t="s">
        <v>9</v>
      </c>
      <c r="O3" s="44"/>
      <c r="P3" s="44"/>
      <c r="Q3" s="4">
        <v>45611</v>
      </c>
      <c r="R3" s="4">
        <v>45611</v>
      </c>
      <c r="S3" s="44"/>
    </row>
    <row r="4" spans="1:19">
      <c r="A4" s="44"/>
      <c r="B4" s="405"/>
      <c r="C4" s="489" t="s">
        <v>691</v>
      </c>
      <c r="D4" s="44"/>
      <c r="E4" s="44" t="s">
        <v>15</v>
      </c>
      <c r="F4" s="218">
        <v>11</v>
      </c>
      <c r="G4" s="44" t="s">
        <v>690</v>
      </c>
      <c r="H4" s="44" t="s">
        <v>310</v>
      </c>
      <c r="I4" s="44">
        <v>7146570334</v>
      </c>
      <c r="J4" s="44"/>
      <c r="K4" s="44" t="s">
        <v>652</v>
      </c>
      <c r="L4" s="44"/>
      <c r="M4" s="44"/>
      <c r="N4" s="1" t="s">
        <v>9</v>
      </c>
      <c r="O4" s="44"/>
      <c r="P4" s="44"/>
      <c r="Q4" s="4">
        <v>45611</v>
      </c>
      <c r="R4" s="4">
        <v>45611</v>
      </c>
      <c r="S4" s="44"/>
    </row>
    <row r="5" spans="1:19">
      <c r="A5" s="44"/>
      <c r="B5" s="405"/>
      <c r="C5" s="489"/>
      <c r="D5" s="44"/>
      <c r="E5" s="44" t="s">
        <v>16</v>
      </c>
      <c r="F5" s="218" t="s">
        <v>655</v>
      </c>
      <c r="G5" s="44" t="s">
        <v>656</v>
      </c>
      <c r="H5" s="44" t="s">
        <v>310</v>
      </c>
      <c r="I5" s="44">
        <v>7242466149</v>
      </c>
      <c r="J5" s="44"/>
      <c r="K5" s="44" t="s">
        <v>652</v>
      </c>
      <c r="L5" s="44"/>
      <c r="M5" s="44"/>
      <c r="N5" s="1" t="s">
        <v>9</v>
      </c>
      <c r="O5" s="44"/>
      <c r="P5" s="44"/>
      <c r="Q5" s="4">
        <v>45611</v>
      </c>
      <c r="R5" s="4">
        <v>45611</v>
      </c>
      <c r="S5" s="44"/>
    </row>
    <row r="6" spans="1:19">
      <c r="A6" s="44"/>
      <c r="B6" s="405"/>
      <c r="C6" s="489" t="s">
        <v>692</v>
      </c>
      <c r="D6" s="44"/>
      <c r="E6" s="44" t="s">
        <v>15</v>
      </c>
      <c r="F6" s="218">
        <v>11</v>
      </c>
      <c r="G6" s="44" t="s">
        <v>690</v>
      </c>
      <c r="H6" s="44" t="s">
        <v>310</v>
      </c>
      <c r="I6" s="44">
        <v>7146570334</v>
      </c>
      <c r="J6" s="44"/>
      <c r="K6" s="44" t="s">
        <v>652</v>
      </c>
      <c r="L6" s="44"/>
      <c r="M6" s="44"/>
      <c r="N6" s="1" t="s">
        <v>9</v>
      </c>
      <c r="O6" s="44"/>
      <c r="P6" s="44"/>
      <c r="Q6" s="4">
        <v>45611</v>
      </c>
      <c r="R6" s="4">
        <v>45611</v>
      </c>
      <c r="S6" s="44"/>
    </row>
    <row r="7" spans="1:19">
      <c r="A7" s="44"/>
      <c r="B7" s="405"/>
      <c r="C7" s="489"/>
      <c r="D7" s="44"/>
      <c r="E7" s="44" t="s">
        <v>16</v>
      </c>
      <c r="F7" s="218" t="s">
        <v>655</v>
      </c>
      <c r="G7" s="44" t="s">
        <v>656</v>
      </c>
      <c r="H7" s="44" t="s">
        <v>310</v>
      </c>
      <c r="I7" s="44">
        <v>7242466149</v>
      </c>
      <c r="J7" s="44"/>
      <c r="K7" s="44" t="s">
        <v>652</v>
      </c>
      <c r="L7" s="44"/>
      <c r="M7" s="44"/>
      <c r="N7" s="1" t="s">
        <v>9</v>
      </c>
      <c r="O7" s="44"/>
      <c r="P7" s="44"/>
      <c r="Q7" s="4">
        <v>45611</v>
      </c>
      <c r="R7" s="4">
        <v>45611</v>
      </c>
      <c r="S7" s="44"/>
    </row>
    <row r="8" spans="1:19">
      <c r="A8" s="44"/>
      <c r="B8" s="405"/>
      <c r="C8" s="489" t="s">
        <v>693</v>
      </c>
      <c r="D8" s="44"/>
      <c r="E8" s="44" t="s">
        <v>15</v>
      </c>
      <c r="F8" s="218">
        <v>11</v>
      </c>
      <c r="G8" s="44" t="s">
        <v>690</v>
      </c>
      <c r="H8" s="44" t="s">
        <v>310</v>
      </c>
      <c r="I8" s="44">
        <v>7146570334</v>
      </c>
      <c r="J8" s="44"/>
      <c r="K8" s="44" t="s">
        <v>652</v>
      </c>
      <c r="L8" s="44"/>
      <c r="M8" s="44"/>
      <c r="N8" s="1" t="s">
        <v>9</v>
      </c>
      <c r="O8" s="44"/>
      <c r="P8" s="44"/>
      <c r="Q8" s="4">
        <v>45611</v>
      </c>
      <c r="R8" s="4">
        <v>45611</v>
      </c>
      <c r="S8" s="44"/>
    </row>
    <row r="9" spans="1:19">
      <c r="A9" s="44"/>
      <c r="B9" s="405"/>
      <c r="C9" s="489"/>
      <c r="D9" s="44"/>
      <c r="E9" s="44" t="s">
        <v>16</v>
      </c>
      <c r="F9" s="218" t="s">
        <v>655</v>
      </c>
      <c r="G9" s="44" t="s">
        <v>656</v>
      </c>
      <c r="H9" s="44" t="s">
        <v>310</v>
      </c>
      <c r="I9" s="44">
        <v>7242466149</v>
      </c>
      <c r="J9" s="44"/>
      <c r="K9" s="44" t="s">
        <v>652</v>
      </c>
      <c r="L9" s="44"/>
      <c r="M9" s="44"/>
      <c r="N9" s="1" t="s">
        <v>9</v>
      </c>
      <c r="O9" s="44"/>
      <c r="P9" s="44"/>
      <c r="Q9" s="4">
        <v>45611</v>
      </c>
      <c r="R9" s="4">
        <v>45611</v>
      </c>
      <c r="S9" s="44"/>
    </row>
    <row r="10" spans="1:19">
      <c r="A10" s="44"/>
      <c r="B10" s="405"/>
      <c r="C10" s="489" t="s">
        <v>694</v>
      </c>
      <c r="D10" s="44"/>
      <c r="E10" s="44" t="s">
        <v>15</v>
      </c>
      <c r="F10" s="218">
        <v>11</v>
      </c>
      <c r="G10" s="44" t="s">
        <v>690</v>
      </c>
      <c r="H10" s="44" t="s">
        <v>310</v>
      </c>
      <c r="I10" s="44">
        <v>7146570334</v>
      </c>
      <c r="J10" s="44"/>
      <c r="K10" s="44" t="s">
        <v>652</v>
      </c>
      <c r="L10" s="44"/>
      <c r="M10" s="44"/>
      <c r="N10" s="1" t="s">
        <v>9</v>
      </c>
      <c r="O10" s="44"/>
      <c r="P10" s="44"/>
      <c r="Q10" s="4">
        <v>45611</v>
      </c>
      <c r="R10" s="4">
        <v>45611</v>
      </c>
      <c r="S10" s="44"/>
    </row>
    <row r="11" spans="1:19">
      <c r="A11" s="44"/>
      <c r="B11" s="405"/>
      <c r="C11" s="489"/>
      <c r="D11" s="44"/>
      <c r="E11" s="44" t="s">
        <v>16</v>
      </c>
      <c r="F11" s="218" t="s">
        <v>655</v>
      </c>
      <c r="G11" s="44" t="s">
        <v>656</v>
      </c>
      <c r="H11" s="44" t="s">
        <v>310</v>
      </c>
      <c r="I11" s="44">
        <v>7242466149</v>
      </c>
      <c r="J11" s="44"/>
      <c r="K11" s="44" t="s">
        <v>652</v>
      </c>
      <c r="L11" s="44"/>
      <c r="M11" s="44"/>
      <c r="N11" s="1" t="s">
        <v>9</v>
      </c>
      <c r="O11" s="44"/>
      <c r="P11" s="44"/>
      <c r="Q11" s="4">
        <v>45611</v>
      </c>
      <c r="R11" s="4">
        <v>45611</v>
      </c>
      <c r="S11" s="44"/>
    </row>
    <row r="12" spans="1:19">
      <c r="A12" s="44"/>
      <c r="B12" s="405"/>
      <c r="C12" s="489" t="s">
        <v>695</v>
      </c>
      <c r="D12" s="44"/>
      <c r="E12" s="44" t="s">
        <v>15</v>
      </c>
      <c r="F12" s="218">
        <v>11</v>
      </c>
      <c r="G12" s="44" t="s">
        <v>690</v>
      </c>
      <c r="H12" s="44" t="s">
        <v>310</v>
      </c>
      <c r="I12" s="44">
        <v>7146570334</v>
      </c>
      <c r="J12" s="44"/>
      <c r="K12" s="44" t="s">
        <v>652</v>
      </c>
      <c r="L12" s="44"/>
      <c r="M12" s="44"/>
      <c r="N12" s="1" t="s">
        <v>9</v>
      </c>
      <c r="O12" s="44"/>
      <c r="P12" s="44"/>
      <c r="Q12" s="4">
        <v>45611</v>
      </c>
      <c r="R12" s="4">
        <v>45611</v>
      </c>
      <c r="S12" s="44"/>
    </row>
    <row r="13" spans="1:19">
      <c r="A13" s="44"/>
      <c r="B13" s="405"/>
      <c r="C13" s="489"/>
      <c r="D13" s="44"/>
      <c r="E13" s="44" t="s">
        <v>16</v>
      </c>
      <c r="F13" s="218" t="s">
        <v>655</v>
      </c>
      <c r="G13" s="44" t="s">
        <v>656</v>
      </c>
      <c r="H13" s="44" t="s">
        <v>310</v>
      </c>
      <c r="I13" s="44">
        <v>7242466149</v>
      </c>
      <c r="J13" s="44"/>
      <c r="K13" s="44" t="s">
        <v>652</v>
      </c>
      <c r="L13" s="44"/>
      <c r="M13" s="44"/>
      <c r="N13" s="1" t="s">
        <v>9</v>
      </c>
      <c r="O13" s="44"/>
      <c r="P13" s="44"/>
      <c r="Q13" s="4">
        <v>45611</v>
      </c>
      <c r="R13" s="4">
        <v>45611</v>
      </c>
      <c r="S13" s="44"/>
    </row>
    <row r="14" spans="1:19">
      <c r="A14" s="44"/>
      <c r="B14" s="405"/>
      <c r="C14" s="489" t="s">
        <v>696</v>
      </c>
      <c r="D14" s="44"/>
      <c r="E14" s="44" t="s">
        <v>15</v>
      </c>
      <c r="F14" s="218">
        <v>11</v>
      </c>
      <c r="G14" s="44" t="s">
        <v>690</v>
      </c>
      <c r="H14" s="44" t="s">
        <v>310</v>
      </c>
      <c r="I14" s="44">
        <v>7146570334</v>
      </c>
      <c r="J14" s="44"/>
      <c r="K14" s="44" t="s">
        <v>652</v>
      </c>
      <c r="L14" s="44"/>
      <c r="M14" s="44"/>
      <c r="N14" s="1" t="s">
        <v>9</v>
      </c>
      <c r="O14" s="44"/>
      <c r="P14" s="44"/>
      <c r="Q14" s="4">
        <v>45611</v>
      </c>
      <c r="R14" s="4">
        <v>45611</v>
      </c>
      <c r="S14" s="44"/>
    </row>
    <row r="15" spans="1:19">
      <c r="A15" s="44"/>
      <c r="B15" s="405"/>
      <c r="C15" s="489"/>
      <c r="D15" s="44"/>
      <c r="E15" s="44" t="s">
        <v>16</v>
      </c>
      <c r="F15" s="218" t="s">
        <v>655</v>
      </c>
      <c r="G15" s="44" t="s">
        <v>656</v>
      </c>
      <c r="H15" s="44" t="s">
        <v>310</v>
      </c>
      <c r="I15" s="44">
        <v>7242466149</v>
      </c>
      <c r="J15" s="44"/>
      <c r="K15" s="44" t="s">
        <v>652</v>
      </c>
      <c r="L15" s="44"/>
      <c r="M15" s="44"/>
      <c r="N15" s="1" t="s">
        <v>9</v>
      </c>
      <c r="O15" s="44"/>
      <c r="P15" s="44"/>
      <c r="Q15" s="4">
        <v>45611</v>
      </c>
      <c r="R15" s="4">
        <v>45611</v>
      </c>
      <c r="S15" s="44"/>
    </row>
    <row r="16" spans="1:19">
      <c r="A16" s="44"/>
      <c r="B16" s="405"/>
      <c r="C16" s="489" t="s">
        <v>697</v>
      </c>
      <c r="D16" s="44"/>
      <c r="E16" s="44" t="s">
        <v>15</v>
      </c>
      <c r="F16" s="218">
        <v>11</v>
      </c>
      <c r="G16" s="44" t="s">
        <v>690</v>
      </c>
      <c r="H16" s="44" t="s">
        <v>310</v>
      </c>
      <c r="I16" s="44">
        <v>7146570334</v>
      </c>
      <c r="J16" s="44"/>
      <c r="K16" s="44" t="s">
        <v>652</v>
      </c>
      <c r="L16" s="44"/>
      <c r="M16" s="44"/>
      <c r="N16" s="1" t="s">
        <v>9</v>
      </c>
      <c r="O16" s="44"/>
      <c r="P16" s="44"/>
      <c r="Q16" s="4">
        <v>45611</v>
      </c>
      <c r="R16" s="4">
        <v>45611</v>
      </c>
      <c r="S16" s="44"/>
    </row>
    <row r="17" spans="1:19">
      <c r="A17" s="44"/>
      <c r="B17" s="405"/>
      <c r="C17" s="489"/>
      <c r="D17" s="44"/>
      <c r="E17" s="44" t="s">
        <v>16</v>
      </c>
      <c r="F17" s="218" t="s">
        <v>655</v>
      </c>
      <c r="G17" s="44" t="s">
        <v>656</v>
      </c>
      <c r="H17" s="44" t="s">
        <v>310</v>
      </c>
      <c r="I17" s="44">
        <v>7242466149</v>
      </c>
      <c r="J17" s="44"/>
      <c r="K17" s="44" t="s">
        <v>652</v>
      </c>
      <c r="L17" s="44"/>
      <c r="M17" s="44"/>
      <c r="N17" s="1" t="s">
        <v>9</v>
      </c>
      <c r="O17" s="44"/>
      <c r="P17" s="44"/>
      <c r="Q17" s="4">
        <v>45611</v>
      </c>
      <c r="R17" s="4">
        <v>45611</v>
      </c>
      <c r="S17" s="44"/>
    </row>
    <row r="18" spans="1:19">
      <c r="A18" s="44"/>
      <c r="B18" s="405"/>
      <c r="C18" s="489" t="s">
        <v>238</v>
      </c>
      <c r="D18" s="44"/>
      <c r="E18" s="44" t="s">
        <v>15</v>
      </c>
      <c r="F18" s="218">
        <v>11</v>
      </c>
      <c r="G18" s="44" t="s">
        <v>690</v>
      </c>
      <c r="H18" s="44" t="s">
        <v>310</v>
      </c>
      <c r="I18" s="44">
        <v>7146570334</v>
      </c>
      <c r="J18" s="44"/>
      <c r="K18" s="44" t="s">
        <v>652</v>
      </c>
      <c r="L18" s="44"/>
      <c r="M18" s="44"/>
      <c r="N18" s="1" t="s">
        <v>9</v>
      </c>
      <c r="O18" s="44"/>
      <c r="P18" s="44"/>
      <c r="Q18" s="4">
        <v>45611</v>
      </c>
      <c r="R18" s="4">
        <v>45611</v>
      </c>
      <c r="S18" s="44"/>
    </row>
    <row r="19" spans="1:19">
      <c r="A19" s="44"/>
      <c r="B19" s="405"/>
      <c r="C19" s="489"/>
      <c r="D19" s="44"/>
      <c r="E19" s="44" t="s">
        <v>16</v>
      </c>
      <c r="F19" s="218" t="s">
        <v>655</v>
      </c>
      <c r="G19" s="44" t="s">
        <v>656</v>
      </c>
      <c r="H19" s="44" t="s">
        <v>310</v>
      </c>
      <c r="I19" s="44">
        <v>7242466149</v>
      </c>
      <c r="J19" s="44"/>
      <c r="K19" s="44" t="s">
        <v>652</v>
      </c>
      <c r="L19" s="44"/>
      <c r="M19" s="44"/>
      <c r="N19" s="1" t="s">
        <v>9</v>
      </c>
      <c r="O19" s="44"/>
      <c r="P19" s="44"/>
      <c r="Q19" s="4">
        <v>45611</v>
      </c>
      <c r="R19" s="4">
        <v>45611</v>
      </c>
      <c r="S19" s="44"/>
    </row>
    <row r="20" spans="1:19">
      <c r="A20" s="44"/>
      <c r="B20" s="405"/>
      <c r="C20" s="489" t="s">
        <v>698</v>
      </c>
      <c r="D20" s="44"/>
      <c r="E20" s="44" t="s">
        <v>15</v>
      </c>
      <c r="F20" s="218">
        <v>11</v>
      </c>
      <c r="G20" s="44" t="s">
        <v>690</v>
      </c>
      <c r="H20" s="44" t="s">
        <v>310</v>
      </c>
      <c r="I20" s="44">
        <v>7146570334</v>
      </c>
      <c r="J20" s="44"/>
      <c r="K20" s="44" t="s">
        <v>652</v>
      </c>
      <c r="L20" s="44"/>
      <c r="M20" s="44"/>
      <c r="N20" s="1" t="s">
        <v>9</v>
      </c>
      <c r="O20" s="44"/>
      <c r="P20" s="44"/>
      <c r="Q20" s="4">
        <v>45611</v>
      </c>
      <c r="R20" s="4">
        <v>45611</v>
      </c>
      <c r="S20" s="44"/>
    </row>
    <row r="21" spans="1:19">
      <c r="A21" s="44"/>
      <c r="B21" s="405"/>
      <c r="C21" s="489"/>
      <c r="D21" s="44"/>
      <c r="E21" s="44" t="s">
        <v>16</v>
      </c>
      <c r="F21" s="218" t="s">
        <v>655</v>
      </c>
      <c r="G21" s="44" t="s">
        <v>656</v>
      </c>
      <c r="H21" s="44" t="s">
        <v>310</v>
      </c>
      <c r="I21" s="44">
        <v>7242466149</v>
      </c>
      <c r="J21" s="44"/>
      <c r="K21" s="44" t="s">
        <v>652</v>
      </c>
      <c r="L21" s="44"/>
      <c r="M21" s="44"/>
      <c r="N21" s="1" t="s">
        <v>9</v>
      </c>
      <c r="O21" s="44"/>
      <c r="P21" s="44"/>
      <c r="Q21" s="4">
        <v>45611</v>
      </c>
      <c r="R21" s="4">
        <v>45611</v>
      </c>
      <c r="S21" s="44"/>
    </row>
    <row r="22" spans="1:19">
      <c r="A22" s="44"/>
      <c r="B22" s="405"/>
      <c r="C22" s="489" t="s">
        <v>699</v>
      </c>
      <c r="D22" s="44"/>
      <c r="E22" s="44" t="s">
        <v>15</v>
      </c>
      <c r="F22" s="218">
        <v>11</v>
      </c>
      <c r="G22" s="44" t="s">
        <v>690</v>
      </c>
      <c r="H22" s="44" t="s">
        <v>310</v>
      </c>
      <c r="I22" s="44">
        <v>7146570334</v>
      </c>
      <c r="J22" s="44"/>
      <c r="K22" s="44" t="s">
        <v>652</v>
      </c>
      <c r="L22" s="44"/>
      <c r="M22" s="44"/>
      <c r="N22" s="1" t="s">
        <v>9</v>
      </c>
      <c r="O22" s="44"/>
      <c r="P22" s="44"/>
      <c r="Q22" s="4">
        <v>45611</v>
      </c>
      <c r="R22" s="4">
        <v>45611</v>
      </c>
      <c r="S22" s="44"/>
    </row>
    <row r="23" spans="1:19">
      <c r="A23" s="44"/>
      <c r="B23" s="405"/>
      <c r="C23" s="489"/>
      <c r="D23" s="44"/>
      <c r="E23" s="44" t="s">
        <v>16</v>
      </c>
      <c r="F23" s="218" t="s">
        <v>655</v>
      </c>
      <c r="G23" s="44" t="s">
        <v>656</v>
      </c>
      <c r="H23" s="44" t="s">
        <v>310</v>
      </c>
      <c r="I23" s="44">
        <v>7242466149</v>
      </c>
      <c r="J23" s="44"/>
      <c r="K23" s="44" t="s">
        <v>652</v>
      </c>
      <c r="L23" s="44"/>
      <c r="M23" s="44"/>
      <c r="N23" s="1" t="s">
        <v>9</v>
      </c>
      <c r="O23" s="44"/>
      <c r="P23" s="44"/>
      <c r="Q23" s="4">
        <v>45611</v>
      </c>
      <c r="R23" s="4">
        <v>45611</v>
      </c>
      <c r="S23" s="44"/>
    </row>
    <row r="24" spans="1:19">
      <c r="A24" s="44"/>
      <c r="B24" s="405"/>
      <c r="C24" s="489" t="s">
        <v>700</v>
      </c>
      <c r="D24" s="44"/>
      <c r="E24" s="44" t="s">
        <v>15</v>
      </c>
      <c r="F24" s="218">
        <v>11</v>
      </c>
      <c r="G24" s="44" t="s">
        <v>690</v>
      </c>
      <c r="H24" s="44" t="s">
        <v>310</v>
      </c>
      <c r="I24" s="44">
        <v>7146570334</v>
      </c>
      <c r="J24" s="44"/>
      <c r="K24" s="44" t="s">
        <v>652</v>
      </c>
      <c r="L24" s="44"/>
      <c r="M24" s="44"/>
      <c r="N24" s="1" t="s">
        <v>9</v>
      </c>
      <c r="O24" s="44"/>
      <c r="P24" s="44"/>
      <c r="Q24" s="4">
        <v>45611</v>
      </c>
      <c r="R24" s="4">
        <v>45611</v>
      </c>
      <c r="S24" s="44"/>
    </row>
    <row r="25" spans="1:19">
      <c r="A25" s="44"/>
      <c r="B25" s="405"/>
      <c r="C25" s="489"/>
      <c r="D25" s="44"/>
      <c r="E25" s="44" t="s">
        <v>16</v>
      </c>
      <c r="F25" s="218" t="s">
        <v>655</v>
      </c>
      <c r="G25" s="44" t="s">
        <v>656</v>
      </c>
      <c r="H25" s="44" t="s">
        <v>310</v>
      </c>
      <c r="I25" s="44">
        <v>7242466149</v>
      </c>
      <c r="J25" s="44"/>
      <c r="K25" s="44" t="s">
        <v>652</v>
      </c>
      <c r="L25" s="44"/>
      <c r="M25" s="44"/>
      <c r="N25" s="1" t="s">
        <v>9</v>
      </c>
      <c r="O25" s="44"/>
      <c r="P25" s="44"/>
      <c r="Q25" s="4">
        <v>45611</v>
      </c>
      <c r="R25" s="4">
        <v>45611</v>
      </c>
      <c r="S25" s="44"/>
    </row>
    <row r="26" spans="1:19">
      <c r="A26" s="44"/>
      <c r="B26" s="405"/>
      <c r="C26" s="489" t="s">
        <v>701</v>
      </c>
      <c r="D26" s="44"/>
      <c r="E26" s="44" t="s">
        <v>15</v>
      </c>
      <c r="F26" s="218">
        <v>11</v>
      </c>
      <c r="G26" s="44" t="s">
        <v>690</v>
      </c>
      <c r="H26" s="44" t="s">
        <v>310</v>
      </c>
      <c r="I26" s="44">
        <v>7146570334</v>
      </c>
      <c r="J26" s="44"/>
      <c r="K26" s="44" t="s">
        <v>652</v>
      </c>
      <c r="L26" s="44"/>
      <c r="M26" s="44"/>
      <c r="N26" s="1" t="s">
        <v>9</v>
      </c>
      <c r="O26" s="44"/>
      <c r="P26" s="44"/>
      <c r="Q26" s="4">
        <v>45611</v>
      </c>
      <c r="R26" s="4">
        <v>45611</v>
      </c>
      <c r="S26" s="44"/>
    </row>
    <row r="27" spans="1:19">
      <c r="A27" s="44"/>
      <c r="B27" s="405"/>
      <c r="C27" s="489"/>
      <c r="D27" s="44"/>
      <c r="E27" s="44" t="s">
        <v>16</v>
      </c>
      <c r="F27" s="218" t="s">
        <v>655</v>
      </c>
      <c r="G27" s="44" t="s">
        <v>656</v>
      </c>
      <c r="H27" s="44" t="s">
        <v>310</v>
      </c>
      <c r="I27" s="44">
        <v>7242466149</v>
      </c>
      <c r="J27" s="44"/>
      <c r="K27" s="44" t="s">
        <v>652</v>
      </c>
      <c r="L27" s="44"/>
      <c r="M27" s="44"/>
      <c r="N27" s="1" t="s">
        <v>9</v>
      </c>
      <c r="O27" s="44"/>
      <c r="P27" s="44"/>
      <c r="Q27" s="4">
        <v>45611</v>
      </c>
      <c r="R27" s="4">
        <v>45611</v>
      </c>
      <c r="S27" s="44"/>
    </row>
    <row r="28" spans="1:19">
      <c r="A28" s="44"/>
      <c r="B28" s="405"/>
      <c r="C28" s="489" t="s">
        <v>702</v>
      </c>
      <c r="D28" s="44"/>
      <c r="E28" s="44" t="s">
        <v>15</v>
      </c>
      <c r="F28" s="218">
        <v>11</v>
      </c>
      <c r="G28" s="44" t="s">
        <v>690</v>
      </c>
      <c r="H28" s="44" t="s">
        <v>310</v>
      </c>
      <c r="I28" s="44">
        <v>7146570334</v>
      </c>
      <c r="J28" s="44"/>
      <c r="K28" s="44" t="s">
        <v>652</v>
      </c>
      <c r="L28" s="44"/>
      <c r="M28" s="44"/>
      <c r="N28" s="1" t="s">
        <v>9</v>
      </c>
      <c r="O28" s="44"/>
      <c r="P28" s="44"/>
      <c r="Q28" s="4">
        <v>45611</v>
      </c>
      <c r="R28" s="4">
        <v>45611</v>
      </c>
      <c r="S28" s="44"/>
    </row>
    <row r="29" spans="1:19">
      <c r="A29" s="44"/>
      <c r="B29" s="405"/>
      <c r="C29" s="489"/>
      <c r="D29" s="44"/>
      <c r="E29" s="44" t="s">
        <v>16</v>
      </c>
      <c r="F29" s="218" t="s">
        <v>655</v>
      </c>
      <c r="G29" s="44" t="s">
        <v>656</v>
      </c>
      <c r="H29" s="44" t="s">
        <v>310</v>
      </c>
      <c r="I29" s="44">
        <v>7242466149</v>
      </c>
      <c r="J29" s="44"/>
      <c r="K29" s="44" t="s">
        <v>652</v>
      </c>
      <c r="L29" s="44"/>
      <c r="M29" s="44"/>
      <c r="N29" s="1" t="s">
        <v>9</v>
      </c>
      <c r="O29" s="44"/>
      <c r="P29" s="44"/>
      <c r="Q29" s="4">
        <v>45611</v>
      </c>
      <c r="R29" s="4">
        <v>45611</v>
      </c>
      <c r="S29" s="44"/>
    </row>
    <row r="30" spans="1:19">
      <c r="A30" s="44"/>
      <c r="B30" s="405"/>
      <c r="C30" s="489" t="s">
        <v>703</v>
      </c>
      <c r="D30" s="44"/>
      <c r="E30" s="44" t="s">
        <v>15</v>
      </c>
      <c r="F30" s="218">
        <v>11</v>
      </c>
      <c r="G30" s="44" t="s">
        <v>690</v>
      </c>
      <c r="H30" s="44" t="s">
        <v>310</v>
      </c>
      <c r="I30" s="44">
        <v>7146570334</v>
      </c>
      <c r="J30" s="44"/>
      <c r="K30" s="44" t="s">
        <v>652</v>
      </c>
      <c r="L30" s="44"/>
      <c r="M30" s="44"/>
      <c r="N30" s="1" t="s">
        <v>9</v>
      </c>
      <c r="O30" s="44"/>
      <c r="P30" s="44"/>
      <c r="Q30" s="4">
        <v>45611</v>
      </c>
      <c r="R30" s="4">
        <v>45611</v>
      </c>
      <c r="S30" s="44"/>
    </row>
    <row r="31" spans="1:19">
      <c r="A31" s="44"/>
      <c r="B31" s="405"/>
      <c r="C31" s="489"/>
      <c r="D31" s="44"/>
      <c r="E31" s="44" t="s">
        <v>16</v>
      </c>
      <c r="F31" s="218" t="s">
        <v>655</v>
      </c>
      <c r="G31" s="44" t="s">
        <v>656</v>
      </c>
      <c r="H31" s="44" t="s">
        <v>310</v>
      </c>
      <c r="I31" s="44">
        <v>7242466149</v>
      </c>
      <c r="J31" s="44"/>
      <c r="K31" s="44" t="s">
        <v>652</v>
      </c>
      <c r="L31" s="44"/>
      <c r="M31" s="44"/>
      <c r="N31" s="1" t="s">
        <v>9</v>
      </c>
      <c r="O31" s="44"/>
      <c r="P31" s="44"/>
      <c r="Q31" s="4">
        <v>45611</v>
      </c>
      <c r="R31" s="4">
        <v>45611</v>
      </c>
      <c r="S31" s="44"/>
    </row>
    <row r="32" spans="1:19">
      <c r="A32" s="44"/>
      <c r="B32" s="405"/>
      <c r="C32" s="489" t="s">
        <v>704</v>
      </c>
      <c r="D32" s="44"/>
      <c r="E32" s="44" t="s">
        <v>15</v>
      </c>
      <c r="F32" s="218">
        <v>11</v>
      </c>
      <c r="G32" s="44" t="s">
        <v>690</v>
      </c>
      <c r="H32" s="44" t="s">
        <v>310</v>
      </c>
      <c r="I32" s="44">
        <v>7146570334</v>
      </c>
      <c r="J32" s="44"/>
      <c r="K32" s="44" t="s">
        <v>652</v>
      </c>
      <c r="L32" s="44"/>
      <c r="M32" s="44"/>
      <c r="N32" s="1" t="s">
        <v>9</v>
      </c>
      <c r="O32" s="44"/>
      <c r="P32" s="44"/>
      <c r="Q32" s="4">
        <v>45611</v>
      </c>
      <c r="R32" s="4">
        <v>45611</v>
      </c>
      <c r="S32" s="44"/>
    </row>
    <row r="33" spans="1:19">
      <c r="A33" s="44"/>
      <c r="B33" s="405"/>
      <c r="C33" s="489"/>
      <c r="D33" s="44"/>
      <c r="E33" s="44" t="s">
        <v>16</v>
      </c>
      <c r="F33" s="218" t="s">
        <v>655</v>
      </c>
      <c r="G33" s="44" t="s">
        <v>656</v>
      </c>
      <c r="H33" s="44" t="s">
        <v>310</v>
      </c>
      <c r="I33" s="44">
        <v>7242466149</v>
      </c>
      <c r="J33" s="44"/>
      <c r="K33" s="44" t="s">
        <v>652</v>
      </c>
      <c r="L33" s="44"/>
      <c r="M33" s="44"/>
      <c r="N33" s="1" t="s">
        <v>9</v>
      </c>
      <c r="O33" s="44"/>
      <c r="P33" s="44"/>
      <c r="Q33" s="4">
        <v>45611</v>
      </c>
      <c r="R33" s="4">
        <v>45611</v>
      </c>
      <c r="S33" s="44"/>
    </row>
    <row r="34" spans="1:19">
      <c r="A34" s="44"/>
      <c r="B34" s="405"/>
      <c r="C34" s="489" t="s">
        <v>705</v>
      </c>
      <c r="D34" s="44"/>
      <c r="E34" s="44" t="s">
        <v>15</v>
      </c>
      <c r="F34" s="218">
        <v>11</v>
      </c>
      <c r="G34" s="44" t="s">
        <v>690</v>
      </c>
      <c r="H34" s="44" t="s">
        <v>310</v>
      </c>
      <c r="I34" s="44">
        <v>7146570334</v>
      </c>
      <c r="J34" s="44"/>
      <c r="K34" s="44" t="s">
        <v>652</v>
      </c>
      <c r="L34" s="44"/>
      <c r="M34" s="44"/>
      <c r="N34" s="1" t="s">
        <v>9</v>
      </c>
      <c r="O34" s="44"/>
      <c r="P34" s="44"/>
      <c r="Q34" s="4">
        <v>45611</v>
      </c>
      <c r="R34" s="4">
        <v>45611</v>
      </c>
      <c r="S34" s="44"/>
    </row>
    <row r="35" spans="1:19">
      <c r="A35" s="44"/>
      <c r="B35" s="405"/>
      <c r="C35" s="489"/>
      <c r="D35" s="44"/>
      <c r="E35" s="44" t="s">
        <v>16</v>
      </c>
      <c r="F35" s="218" t="s">
        <v>655</v>
      </c>
      <c r="G35" s="44" t="s">
        <v>656</v>
      </c>
      <c r="H35" s="44" t="s">
        <v>310</v>
      </c>
      <c r="I35" s="44">
        <v>7242466149</v>
      </c>
      <c r="J35" s="44"/>
      <c r="K35" s="44" t="s">
        <v>652</v>
      </c>
      <c r="L35" s="44"/>
      <c r="M35" s="44"/>
      <c r="N35" s="1" t="s">
        <v>9</v>
      </c>
      <c r="O35" s="44"/>
      <c r="P35" s="44"/>
      <c r="Q35" s="4">
        <v>45611</v>
      </c>
      <c r="R35" s="4">
        <v>45611</v>
      </c>
      <c r="S35" s="44"/>
    </row>
    <row r="36" spans="1:19">
      <c r="A36" s="44"/>
      <c r="B36" s="405"/>
      <c r="C36" s="489" t="s">
        <v>706</v>
      </c>
      <c r="D36" s="44"/>
      <c r="E36" s="44" t="s">
        <v>15</v>
      </c>
      <c r="F36" s="218">
        <v>11</v>
      </c>
      <c r="G36" s="44" t="s">
        <v>690</v>
      </c>
      <c r="H36" s="44" t="s">
        <v>310</v>
      </c>
      <c r="I36" s="44">
        <v>7146570334</v>
      </c>
      <c r="J36" s="44"/>
      <c r="K36" s="44" t="s">
        <v>652</v>
      </c>
      <c r="L36" s="44"/>
      <c r="M36" s="44"/>
      <c r="N36" s="1" t="s">
        <v>9</v>
      </c>
      <c r="O36" s="44"/>
      <c r="P36" s="44"/>
      <c r="Q36" s="4">
        <v>45611</v>
      </c>
      <c r="R36" s="4">
        <v>45611</v>
      </c>
      <c r="S36" s="44"/>
    </row>
    <row r="37" spans="1:19">
      <c r="A37" s="44"/>
      <c r="B37" s="405"/>
      <c r="C37" s="489"/>
      <c r="D37" s="44"/>
      <c r="E37" s="44" t="s">
        <v>16</v>
      </c>
      <c r="F37" s="218" t="s">
        <v>655</v>
      </c>
      <c r="G37" s="44" t="s">
        <v>656</v>
      </c>
      <c r="H37" s="44" t="s">
        <v>310</v>
      </c>
      <c r="I37" s="44">
        <v>7242466149</v>
      </c>
      <c r="J37" s="44"/>
      <c r="K37" s="44" t="s">
        <v>652</v>
      </c>
      <c r="L37" s="44"/>
      <c r="M37" s="44"/>
      <c r="N37" s="1" t="s">
        <v>9</v>
      </c>
      <c r="O37" s="44"/>
      <c r="P37" s="44"/>
      <c r="Q37" s="4">
        <v>45611</v>
      </c>
      <c r="R37" s="4">
        <v>45611</v>
      </c>
      <c r="S37" s="44"/>
    </row>
    <row r="38" spans="1:19">
      <c r="A38" s="44"/>
      <c r="B38" s="405"/>
      <c r="C38" s="489" t="s">
        <v>707</v>
      </c>
      <c r="D38" s="44"/>
      <c r="E38" s="44" t="s">
        <v>15</v>
      </c>
      <c r="F38" s="218">
        <v>11</v>
      </c>
      <c r="G38" s="44" t="s">
        <v>690</v>
      </c>
      <c r="H38" s="44" t="s">
        <v>310</v>
      </c>
      <c r="I38" s="44">
        <v>7146570334</v>
      </c>
      <c r="J38" s="44"/>
      <c r="K38" s="44" t="s">
        <v>652</v>
      </c>
      <c r="L38" s="44"/>
      <c r="M38" s="44"/>
      <c r="N38" s="1" t="s">
        <v>9</v>
      </c>
      <c r="O38" s="44"/>
      <c r="P38" s="44"/>
      <c r="Q38" s="4">
        <v>45611</v>
      </c>
      <c r="R38" s="4">
        <v>45611</v>
      </c>
      <c r="S38" s="44"/>
    </row>
    <row r="39" spans="1:19">
      <c r="A39" s="44"/>
      <c r="B39" s="405"/>
      <c r="C39" s="489"/>
      <c r="D39" s="44"/>
      <c r="E39" s="44" t="s">
        <v>16</v>
      </c>
      <c r="F39" s="218" t="s">
        <v>655</v>
      </c>
      <c r="G39" s="44" t="s">
        <v>656</v>
      </c>
      <c r="H39" s="44" t="s">
        <v>310</v>
      </c>
      <c r="I39" s="44">
        <v>7242466149</v>
      </c>
      <c r="J39" s="44"/>
      <c r="K39" s="44" t="s">
        <v>652</v>
      </c>
      <c r="L39" s="44"/>
      <c r="M39" s="44"/>
      <c r="N39" s="1" t="s">
        <v>9</v>
      </c>
      <c r="O39" s="44"/>
      <c r="P39" s="44"/>
      <c r="Q39" s="4">
        <v>45611</v>
      </c>
      <c r="R39" s="4">
        <v>45611</v>
      </c>
      <c r="S39" s="44"/>
    </row>
    <row r="40" spans="1:19">
      <c r="A40" s="44"/>
      <c r="B40" s="405"/>
      <c r="C40" s="489" t="s">
        <v>708</v>
      </c>
      <c r="D40" s="44"/>
      <c r="E40" s="44" t="s">
        <v>15</v>
      </c>
      <c r="F40" s="218">
        <v>11</v>
      </c>
      <c r="G40" s="44" t="s">
        <v>690</v>
      </c>
      <c r="H40" s="44" t="s">
        <v>310</v>
      </c>
      <c r="I40" s="44">
        <v>7146570334</v>
      </c>
      <c r="J40" s="44"/>
      <c r="K40" s="44" t="s">
        <v>652</v>
      </c>
      <c r="L40" s="44"/>
      <c r="M40" s="44"/>
      <c r="N40" s="1" t="s">
        <v>9</v>
      </c>
      <c r="O40" s="44"/>
      <c r="P40" s="44"/>
      <c r="Q40" s="4">
        <v>45611</v>
      </c>
      <c r="R40" s="4">
        <v>45611</v>
      </c>
      <c r="S40" s="44"/>
    </row>
    <row r="41" spans="1:19">
      <c r="A41" s="44"/>
      <c r="B41" s="405"/>
      <c r="C41" s="489"/>
      <c r="D41" s="44"/>
      <c r="E41" s="44" t="s">
        <v>16</v>
      </c>
      <c r="F41" s="218" t="s">
        <v>655</v>
      </c>
      <c r="G41" s="44" t="s">
        <v>656</v>
      </c>
      <c r="H41" s="44" t="s">
        <v>310</v>
      </c>
      <c r="I41" s="44">
        <v>7242466149</v>
      </c>
      <c r="J41" s="44"/>
      <c r="K41" s="44" t="s">
        <v>652</v>
      </c>
      <c r="L41" s="44"/>
      <c r="M41" s="44"/>
      <c r="N41" s="1" t="s">
        <v>9</v>
      </c>
      <c r="O41" s="44"/>
      <c r="P41" s="44"/>
      <c r="Q41" s="4">
        <v>45611</v>
      </c>
      <c r="R41" s="4">
        <v>45611</v>
      </c>
      <c r="S41" s="44"/>
    </row>
    <row r="42" spans="1:19">
      <c r="A42" s="44"/>
      <c r="B42" s="405"/>
      <c r="C42" s="489" t="s">
        <v>649</v>
      </c>
      <c r="D42" s="44"/>
      <c r="E42" s="44" t="s">
        <v>15</v>
      </c>
      <c r="F42" s="218">
        <v>11</v>
      </c>
      <c r="G42" s="44" t="s">
        <v>690</v>
      </c>
      <c r="H42" s="44" t="s">
        <v>310</v>
      </c>
      <c r="I42" s="44">
        <v>7146570334</v>
      </c>
      <c r="J42" s="44"/>
      <c r="K42" s="44" t="s">
        <v>652</v>
      </c>
      <c r="L42" s="44"/>
      <c r="M42" s="44"/>
      <c r="N42" s="1" t="s">
        <v>9</v>
      </c>
      <c r="O42" s="44"/>
      <c r="P42" s="44"/>
      <c r="Q42" s="4">
        <v>45611</v>
      </c>
      <c r="R42" s="4">
        <v>45611</v>
      </c>
      <c r="S42" s="44"/>
    </row>
    <row r="43" spans="1:19">
      <c r="A43" s="44"/>
      <c r="B43" s="405"/>
      <c r="C43" s="489"/>
      <c r="D43" s="44"/>
      <c r="E43" s="44" t="s">
        <v>16</v>
      </c>
      <c r="F43" s="218" t="s">
        <v>655</v>
      </c>
      <c r="G43" s="44" t="s">
        <v>656</v>
      </c>
      <c r="H43" s="44" t="s">
        <v>310</v>
      </c>
      <c r="I43" s="44">
        <v>7242466149</v>
      </c>
      <c r="J43" s="44"/>
      <c r="K43" s="44" t="s">
        <v>652</v>
      </c>
      <c r="L43" s="44"/>
      <c r="M43" s="44"/>
      <c r="N43" s="1" t="s">
        <v>9</v>
      </c>
      <c r="O43" s="44"/>
      <c r="P43" s="44"/>
      <c r="Q43" s="4">
        <v>45611</v>
      </c>
      <c r="R43" s="4">
        <v>45611</v>
      </c>
      <c r="S43" s="44"/>
    </row>
    <row r="44" spans="1:19">
      <c r="A44" s="44"/>
      <c r="B44" s="405"/>
      <c r="C44" s="489" t="s">
        <v>709</v>
      </c>
      <c r="D44" s="44"/>
      <c r="E44" s="44" t="s">
        <v>15</v>
      </c>
      <c r="F44" s="218">
        <v>11</v>
      </c>
      <c r="G44" s="44" t="s">
        <v>690</v>
      </c>
      <c r="H44" s="44" t="s">
        <v>310</v>
      </c>
      <c r="I44" s="44">
        <v>7146570334</v>
      </c>
      <c r="J44" s="44"/>
      <c r="K44" s="44" t="s">
        <v>652</v>
      </c>
      <c r="L44" s="44"/>
      <c r="M44" s="44"/>
      <c r="N44" s="1" t="s">
        <v>9</v>
      </c>
      <c r="O44" s="44"/>
      <c r="P44" s="44"/>
      <c r="Q44" s="4">
        <v>45611</v>
      </c>
      <c r="R44" s="4">
        <v>45611</v>
      </c>
      <c r="S44" s="44"/>
    </row>
    <row r="45" spans="1:19">
      <c r="A45" s="44"/>
      <c r="B45" s="405"/>
      <c r="C45" s="489"/>
      <c r="D45" s="44"/>
      <c r="E45" s="44" t="s">
        <v>16</v>
      </c>
      <c r="F45" s="218" t="s">
        <v>655</v>
      </c>
      <c r="G45" s="44" t="s">
        <v>656</v>
      </c>
      <c r="H45" s="44" t="s">
        <v>310</v>
      </c>
      <c r="I45" s="44">
        <v>7242466149</v>
      </c>
      <c r="J45" s="44"/>
      <c r="K45" s="44" t="s">
        <v>652</v>
      </c>
      <c r="L45" s="44"/>
      <c r="M45" s="44"/>
      <c r="N45" s="1" t="s">
        <v>9</v>
      </c>
      <c r="O45" s="44"/>
      <c r="P45" s="44"/>
      <c r="Q45" s="4">
        <v>45611</v>
      </c>
      <c r="R45" s="4">
        <v>45611</v>
      </c>
      <c r="S45" s="44"/>
    </row>
    <row r="46" spans="1:19">
      <c r="A46" s="44"/>
      <c r="B46" s="405"/>
      <c r="C46" s="489" t="s">
        <v>673</v>
      </c>
      <c r="D46" s="44"/>
      <c r="E46" s="44" t="s">
        <v>15</v>
      </c>
      <c r="F46" s="218">
        <v>11</v>
      </c>
      <c r="G46" s="44" t="s">
        <v>690</v>
      </c>
      <c r="H46" s="44" t="s">
        <v>310</v>
      </c>
      <c r="I46" s="44">
        <v>7146570334</v>
      </c>
      <c r="J46" s="44"/>
      <c r="K46" s="44" t="s">
        <v>652</v>
      </c>
      <c r="L46" s="44"/>
      <c r="M46" s="44"/>
      <c r="N46" s="1" t="s">
        <v>9</v>
      </c>
      <c r="O46" s="44"/>
      <c r="P46" s="44"/>
      <c r="Q46" s="4">
        <v>45611</v>
      </c>
      <c r="R46" s="4">
        <v>45611</v>
      </c>
      <c r="S46" s="44"/>
    </row>
    <row r="47" spans="1:19">
      <c r="A47" s="44"/>
      <c r="B47" s="405"/>
      <c r="C47" s="489"/>
      <c r="D47" s="44"/>
      <c r="E47" s="44" t="s">
        <v>16</v>
      </c>
      <c r="F47" s="218" t="s">
        <v>655</v>
      </c>
      <c r="G47" s="44" t="s">
        <v>656</v>
      </c>
      <c r="H47" s="44" t="s">
        <v>310</v>
      </c>
      <c r="I47" s="44">
        <v>7242466149</v>
      </c>
      <c r="J47" s="44"/>
      <c r="K47" s="44" t="s">
        <v>652</v>
      </c>
      <c r="L47" s="44"/>
      <c r="M47" s="44"/>
      <c r="N47" s="1" t="s">
        <v>9</v>
      </c>
      <c r="O47" s="44"/>
      <c r="P47" s="44"/>
      <c r="Q47" s="4">
        <v>45611</v>
      </c>
      <c r="R47" s="4">
        <v>45611</v>
      </c>
      <c r="S47" s="44"/>
    </row>
    <row r="48" spans="1:19">
      <c r="A48" s="44"/>
      <c r="B48" s="405"/>
      <c r="C48" s="489" t="s">
        <v>675</v>
      </c>
      <c r="D48" s="44"/>
      <c r="E48" s="44" t="s">
        <v>15</v>
      </c>
      <c r="F48" s="218">
        <v>11</v>
      </c>
      <c r="G48" s="44" t="s">
        <v>690</v>
      </c>
      <c r="H48" s="44" t="s">
        <v>310</v>
      </c>
      <c r="I48" s="44">
        <v>7146570334</v>
      </c>
      <c r="J48" s="44"/>
      <c r="K48" s="44" t="s">
        <v>652</v>
      </c>
      <c r="L48" s="44"/>
      <c r="M48" s="44"/>
      <c r="N48" s="1" t="s">
        <v>9</v>
      </c>
      <c r="O48" s="44"/>
      <c r="P48" s="44"/>
      <c r="Q48" s="4">
        <v>45611</v>
      </c>
      <c r="R48" s="4">
        <v>45611</v>
      </c>
      <c r="S48" s="44"/>
    </row>
    <row r="49" spans="1:19">
      <c r="A49" s="44"/>
      <c r="B49" s="405"/>
      <c r="C49" s="489"/>
      <c r="D49" s="44"/>
      <c r="E49" s="44" t="s">
        <v>16</v>
      </c>
      <c r="F49" s="218" t="s">
        <v>655</v>
      </c>
      <c r="G49" s="44" t="s">
        <v>656</v>
      </c>
      <c r="H49" s="44" t="s">
        <v>310</v>
      </c>
      <c r="I49" s="44">
        <v>7242466149</v>
      </c>
      <c r="J49" s="44"/>
      <c r="K49" s="44" t="s">
        <v>652</v>
      </c>
      <c r="L49" s="44"/>
      <c r="M49" s="44"/>
      <c r="N49" s="1" t="s">
        <v>9</v>
      </c>
      <c r="O49" s="44"/>
      <c r="P49" s="44"/>
      <c r="Q49" s="4">
        <v>45611</v>
      </c>
      <c r="R49" s="4">
        <v>45611</v>
      </c>
      <c r="S49" s="44"/>
    </row>
    <row r="50" spans="1:19">
      <c r="A50" s="44"/>
      <c r="B50" s="405"/>
      <c r="C50" s="489" t="s">
        <v>710</v>
      </c>
      <c r="D50" s="44"/>
      <c r="E50" s="44" t="s">
        <v>15</v>
      </c>
      <c r="F50" s="218">
        <v>11</v>
      </c>
      <c r="G50" s="44" t="s">
        <v>690</v>
      </c>
      <c r="H50" s="44" t="s">
        <v>310</v>
      </c>
      <c r="I50" s="44">
        <v>7146570334</v>
      </c>
      <c r="J50" s="44"/>
      <c r="K50" s="44" t="s">
        <v>652</v>
      </c>
      <c r="L50" s="44"/>
      <c r="M50" s="44"/>
      <c r="N50" s="1" t="s">
        <v>9</v>
      </c>
      <c r="O50" s="44"/>
      <c r="P50" s="44"/>
      <c r="Q50" s="4">
        <v>45611</v>
      </c>
      <c r="R50" s="4">
        <v>45611</v>
      </c>
      <c r="S50" s="44"/>
    </row>
    <row r="51" spans="1:19">
      <c r="A51" s="44"/>
      <c r="B51" s="405"/>
      <c r="C51" s="489"/>
      <c r="D51" s="44"/>
      <c r="E51" s="44" t="s">
        <v>16</v>
      </c>
      <c r="F51" s="218" t="s">
        <v>655</v>
      </c>
      <c r="G51" s="44" t="s">
        <v>656</v>
      </c>
      <c r="H51" s="44" t="s">
        <v>310</v>
      </c>
      <c r="I51" s="44">
        <v>7242466149</v>
      </c>
      <c r="J51" s="44"/>
      <c r="K51" s="44" t="s">
        <v>652</v>
      </c>
      <c r="L51" s="44"/>
      <c r="M51" s="44"/>
      <c r="N51" s="1" t="s">
        <v>9</v>
      </c>
      <c r="O51" s="44"/>
      <c r="P51" s="44"/>
      <c r="Q51" s="4">
        <v>45611</v>
      </c>
      <c r="R51" s="4">
        <v>45611</v>
      </c>
      <c r="S51" s="44"/>
    </row>
    <row r="52" spans="1:19">
      <c r="A52" s="44"/>
      <c r="B52" s="405"/>
      <c r="C52" s="489" t="s">
        <v>711</v>
      </c>
      <c r="D52" s="44"/>
      <c r="E52" s="44" t="s">
        <v>15</v>
      </c>
      <c r="F52" s="218">
        <v>11</v>
      </c>
      <c r="G52" s="44" t="s">
        <v>690</v>
      </c>
      <c r="H52" s="44" t="s">
        <v>310</v>
      </c>
      <c r="I52" s="44">
        <v>7146570334</v>
      </c>
      <c r="J52" s="44"/>
      <c r="K52" s="44" t="s">
        <v>652</v>
      </c>
      <c r="L52" s="44"/>
      <c r="M52" s="44"/>
      <c r="N52" s="1" t="s">
        <v>9</v>
      </c>
      <c r="O52" s="44"/>
      <c r="P52" s="44"/>
      <c r="Q52" s="4">
        <v>45611</v>
      </c>
      <c r="R52" s="4">
        <v>45611</v>
      </c>
      <c r="S52" s="44"/>
    </row>
    <row r="53" spans="1:19">
      <c r="A53" s="44"/>
      <c r="B53" s="405"/>
      <c r="C53" s="489"/>
      <c r="D53" s="44"/>
      <c r="E53" s="44" t="s">
        <v>16</v>
      </c>
      <c r="F53" s="218" t="s">
        <v>655</v>
      </c>
      <c r="G53" s="44" t="s">
        <v>656</v>
      </c>
      <c r="H53" s="44" t="s">
        <v>310</v>
      </c>
      <c r="I53" s="44">
        <v>7242466149</v>
      </c>
      <c r="J53" s="44"/>
      <c r="K53" s="44" t="s">
        <v>652</v>
      </c>
      <c r="L53" s="44"/>
      <c r="M53" s="44"/>
      <c r="N53" s="1" t="s">
        <v>9</v>
      </c>
      <c r="O53" s="44"/>
      <c r="P53" s="44"/>
      <c r="Q53" s="4">
        <v>45611</v>
      </c>
      <c r="R53" s="4">
        <v>45611</v>
      </c>
      <c r="S53" s="44"/>
    </row>
    <row r="54" spans="1:19">
      <c r="A54" s="44"/>
      <c r="B54" s="405"/>
      <c r="C54" s="489" t="s">
        <v>712</v>
      </c>
      <c r="D54" s="44"/>
      <c r="E54" s="44" t="s">
        <v>15</v>
      </c>
      <c r="F54" s="218">
        <v>11</v>
      </c>
      <c r="G54" s="44" t="s">
        <v>690</v>
      </c>
      <c r="H54" s="44" t="s">
        <v>310</v>
      </c>
      <c r="I54" s="44">
        <v>7146570334</v>
      </c>
      <c r="J54" s="44"/>
      <c r="K54" s="44" t="s">
        <v>652</v>
      </c>
      <c r="L54" s="44"/>
      <c r="M54" s="44"/>
      <c r="N54" s="1" t="s">
        <v>9</v>
      </c>
      <c r="O54" s="44"/>
      <c r="P54" s="44"/>
      <c r="Q54" s="4">
        <v>45611</v>
      </c>
      <c r="R54" s="4">
        <v>45611</v>
      </c>
      <c r="S54" s="44"/>
    </row>
    <row r="55" spans="1:19">
      <c r="A55" s="44"/>
      <c r="B55" s="405"/>
      <c r="C55" s="489"/>
      <c r="D55" s="44"/>
      <c r="E55" s="44" t="s">
        <v>16</v>
      </c>
      <c r="F55" s="218" t="s">
        <v>655</v>
      </c>
      <c r="G55" s="44" t="s">
        <v>656</v>
      </c>
      <c r="H55" s="44" t="s">
        <v>310</v>
      </c>
      <c r="I55" s="44">
        <v>7242466149</v>
      </c>
      <c r="J55" s="44"/>
      <c r="K55" s="44" t="s">
        <v>652</v>
      </c>
      <c r="L55" s="44"/>
      <c r="M55" s="44"/>
      <c r="N55" s="1" t="s">
        <v>9</v>
      </c>
      <c r="O55" s="44"/>
      <c r="P55" s="44"/>
      <c r="Q55" s="4">
        <v>45611</v>
      </c>
      <c r="R55" s="4">
        <v>45611</v>
      </c>
      <c r="S55" s="44"/>
    </row>
    <row r="56" spans="1:19">
      <c r="A56" s="44"/>
      <c r="B56" s="405"/>
      <c r="C56" s="489" t="s">
        <v>713</v>
      </c>
      <c r="D56" s="44"/>
      <c r="E56" s="44" t="s">
        <v>15</v>
      </c>
      <c r="F56" s="218">
        <v>11</v>
      </c>
      <c r="G56" s="44" t="s">
        <v>690</v>
      </c>
      <c r="H56" s="44" t="s">
        <v>310</v>
      </c>
      <c r="I56" s="44">
        <v>7146570334</v>
      </c>
      <c r="J56" s="44"/>
      <c r="K56" s="44" t="s">
        <v>652</v>
      </c>
      <c r="L56" s="44"/>
      <c r="M56" s="44"/>
      <c r="N56" s="1" t="s">
        <v>9</v>
      </c>
      <c r="O56" s="44"/>
      <c r="P56" s="44"/>
      <c r="Q56" s="4">
        <v>45611</v>
      </c>
      <c r="R56" s="4">
        <v>45611</v>
      </c>
      <c r="S56" s="44"/>
    </row>
    <row r="57" spans="1:19">
      <c r="A57" s="44"/>
      <c r="B57" s="405"/>
      <c r="C57" s="489"/>
      <c r="D57" s="44"/>
      <c r="E57" s="44" t="s">
        <v>16</v>
      </c>
      <c r="F57" s="218" t="s">
        <v>655</v>
      </c>
      <c r="G57" s="44" t="s">
        <v>656</v>
      </c>
      <c r="H57" s="44" t="s">
        <v>310</v>
      </c>
      <c r="I57" s="44">
        <v>7242466149</v>
      </c>
      <c r="J57" s="44"/>
      <c r="K57" s="44" t="s">
        <v>652</v>
      </c>
      <c r="L57" s="44"/>
      <c r="M57" s="44"/>
      <c r="N57" s="1" t="s">
        <v>9</v>
      </c>
      <c r="O57" s="44"/>
      <c r="P57" s="44"/>
      <c r="Q57" s="4">
        <v>45611</v>
      </c>
      <c r="R57" s="4">
        <v>45611</v>
      </c>
      <c r="S57" s="44"/>
    </row>
    <row r="58" spans="1:19">
      <c r="A58" s="44"/>
      <c r="B58" s="405"/>
      <c r="C58" s="489" t="s">
        <v>714</v>
      </c>
      <c r="D58" s="44"/>
      <c r="E58" s="44" t="s">
        <v>15</v>
      </c>
      <c r="F58" s="218">
        <v>11</v>
      </c>
      <c r="G58" s="44" t="s">
        <v>690</v>
      </c>
      <c r="H58" s="44" t="s">
        <v>310</v>
      </c>
      <c r="I58" s="44">
        <v>7146570334</v>
      </c>
      <c r="J58" s="44"/>
      <c r="K58" s="44" t="s">
        <v>652</v>
      </c>
      <c r="L58" s="44"/>
      <c r="M58" s="44"/>
      <c r="N58" s="1" t="s">
        <v>9</v>
      </c>
      <c r="O58" s="44"/>
      <c r="P58" s="44"/>
      <c r="Q58" s="4">
        <v>45611</v>
      </c>
      <c r="R58" s="4">
        <v>45611</v>
      </c>
      <c r="S58" s="44"/>
    </row>
    <row r="59" spans="1:19">
      <c r="A59" s="44"/>
      <c r="B59" s="405"/>
      <c r="C59" s="489"/>
      <c r="D59" s="44"/>
      <c r="E59" s="44" t="s">
        <v>16</v>
      </c>
      <c r="F59" s="218" t="s">
        <v>655</v>
      </c>
      <c r="G59" s="44" t="s">
        <v>656</v>
      </c>
      <c r="H59" s="44" t="s">
        <v>310</v>
      </c>
      <c r="I59" s="44">
        <v>7242466149</v>
      </c>
      <c r="J59" s="44"/>
      <c r="K59" s="44" t="s">
        <v>652</v>
      </c>
      <c r="L59" s="44"/>
      <c r="M59" s="44"/>
      <c r="N59" s="1" t="s">
        <v>9</v>
      </c>
      <c r="O59" s="44"/>
      <c r="P59" s="44"/>
      <c r="Q59" s="4">
        <v>45611</v>
      </c>
      <c r="R59" s="4">
        <v>45611</v>
      </c>
      <c r="S59" s="44"/>
    </row>
    <row r="60" spans="1:19">
      <c r="A60" s="44"/>
      <c r="B60" s="405"/>
      <c r="C60" s="490" t="s">
        <v>663</v>
      </c>
      <c r="D60" s="44"/>
      <c r="E60" s="44" t="s">
        <v>15</v>
      </c>
      <c r="F60" s="218">
        <v>11</v>
      </c>
      <c r="G60" s="44" t="s">
        <v>690</v>
      </c>
      <c r="H60" s="44" t="s">
        <v>310</v>
      </c>
      <c r="I60" s="44">
        <v>7146570334</v>
      </c>
      <c r="J60" s="44"/>
      <c r="K60" s="44" t="s">
        <v>652</v>
      </c>
      <c r="L60" s="44"/>
      <c r="M60" s="44"/>
      <c r="N60" s="1" t="s">
        <v>9</v>
      </c>
      <c r="O60" s="44"/>
      <c r="P60" s="44"/>
      <c r="Q60" s="4">
        <v>45611</v>
      </c>
      <c r="R60" s="4">
        <v>45611</v>
      </c>
      <c r="S60" s="44"/>
    </row>
    <row r="61" spans="1:19">
      <c r="A61" s="44"/>
      <c r="B61" s="405"/>
      <c r="C61" s="490"/>
      <c r="D61" s="44"/>
      <c r="E61" s="44" t="s">
        <v>16</v>
      </c>
      <c r="F61" s="218" t="s">
        <v>655</v>
      </c>
      <c r="G61" s="44" t="s">
        <v>656</v>
      </c>
      <c r="H61" s="44" t="s">
        <v>310</v>
      </c>
      <c r="I61" s="44">
        <v>7242466149</v>
      </c>
      <c r="J61" s="44"/>
      <c r="K61" s="44" t="s">
        <v>652</v>
      </c>
      <c r="L61" s="44"/>
      <c r="M61" s="44"/>
      <c r="N61" s="1" t="s">
        <v>9</v>
      </c>
      <c r="O61" s="44"/>
      <c r="P61" s="44"/>
      <c r="Q61" s="4">
        <v>45611</v>
      </c>
      <c r="R61" s="4">
        <v>45611</v>
      </c>
      <c r="S61" s="44"/>
    </row>
    <row r="62" spans="1:19">
      <c r="A62" s="44"/>
      <c r="B62" s="405"/>
      <c r="C62" s="489" t="s">
        <v>715</v>
      </c>
      <c r="D62" s="44"/>
      <c r="E62" s="44" t="s">
        <v>15</v>
      </c>
      <c r="F62" s="218">
        <v>11</v>
      </c>
      <c r="G62" s="44" t="s">
        <v>690</v>
      </c>
      <c r="H62" s="44" t="s">
        <v>310</v>
      </c>
      <c r="I62" s="44">
        <v>7146570334</v>
      </c>
      <c r="J62" s="44"/>
      <c r="K62" s="44" t="s">
        <v>652</v>
      </c>
      <c r="L62" s="44"/>
      <c r="M62" s="44"/>
      <c r="N62" s="1" t="s">
        <v>9</v>
      </c>
      <c r="O62" s="44"/>
      <c r="P62" s="44"/>
      <c r="Q62" s="4">
        <v>45611</v>
      </c>
      <c r="R62" s="4">
        <v>45611</v>
      </c>
      <c r="S62" s="44"/>
    </row>
    <row r="63" spans="1:19">
      <c r="A63" s="44"/>
      <c r="B63" s="405"/>
      <c r="C63" s="489"/>
      <c r="D63" s="44"/>
      <c r="E63" s="44" t="s">
        <v>16</v>
      </c>
      <c r="F63" s="218" t="s">
        <v>655</v>
      </c>
      <c r="G63" s="44" t="s">
        <v>656</v>
      </c>
      <c r="H63" s="44" t="s">
        <v>310</v>
      </c>
      <c r="I63" s="44">
        <v>7242466149</v>
      </c>
      <c r="J63" s="44"/>
      <c r="K63" s="44" t="s">
        <v>652</v>
      </c>
      <c r="L63" s="44"/>
      <c r="M63" s="44"/>
      <c r="N63" s="1" t="s">
        <v>9</v>
      </c>
      <c r="O63" s="44"/>
      <c r="P63" s="44"/>
      <c r="Q63" s="4">
        <v>45611</v>
      </c>
      <c r="R63" s="4">
        <v>45611</v>
      </c>
      <c r="S63" s="44"/>
    </row>
    <row r="64" spans="1:19">
      <c r="A64" s="44"/>
      <c r="B64" s="405"/>
      <c r="C64" s="489" t="s">
        <v>716</v>
      </c>
      <c r="D64" s="44"/>
      <c r="E64" s="44" t="s">
        <v>15</v>
      </c>
      <c r="F64" s="218">
        <v>11</v>
      </c>
      <c r="G64" s="44" t="s">
        <v>690</v>
      </c>
      <c r="H64" s="44" t="s">
        <v>310</v>
      </c>
      <c r="I64" s="44">
        <v>7146570334</v>
      </c>
      <c r="J64" s="44"/>
      <c r="K64" s="44" t="s">
        <v>652</v>
      </c>
      <c r="L64" s="44"/>
      <c r="M64" s="44"/>
      <c r="N64" s="1" t="s">
        <v>9</v>
      </c>
      <c r="O64" s="44"/>
      <c r="P64" s="44"/>
      <c r="Q64" s="4">
        <v>45611</v>
      </c>
      <c r="R64" s="4">
        <v>45611</v>
      </c>
      <c r="S64" s="44"/>
    </row>
    <row r="65" spans="1:19">
      <c r="A65" s="44"/>
      <c r="B65" s="405"/>
      <c r="C65" s="489"/>
      <c r="D65" s="44"/>
      <c r="E65" s="44" t="s">
        <v>16</v>
      </c>
      <c r="F65" s="218" t="s">
        <v>655</v>
      </c>
      <c r="G65" s="44" t="s">
        <v>656</v>
      </c>
      <c r="H65" s="44" t="s">
        <v>310</v>
      </c>
      <c r="I65" s="44">
        <v>7242466149</v>
      </c>
      <c r="J65" s="44"/>
      <c r="K65" s="44" t="s">
        <v>652</v>
      </c>
      <c r="L65" s="44"/>
      <c r="M65" s="44"/>
      <c r="N65" s="1" t="s">
        <v>9</v>
      </c>
      <c r="O65" s="44"/>
      <c r="P65" s="44"/>
      <c r="Q65" s="4">
        <v>45611</v>
      </c>
      <c r="R65" s="4">
        <v>45611</v>
      </c>
      <c r="S65" s="44"/>
    </row>
    <row r="66" spans="1:19">
      <c r="A66" s="44"/>
      <c r="B66" s="405"/>
      <c r="C66" s="44" t="s">
        <v>717</v>
      </c>
      <c r="D66" s="44"/>
      <c r="E66" s="44" t="s">
        <v>15</v>
      </c>
      <c r="F66" s="218">
        <v>11</v>
      </c>
      <c r="G66" s="44" t="s">
        <v>690</v>
      </c>
      <c r="H66" s="44" t="s">
        <v>310</v>
      </c>
      <c r="I66" s="44">
        <v>7146570334</v>
      </c>
      <c r="J66" s="44"/>
      <c r="K66" s="44" t="s">
        <v>652</v>
      </c>
      <c r="L66" s="44"/>
      <c r="M66" s="44"/>
      <c r="N66" s="1" t="s">
        <v>10</v>
      </c>
      <c r="O66" s="44"/>
      <c r="P66" s="44"/>
      <c r="Q66" s="4">
        <v>45611</v>
      </c>
      <c r="R66" s="4">
        <v>45611</v>
      </c>
      <c r="S66" s="205" t="s">
        <v>718</v>
      </c>
    </row>
    <row r="67" spans="1:19">
      <c r="A67" s="44"/>
      <c r="B67" s="405"/>
      <c r="C67" s="44" t="s">
        <v>719</v>
      </c>
      <c r="D67" s="44"/>
      <c r="E67" s="44" t="s">
        <v>15</v>
      </c>
      <c r="F67" s="218">
        <v>11</v>
      </c>
      <c r="G67" s="44" t="s">
        <v>690</v>
      </c>
      <c r="H67" s="44" t="s">
        <v>310</v>
      </c>
      <c r="I67" s="44">
        <v>7146570334</v>
      </c>
      <c r="J67" s="44"/>
      <c r="K67" s="44" t="s">
        <v>652</v>
      </c>
      <c r="L67" s="44"/>
      <c r="M67" s="44"/>
      <c r="N67" s="1" t="s">
        <v>10</v>
      </c>
      <c r="O67" s="44"/>
      <c r="P67" s="44"/>
      <c r="Q67" s="4">
        <v>45611</v>
      </c>
      <c r="R67" s="4">
        <v>45611</v>
      </c>
      <c r="S67" s="44" t="s">
        <v>720</v>
      </c>
    </row>
    <row r="68" spans="1:19" ht="27.75">
      <c r="A68" s="44"/>
      <c r="B68" s="405"/>
      <c r="C68" s="220" t="s">
        <v>721</v>
      </c>
      <c r="D68" s="44"/>
      <c r="E68" s="220" t="s">
        <v>15</v>
      </c>
      <c r="F68" s="220">
        <v>11</v>
      </c>
      <c r="G68" s="220" t="s">
        <v>690</v>
      </c>
      <c r="H68" s="220" t="s">
        <v>310</v>
      </c>
      <c r="I68" s="222">
        <v>7146570334</v>
      </c>
      <c r="J68" s="220"/>
      <c r="K68" s="220" t="s">
        <v>652</v>
      </c>
      <c r="L68" s="44"/>
      <c r="M68" s="44"/>
      <c r="N68" s="1" t="s">
        <v>10</v>
      </c>
      <c r="O68" s="44"/>
      <c r="P68" s="44"/>
      <c r="Q68" s="4">
        <v>45611</v>
      </c>
      <c r="R68" s="4">
        <v>45611</v>
      </c>
      <c r="S68" s="205" t="s">
        <v>722</v>
      </c>
    </row>
    <row r="69" spans="1:19">
      <c r="A69" s="44"/>
      <c r="B69" s="405"/>
      <c r="C69" s="44" t="s">
        <v>723</v>
      </c>
      <c r="D69" s="44"/>
      <c r="E69" s="44" t="s">
        <v>15</v>
      </c>
      <c r="F69" s="220">
        <v>11</v>
      </c>
      <c r="G69" s="220" t="s">
        <v>690</v>
      </c>
      <c r="H69" s="220" t="s">
        <v>310</v>
      </c>
      <c r="I69" s="222">
        <v>7146570334</v>
      </c>
      <c r="J69" s="220"/>
      <c r="K69" s="220" t="s">
        <v>652</v>
      </c>
      <c r="L69" s="44"/>
      <c r="M69" s="44"/>
      <c r="N69" s="1" t="s">
        <v>9</v>
      </c>
      <c r="O69" s="44"/>
      <c r="P69" s="44"/>
      <c r="Q69" s="4">
        <v>45611</v>
      </c>
      <c r="R69" s="4">
        <v>45611</v>
      </c>
      <c r="S69" s="44"/>
    </row>
    <row r="70" spans="1:19">
      <c r="A70" s="44"/>
      <c r="B70" s="405"/>
      <c r="C70" s="44" t="s">
        <v>724</v>
      </c>
      <c r="D70" s="44"/>
      <c r="E70" s="44"/>
      <c r="F70" s="44"/>
      <c r="G70" s="44"/>
      <c r="H70" s="44"/>
      <c r="I70" s="44"/>
      <c r="J70" s="44"/>
      <c r="K70" s="44"/>
      <c r="L70" s="44"/>
      <c r="M70" s="44"/>
      <c r="N70" s="44"/>
      <c r="O70" s="44"/>
      <c r="P70" s="44"/>
      <c r="Q70" s="44"/>
      <c r="R70" s="44"/>
      <c r="S70" s="44"/>
    </row>
    <row r="71" spans="1:19">
      <c r="A71" s="44"/>
      <c r="B71" s="405"/>
      <c r="C71" s="44" t="s">
        <v>725</v>
      </c>
      <c r="D71" s="44"/>
      <c r="E71" s="44"/>
      <c r="F71" s="44"/>
      <c r="G71" s="44"/>
      <c r="H71" s="44"/>
      <c r="I71" s="44"/>
      <c r="J71" s="44"/>
      <c r="K71" s="44"/>
      <c r="L71" s="44"/>
      <c r="M71" s="44"/>
      <c r="N71" s="44"/>
      <c r="O71" s="44"/>
      <c r="P71" s="44"/>
      <c r="Q71" s="44"/>
      <c r="R71" s="44"/>
      <c r="S71" s="44"/>
    </row>
    <row r="72" spans="1:19">
      <c r="A72" s="44"/>
      <c r="B72" s="405"/>
      <c r="C72" s="44" t="s">
        <v>726</v>
      </c>
      <c r="D72" s="44"/>
      <c r="E72" s="44"/>
      <c r="F72" s="44"/>
      <c r="G72" s="44"/>
      <c r="H72" s="44"/>
      <c r="I72" s="44"/>
      <c r="J72" s="44"/>
      <c r="K72" s="44"/>
      <c r="L72" s="44"/>
      <c r="M72" s="44"/>
      <c r="N72" s="44"/>
      <c r="O72" s="44"/>
      <c r="P72" s="44"/>
      <c r="Q72" s="44"/>
      <c r="R72" s="44"/>
      <c r="S72" s="44"/>
    </row>
    <row r="73" spans="1:19">
      <c r="A73" s="44"/>
      <c r="B73" s="405"/>
      <c r="C73" s="44" t="s">
        <v>727</v>
      </c>
      <c r="D73" s="44"/>
      <c r="E73" s="44"/>
      <c r="F73" s="44"/>
      <c r="G73" s="44"/>
      <c r="H73" s="44"/>
      <c r="I73" s="44"/>
      <c r="J73" s="44"/>
      <c r="K73" s="44"/>
      <c r="L73" s="44"/>
      <c r="M73" s="44"/>
      <c r="N73" s="44"/>
      <c r="O73" s="44"/>
      <c r="P73" s="44"/>
      <c r="Q73" s="44"/>
      <c r="R73" s="44"/>
      <c r="S73" s="44"/>
    </row>
    <row r="74" spans="1:19">
      <c r="A74" s="44"/>
      <c r="B74" s="405"/>
      <c r="C74" s="44" t="s">
        <v>728</v>
      </c>
      <c r="D74" s="44"/>
      <c r="E74" s="44"/>
      <c r="F74" s="44"/>
      <c r="G74" s="44"/>
      <c r="H74" s="44"/>
      <c r="I74" s="44"/>
      <c r="J74" s="44"/>
      <c r="K74" s="44"/>
      <c r="L74" s="44"/>
      <c r="M74" s="44"/>
      <c r="N74" s="44"/>
      <c r="O74" s="44"/>
      <c r="P74" s="44"/>
      <c r="Q74" s="44"/>
      <c r="R74" s="44"/>
      <c r="S74" s="44"/>
    </row>
    <row r="75" spans="1:19">
      <c r="A75" s="44"/>
      <c r="B75" s="405"/>
      <c r="C75" s="44" t="s">
        <v>729</v>
      </c>
      <c r="D75" s="44"/>
      <c r="E75" s="44"/>
      <c r="F75" s="44"/>
      <c r="G75" s="44"/>
      <c r="H75" s="44"/>
      <c r="I75" s="44"/>
      <c r="J75" s="44"/>
      <c r="K75" s="44"/>
      <c r="L75" s="44"/>
      <c r="M75" s="44"/>
      <c r="N75" s="44"/>
      <c r="O75" s="44"/>
      <c r="P75" s="44"/>
      <c r="Q75" s="44"/>
      <c r="R75" s="44"/>
      <c r="S75" s="44"/>
    </row>
    <row r="76" spans="1:19">
      <c r="A76" s="44"/>
      <c r="B76" s="405"/>
      <c r="C76" s="44" t="s">
        <v>730</v>
      </c>
      <c r="D76" s="44"/>
      <c r="E76" s="44"/>
      <c r="F76" s="44"/>
      <c r="G76" s="44"/>
      <c r="H76" s="44"/>
      <c r="I76" s="44"/>
      <c r="J76" s="44"/>
      <c r="K76" s="44"/>
      <c r="L76" s="44"/>
      <c r="M76" s="44"/>
      <c r="N76" s="44"/>
      <c r="O76" s="44"/>
      <c r="P76" s="44"/>
      <c r="Q76" s="44"/>
      <c r="R76" s="44"/>
      <c r="S76" s="44"/>
    </row>
    <row r="77" spans="1:19">
      <c r="A77" s="44"/>
      <c r="B77" s="405"/>
      <c r="C77" s="44" t="s">
        <v>731</v>
      </c>
      <c r="D77" s="44"/>
      <c r="E77" s="44"/>
      <c r="F77" s="44"/>
      <c r="G77" s="44"/>
      <c r="H77" s="44"/>
      <c r="I77" s="44"/>
      <c r="J77" s="44"/>
      <c r="K77" s="44"/>
      <c r="L77" s="44"/>
      <c r="M77" s="44"/>
      <c r="N77" s="44"/>
      <c r="O77" s="44"/>
      <c r="P77" s="44"/>
      <c r="Q77" s="44"/>
      <c r="R77" s="44"/>
      <c r="S77" s="44"/>
    </row>
  </sheetData>
  <autoFilter ref="A1:S1" xr:uid="{29FFB4AA-E008-4121-9513-7699A9B188C9}"/>
  <mergeCells count="33">
    <mergeCell ref="B2:B77"/>
    <mergeCell ref="C20:C21"/>
    <mergeCell ref="C18:C19"/>
    <mergeCell ref="C16:C17"/>
    <mergeCell ref="C14:C15"/>
    <mergeCell ref="C12:C13"/>
    <mergeCell ref="C30:C31"/>
    <mergeCell ref="C28:C29"/>
    <mergeCell ref="C26:C27"/>
    <mergeCell ref="C24:C25"/>
    <mergeCell ref="C22:C23"/>
    <mergeCell ref="C40:C41"/>
    <mergeCell ref="C38:C39"/>
    <mergeCell ref="C36:C37"/>
    <mergeCell ref="C34:C35"/>
    <mergeCell ref="C32:C33"/>
    <mergeCell ref="C2:C3"/>
    <mergeCell ref="C4:C5"/>
    <mergeCell ref="C10:C11"/>
    <mergeCell ref="C6:C7"/>
    <mergeCell ref="C8:C9"/>
    <mergeCell ref="C64:C65"/>
    <mergeCell ref="C62:C63"/>
    <mergeCell ref="C60:C61"/>
    <mergeCell ref="C58:C59"/>
    <mergeCell ref="C56:C57"/>
    <mergeCell ref="C44:C45"/>
    <mergeCell ref="C42:C43"/>
    <mergeCell ref="C54:C55"/>
    <mergeCell ref="C52:C53"/>
    <mergeCell ref="C50:C51"/>
    <mergeCell ref="C48:C49"/>
    <mergeCell ref="C46:C47"/>
  </mergeCells>
  <conditionalFormatting sqref="E1">
    <cfRule type="cellIs" dxfId="152" priority="14" operator="equal">
      <formula>"iOS"</formula>
    </cfRule>
    <cfRule type="cellIs" dxfId="151" priority="15" operator="equal">
      <formula>"Android"</formula>
    </cfRule>
  </conditionalFormatting>
  <conditionalFormatting sqref="N1:N69">
    <cfRule type="cellIs" dxfId="150" priority="5" operator="equal">
      <formula>"In Progress"</formula>
    </cfRule>
    <cfRule type="cellIs" dxfId="149" priority="6" operator="equal">
      <formula>"N/A"</formula>
    </cfRule>
    <cfRule type="cellIs" dxfId="148" priority="7" operator="equal">
      <formula>"Failed"</formula>
    </cfRule>
    <cfRule type="cellIs" dxfId="147" priority="8" operator="equal">
      <formula>"Passed"</formula>
    </cfRule>
  </conditionalFormatting>
  <dataValidations count="2">
    <dataValidation allowBlank="1" showInputMessage="1" showErrorMessage="1" sqref="N1" xr:uid="{35A63337-E97B-4432-A17A-3F1990141614}"/>
    <dataValidation type="list" allowBlank="1" showInputMessage="1" showErrorMessage="1" errorTitle="Eits! Warning Bro" error="Mohon maap ni brok, status bukan diisi antara Not Started, Passed, Failed, atau N/A. Ganti sesuai dropdown yah" sqref="N2:N69" xr:uid="{7E547976-FAE9-4E86-9AEB-BEE53A2A3AE0}">
      <formula1>"Not Started,Passed,Failed,In Progress,N/A, Pass with noted"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63FDF-01E9-4529-AEEE-78F1B207088C}">
  <dimension ref="A1:V96"/>
  <sheetViews>
    <sheetView workbookViewId="0">
      <pane xSplit="4" ySplit="7" topLeftCell="P65" activePane="bottomRight" state="frozen"/>
      <selection pane="bottomRight" activeCell="P66" sqref="P66"/>
      <selection pane="bottomLeft"/>
      <selection pane="topRight"/>
    </sheetView>
  </sheetViews>
  <sheetFormatPr defaultRowHeight="15"/>
  <cols>
    <col min="1" max="1" width="6.85546875" customWidth="1"/>
    <col min="2" max="2" width="26.5703125" style="64" customWidth="1"/>
    <col min="3" max="3" width="29" style="64" customWidth="1"/>
    <col min="4" max="4" width="26.85546875" style="116" customWidth="1"/>
    <col min="5" max="5" width="33.42578125" style="65" customWidth="1"/>
    <col min="6" max="6" width="23.7109375" style="65" customWidth="1"/>
    <col min="7" max="7" width="10.28515625" customWidth="1"/>
    <col min="8" max="8" width="14.140625" customWidth="1"/>
    <col min="9" max="9" width="18.85546875" customWidth="1"/>
    <col min="10" max="12" width="21.42578125" customWidth="1"/>
    <col min="13" max="13" width="9.140625" bestFit="1" customWidth="1"/>
    <col min="14" max="14" width="9.140625" style="246" bestFit="1" customWidth="1"/>
    <col min="15" max="15" width="13.85546875" customWidth="1"/>
    <col min="16" max="16" width="16.5703125" customWidth="1"/>
    <col min="17" max="17" width="41" customWidth="1"/>
    <col min="18" max="18" width="21.42578125" customWidth="1"/>
    <col min="19" max="19" width="20.28515625" customWidth="1"/>
    <col min="20" max="20" width="19.5703125" customWidth="1"/>
    <col min="21" max="21" width="22.85546875" style="246" customWidth="1"/>
    <col min="22" max="22" width="9.140625" bestFit="1" customWidth="1"/>
  </cols>
  <sheetData>
    <row r="1" spans="1:21" ht="41.25" customHeight="1">
      <c r="B1" s="81" t="s">
        <v>0</v>
      </c>
      <c r="C1" s="81" t="s">
        <v>1</v>
      </c>
      <c r="D1" s="121" t="s">
        <v>2</v>
      </c>
      <c r="E1" s="12"/>
      <c r="F1" s="17" t="s">
        <v>3</v>
      </c>
      <c r="G1" s="378" t="s">
        <v>732</v>
      </c>
      <c r="H1" s="378"/>
    </row>
    <row r="2" spans="1:21">
      <c r="B2" s="46"/>
      <c r="C2" s="28" t="s">
        <v>5</v>
      </c>
      <c r="D2" s="289" t="s">
        <v>6</v>
      </c>
      <c r="E2" s="82" t="s">
        <v>7</v>
      </c>
      <c r="F2" s="513" t="s">
        <v>8</v>
      </c>
      <c r="G2" s="514"/>
      <c r="H2" s="381" t="s">
        <v>9</v>
      </c>
      <c r="I2" s="382"/>
      <c r="J2" s="381" t="s">
        <v>10</v>
      </c>
      <c r="K2" s="382"/>
      <c r="L2" s="381" t="s">
        <v>11</v>
      </c>
      <c r="M2" s="382"/>
      <c r="N2" s="383" t="s">
        <v>12</v>
      </c>
      <c r="O2" s="384"/>
    </row>
    <row r="3" spans="1:21">
      <c r="B3" s="46"/>
      <c r="C3" s="29" t="s">
        <v>15</v>
      </c>
      <c r="D3" s="290">
        <f>COUNTA(B8:B163)</f>
        <v>63</v>
      </c>
      <c r="E3" s="20">
        <f>COUNTIFS(G8:G165, "Android")</f>
        <v>48</v>
      </c>
      <c r="F3" s="20">
        <f>(COUNTIFS(P8:P160,"Passed",G8:G160,"Android"))+(COUNTIFS(P8:P160,"Failed",G8:G160,"Android"))+(COUNTIFS(P8:P160,"N/A",G8:G160,"Android"))+(COUNTIFS(P8:P160,"In Progress",G8:G160,"Android"))</f>
        <v>48</v>
      </c>
      <c r="G3" s="21">
        <f>F3/E3</f>
        <v>1</v>
      </c>
      <c r="H3" s="291">
        <f>COUNTIFS(P8:P163,"Passed",G8:G163,"Android")</f>
        <v>47</v>
      </c>
      <c r="I3" s="292">
        <f>H3/E3</f>
        <v>0.97916666666666663</v>
      </c>
      <c r="J3" s="291">
        <f>COUNTIFS(P8:P163,"Failed",G8:G163,"Android")</f>
        <v>0</v>
      </c>
      <c r="K3" s="292">
        <f>J3/E3</f>
        <v>0</v>
      </c>
      <c r="L3" s="291">
        <f>COUNTIFS(P8:P163,"N/A",G8:G163,"Android")</f>
        <v>1</v>
      </c>
      <c r="M3" s="292">
        <f>L3/E3</f>
        <v>2.0833333333333332E-2</v>
      </c>
      <c r="N3" s="291">
        <f>COUNTIFS(P8:P163,"In Progress",G8:G163,"Android")</f>
        <v>0</v>
      </c>
      <c r="O3" s="293">
        <f>N3/E3</f>
        <v>0</v>
      </c>
    </row>
    <row r="4" spans="1:21">
      <c r="B4" s="46"/>
      <c r="C4" s="30" t="s">
        <v>16</v>
      </c>
      <c r="D4" s="90">
        <f>COUNTA(B8:B163)</f>
        <v>63</v>
      </c>
      <c r="E4" s="25">
        <f>COUNTIFS(G8:G165, "iOS")</f>
        <v>40</v>
      </c>
      <c r="F4" s="25">
        <f>(COUNTIFS(P8:P160,"Passed",G8:G160,"iOS"))+(COUNTIFS(P8:P160,"Failed",G8:G160,"iOS"))+(COUNTIFS(P8:P160,"N/A",G8:G160,"iOS"))+(COUNTIFS(P8:P160,"In Progress",G8:G160,"iOS"))</f>
        <v>40</v>
      </c>
      <c r="G4" s="84">
        <f>F4/E4</f>
        <v>1</v>
      </c>
      <c r="H4" s="83">
        <f>COUNTIFS(P8:P163,"Passed",G8:G163,"iOS")</f>
        <v>38</v>
      </c>
      <c r="I4" s="84">
        <f>H4/E4</f>
        <v>0.95</v>
      </c>
      <c r="J4" s="83">
        <f>COUNTIFS(P8:P163,"Failed",G8:G163,"iOS")</f>
        <v>0</v>
      </c>
      <c r="K4" s="84">
        <f>J4/E4</f>
        <v>0</v>
      </c>
      <c r="L4" s="83">
        <f>COUNTIFS(P8:P163,"N/A",G8:G163,"iOS")</f>
        <v>2</v>
      </c>
      <c r="M4" s="84">
        <f>L4/E4</f>
        <v>0.05</v>
      </c>
      <c r="N4" s="83">
        <f>COUNTIFS(P8:P163,"In Progress",G8:G163,"iOS")</f>
        <v>0</v>
      </c>
      <c r="O4" s="85">
        <f>N4/E4</f>
        <v>0</v>
      </c>
    </row>
    <row r="5" spans="1:21" hidden="1">
      <c r="B5" s="46"/>
      <c r="E5"/>
      <c r="F5"/>
      <c r="I5" s="243"/>
      <c r="U5"/>
    </row>
    <row r="6" spans="1:21" hidden="1">
      <c r="B6" s="46"/>
      <c r="E6"/>
      <c r="F6"/>
      <c r="U6"/>
    </row>
    <row r="7" spans="1:21" ht="44.25" customHeight="1">
      <c r="A7" s="139" t="s">
        <v>17</v>
      </c>
      <c r="B7" s="140" t="s">
        <v>733</v>
      </c>
      <c r="C7" s="140" t="s">
        <v>18</v>
      </c>
      <c r="D7" s="141" t="s">
        <v>734</v>
      </c>
      <c r="E7" s="140" t="s">
        <v>735</v>
      </c>
      <c r="F7" s="140" t="s">
        <v>20</v>
      </c>
      <c r="G7" s="140" t="s">
        <v>5</v>
      </c>
      <c r="H7" s="140" t="s">
        <v>21</v>
      </c>
      <c r="I7" s="140" t="s">
        <v>22</v>
      </c>
      <c r="J7" s="140" t="s">
        <v>23</v>
      </c>
      <c r="K7" s="140" t="s">
        <v>24</v>
      </c>
      <c r="L7" s="140" t="s">
        <v>25</v>
      </c>
      <c r="M7" s="140" t="s">
        <v>26</v>
      </c>
      <c r="N7" s="142" t="s">
        <v>27</v>
      </c>
      <c r="O7" s="142" t="s">
        <v>28</v>
      </c>
      <c r="P7" s="300" t="s">
        <v>29</v>
      </c>
      <c r="Q7" s="143" t="s">
        <v>30</v>
      </c>
      <c r="R7" s="140" t="s">
        <v>31</v>
      </c>
      <c r="S7" s="140" t="s">
        <v>32</v>
      </c>
      <c r="T7" s="140" t="s">
        <v>33</v>
      </c>
      <c r="U7" s="144" t="s">
        <v>34</v>
      </c>
    </row>
    <row r="8" spans="1:21" ht="41.25" customHeight="1">
      <c r="A8" s="506">
        <v>1</v>
      </c>
      <c r="B8" s="507" t="s">
        <v>736</v>
      </c>
      <c r="C8" s="509" t="s">
        <v>737</v>
      </c>
      <c r="D8" s="510" t="s">
        <v>738</v>
      </c>
      <c r="E8" s="511" t="s">
        <v>739</v>
      </c>
      <c r="F8" s="512" t="s">
        <v>740</v>
      </c>
      <c r="G8" s="50" t="s">
        <v>15</v>
      </c>
      <c r="H8" s="60">
        <v>14</v>
      </c>
      <c r="I8" s="60" t="s">
        <v>741</v>
      </c>
      <c r="J8" s="56" t="s">
        <v>457</v>
      </c>
      <c r="K8" s="56"/>
      <c r="L8" s="56"/>
      <c r="M8" s="50"/>
      <c r="N8" s="56" t="s">
        <v>431</v>
      </c>
      <c r="O8" s="56"/>
      <c r="P8" s="50" t="s">
        <v>9</v>
      </c>
      <c r="Q8" s="56"/>
      <c r="R8" s="56"/>
      <c r="S8" s="51"/>
      <c r="T8" s="51"/>
      <c r="U8" s="56"/>
    </row>
    <row r="9" spans="1:21" ht="51" customHeight="1">
      <c r="A9" s="506"/>
      <c r="B9" s="507"/>
      <c r="C9" s="509"/>
      <c r="D9" s="510"/>
      <c r="E9" s="511"/>
      <c r="F9" s="512"/>
      <c r="G9" s="50" t="s">
        <v>16</v>
      </c>
      <c r="H9" s="60">
        <v>18.100000000000001</v>
      </c>
      <c r="I9" s="60" t="s">
        <v>430</v>
      </c>
      <c r="J9" s="56" t="s">
        <v>389</v>
      </c>
      <c r="K9" s="56"/>
      <c r="L9" s="56"/>
      <c r="M9" s="50"/>
      <c r="N9" s="56" t="s">
        <v>431</v>
      </c>
      <c r="O9" s="56"/>
      <c r="P9" s="50" t="s">
        <v>9</v>
      </c>
      <c r="Q9" s="56"/>
      <c r="R9" s="56"/>
      <c r="S9" s="51"/>
      <c r="T9" s="51"/>
      <c r="U9" s="56"/>
    </row>
    <row r="10" spans="1:21" ht="56.25" customHeight="1">
      <c r="A10" s="136">
        <v>2</v>
      </c>
      <c r="B10" s="47" t="s">
        <v>742</v>
      </c>
      <c r="C10" s="57" t="s">
        <v>743</v>
      </c>
      <c r="D10" s="112" t="s">
        <v>744</v>
      </c>
      <c r="E10" s="52" t="s">
        <v>745</v>
      </c>
      <c r="F10" s="49" t="s">
        <v>746</v>
      </c>
      <c r="G10" s="50" t="s">
        <v>15</v>
      </c>
      <c r="H10" s="60"/>
      <c r="I10" s="60" t="s">
        <v>499</v>
      </c>
      <c r="J10" s="56" t="s">
        <v>389</v>
      </c>
      <c r="K10" s="56"/>
      <c r="L10" s="56"/>
      <c r="M10" s="50"/>
      <c r="N10" s="56" t="s">
        <v>747</v>
      </c>
      <c r="O10" s="56"/>
      <c r="P10" s="50" t="s">
        <v>9</v>
      </c>
      <c r="Q10" s="215"/>
      <c r="R10" s="56"/>
      <c r="S10" s="51"/>
      <c r="T10" s="51"/>
      <c r="U10" s="56"/>
    </row>
    <row r="11" spans="1:21" ht="40.5" customHeight="1">
      <c r="A11" s="506">
        <v>3</v>
      </c>
      <c r="B11" s="507" t="s">
        <v>748</v>
      </c>
      <c r="C11" s="509" t="s">
        <v>749</v>
      </c>
      <c r="D11" s="510" t="s">
        <v>749</v>
      </c>
      <c r="E11" s="511" t="s">
        <v>750</v>
      </c>
      <c r="F11" s="516" t="s">
        <v>751</v>
      </c>
      <c r="G11" s="50" t="s">
        <v>15</v>
      </c>
      <c r="H11" s="60">
        <v>13</v>
      </c>
      <c r="I11" s="60" t="s">
        <v>419</v>
      </c>
      <c r="J11" s="56" t="s">
        <v>457</v>
      </c>
      <c r="K11" s="56"/>
      <c r="L11" s="56"/>
      <c r="M11" s="50"/>
      <c r="N11" s="56" t="s">
        <v>752</v>
      </c>
      <c r="O11" s="56"/>
      <c r="P11" s="50" t="s">
        <v>9</v>
      </c>
      <c r="Q11" s="215"/>
      <c r="R11" s="56"/>
      <c r="S11" s="51"/>
      <c r="T11" s="51"/>
      <c r="U11" s="56"/>
    </row>
    <row r="12" spans="1:21" ht="53.25" customHeight="1">
      <c r="A12" s="506"/>
      <c r="B12" s="507"/>
      <c r="C12" s="509"/>
      <c r="D12" s="510"/>
      <c r="E12" s="511"/>
      <c r="F12" s="516"/>
      <c r="G12" s="50" t="s">
        <v>16</v>
      </c>
      <c r="H12" s="60" t="s">
        <v>133</v>
      </c>
      <c r="I12" s="60" t="s">
        <v>285</v>
      </c>
      <c r="J12" s="56" t="s">
        <v>457</v>
      </c>
      <c r="K12" s="279"/>
      <c r="L12" s="279"/>
      <c r="M12" s="50"/>
      <c r="N12" s="56" t="s">
        <v>753</v>
      </c>
      <c r="O12" s="56"/>
      <c r="P12" s="50" t="s">
        <v>9</v>
      </c>
      <c r="Q12" s="215"/>
      <c r="R12" s="56"/>
      <c r="S12" s="51"/>
      <c r="T12" s="51"/>
      <c r="U12" s="279"/>
    </row>
    <row r="13" spans="1:21" ht="101.25">
      <c r="A13" s="136">
        <v>4</v>
      </c>
      <c r="B13" s="47" t="s">
        <v>754</v>
      </c>
      <c r="C13" s="57" t="s">
        <v>231</v>
      </c>
      <c r="D13" s="112" t="s">
        <v>755</v>
      </c>
      <c r="E13" s="52" t="s">
        <v>756</v>
      </c>
      <c r="F13" s="54" t="s">
        <v>757</v>
      </c>
      <c r="G13" s="50" t="s">
        <v>16</v>
      </c>
      <c r="H13" s="50">
        <v>18.100000000000001</v>
      </c>
      <c r="I13" s="50" t="s">
        <v>758</v>
      </c>
      <c r="J13" s="167" t="s">
        <v>457</v>
      </c>
      <c r="K13" s="287">
        <v>7242466149</v>
      </c>
      <c r="L13" s="320">
        <v>6051230374828170</v>
      </c>
      <c r="M13" s="168"/>
      <c r="N13" s="55" t="s">
        <v>652</v>
      </c>
      <c r="O13" s="55"/>
      <c r="P13" s="50" t="s">
        <v>9</v>
      </c>
      <c r="Q13" s="55"/>
      <c r="R13" s="3" t="s">
        <v>759</v>
      </c>
      <c r="S13" s="51"/>
      <c r="T13" s="187"/>
      <c r="U13" s="205"/>
    </row>
    <row r="14" spans="1:21" ht="101.25">
      <c r="A14" s="136">
        <v>5</v>
      </c>
      <c r="B14" s="47" t="s">
        <v>760</v>
      </c>
      <c r="C14" s="57" t="s">
        <v>231</v>
      </c>
      <c r="D14" s="112" t="s">
        <v>755</v>
      </c>
      <c r="E14" s="48" t="s">
        <v>761</v>
      </c>
      <c r="F14" s="49" t="s">
        <v>757</v>
      </c>
      <c r="G14" s="50" t="s">
        <v>15</v>
      </c>
      <c r="H14" s="50">
        <v>14</v>
      </c>
      <c r="I14" s="50" t="s">
        <v>762</v>
      </c>
      <c r="J14" s="167" t="s">
        <v>210</v>
      </c>
      <c r="K14" s="287">
        <v>7209908257</v>
      </c>
      <c r="L14" s="320">
        <v>6051230374828170</v>
      </c>
      <c r="M14" s="168"/>
      <c r="N14" s="55" t="s">
        <v>652</v>
      </c>
      <c r="O14" s="55"/>
      <c r="P14" s="50" t="s">
        <v>9</v>
      </c>
      <c r="Q14" s="55"/>
      <c r="R14" s="3" t="s">
        <v>759</v>
      </c>
      <c r="S14" s="51"/>
      <c r="T14" s="187"/>
      <c r="U14" s="205"/>
    </row>
    <row r="15" spans="1:21" ht="25.5">
      <c r="A15" s="136">
        <v>6</v>
      </c>
      <c r="B15" s="47" t="s">
        <v>763</v>
      </c>
      <c r="C15" s="57" t="s">
        <v>764</v>
      </c>
      <c r="D15" s="112" t="s">
        <v>765</v>
      </c>
      <c r="E15" s="48" t="s">
        <v>766</v>
      </c>
      <c r="F15" s="53" t="s">
        <v>767</v>
      </c>
      <c r="G15" s="50" t="s">
        <v>16</v>
      </c>
      <c r="H15" s="50">
        <v>18.100000000000001</v>
      </c>
      <c r="I15" s="50" t="s">
        <v>758</v>
      </c>
      <c r="J15" s="167" t="s">
        <v>457</v>
      </c>
      <c r="K15" s="287">
        <v>7242466149</v>
      </c>
      <c r="L15" s="318" t="s">
        <v>768</v>
      </c>
      <c r="M15" s="168"/>
      <c r="N15" s="55" t="s">
        <v>652</v>
      </c>
      <c r="O15" s="55"/>
      <c r="P15" s="50" t="s">
        <v>9</v>
      </c>
      <c r="Q15" s="55"/>
      <c r="R15" s="55"/>
      <c r="S15" s="51"/>
      <c r="T15" s="51"/>
      <c r="U15" s="332" t="s">
        <v>548</v>
      </c>
    </row>
    <row r="16" spans="1:21" ht="44.25" customHeight="1">
      <c r="A16" s="136">
        <v>7</v>
      </c>
      <c r="B16" s="47" t="s">
        <v>769</v>
      </c>
      <c r="C16" s="57" t="s">
        <v>231</v>
      </c>
      <c r="D16" s="112" t="s">
        <v>238</v>
      </c>
      <c r="E16" s="48" t="s">
        <v>770</v>
      </c>
      <c r="F16" s="49" t="s">
        <v>771</v>
      </c>
      <c r="G16" s="50" t="s">
        <v>15</v>
      </c>
      <c r="H16" s="50">
        <v>14</v>
      </c>
      <c r="I16" s="50" t="s">
        <v>762</v>
      </c>
      <c r="J16" s="167" t="s">
        <v>210</v>
      </c>
      <c r="K16" s="287">
        <v>7209908257</v>
      </c>
      <c r="L16" s="319">
        <v>600081293178390</v>
      </c>
      <c r="M16" s="168"/>
      <c r="N16" s="55" t="s">
        <v>652</v>
      </c>
      <c r="O16" s="55"/>
      <c r="P16" s="50" t="s">
        <v>9</v>
      </c>
      <c r="Q16" s="55"/>
      <c r="R16" s="55"/>
      <c r="S16" s="51"/>
      <c r="T16" s="51"/>
      <c r="U16" s="55" t="s">
        <v>548</v>
      </c>
    </row>
    <row r="17" spans="1:22" ht="145.5" customHeight="1">
      <c r="A17" s="136">
        <v>8</v>
      </c>
      <c r="B17" s="47" t="s">
        <v>772</v>
      </c>
      <c r="C17" s="57" t="s">
        <v>773</v>
      </c>
      <c r="D17" s="112" t="s">
        <v>774</v>
      </c>
      <c r="E17" s="52" t="s">
        <v>775</v>
      </c>
      <c r="F17" s="53" t="s">
        <v>776</v>
      </c>
      <c r="G17" s="50" t="s">
        <v>15</v>
      </c>
      <c r="H17" s="203" t="s">
        <v>376</v>
      </c>
      <c r="I17" s="203" t="s">
        <v>617</v>
      </c>
      <c r="J17" s="203" t="s">
        <v>457</v>
      </c>
      <c r="K17" s="6">
        <v>7001357535</v>
      </c>
      <c r="L17" s="321"/>
      <c r="M17" s="203" t="s">
        <v>777</v>
      </c>
      <c r="N17" s="123" t="s">
        <v>470</v>
      </c>
      <c r="O17" s="55"/>
      <c r="P17" s="130" t="s">
        <v>9</v>
      </c>
      <c r="Q17" s="14"/>
      <c r="R17" s="55" t="s">
        <v>778</v>
      </c>
      <c r="S17" s="51"/>
      <c r="T17" s="51"/>
      <c r="U17" s="55"/>
    </row>
    <row r="18" spans="1:22" ht="37.5">
      <c r="A18" s="136">
        <v>9</v>
      </c>
      <c r="B18" s="47" t="s">
        <v>779</v>
      </c>
      <c r="C18" s="57" t="s">
        <v>231</v>
      </c>
      <c r="D18" s="112" t="s">
        <v>232</v>
      </c>
      <c r="E18" s="48" t="s">
        <v>780</v>
      </c>
      <c r="F18" s="53" t="s">
        <v>781</v>
      </c>
      <c r="G18" s="50" t="s">
        <v>15</v>
      </c>
      <c r="H18" s="50">
        <v>14</v>
      </c>
      <c r="I18" s="50" t="s">
        <v>762</v>
      </c>
      <c r="J18" s="167" t="s">
        <v>210</v>
      </c>
      <c r="K18" s="287">
        <v>7209908257</v>
      </c>
      <c r="L18" s="320">
        <v>6045081293178390</v>
      </c>
      <c r="M18" s="168"/>
      <c r="N18" s="55" t="s">
        <v>652</v>
      </c>
      <c r="O18" s="55"/>
      <c r="P18" s="50" t="s">
        <v>9</v>
      </c>
      <c r="Q18" s="55"/>
      <c r="R18" s="55"/>
      <c r="S18" s="51"/>
      <c r="T18" s="51"/>
      <c r="U18" s="55" t="s">
        <v>548</v>
      </c>
    </row>
    <row r="19" spans="1:22" ht="40.5" customHeight="1">
      <c r="A19" s="506">
        <v>10</v>
      </c>
      <c r="B19" s="507" t="s">
        <v>782</v>
      </c>
      <c r="C19" s="509" t="s">
        <v>783</v>
      </c>
      <c r="D19" s="510" t="s">
        <v>118</v>
      </c>
      <c r="E19" s="511" t="s">
        <v>784</v>
      </c>
      <c r="F19" s="515" t="s">
        <v>785</v>
      </c>
      <c r="G19" s="50" t="s">
        <v>15</v>
      </c>
      <c r="H19" s="50">
        <v>14</v>
      </c>
      <c r="I19" s="50" t="s">
        <v>786</v>
      </c>
      <c r="J19" s="55" t="s">
        <v>457</v>
      </c>
      <c r="K19" s="50">
        <v>7073557024</v>
      </c>
      <c r="L19" s="322" t="s">
        <v>787</v>
      </c>
      <c r="M19" s="50"/>
      <c r="N19" s="55" t="s">
        <v>550</v>
      </c>
      <c r="O19" s="55"/>
      <c r="P19" s="50" t="s">
        <v>9</v>
      </c>
      <c r="Q19" s="55"/>
      <c r="R19" s="55"/>
      <c r="S19" s="51">
        <v>45620</v>
      </c>
      <c r="T19" s="51">
        <v>45620</v>
      </c>
      <c r="U19" s="55"/>
    </row>
    <row r="20" spans="1:22" ht="51" customHeight="1">
      <c r="A20" s="506"/>
      <c r="B20" s="508"/>
      <c r="C20" s="509"/>
      <c r="D20" s="510"/>
      <c r="E20" s="511"/>
      <c r="F20" s="515"/>
      <c r="G20" s="50" t="s">
        <v>16</v>
      </c>
      <c r="H20" s="60">
        <v>18.010000000000002</v>
      </c>
      <c r="I20" s="50" t="s">
        <v>788</v>
      </c>
      <c r="J20" s="55" t="s">
        <v>389</v>
      </c>
      <c r="K20" s="50">
        <v>7129119602</v>
      </c>
      <c r="L20" s="50"/>
      <c r="M20" s="50"/>
      <c r="N20" s="55" t="s">
        <v>550</v>
      </c>
      <c r="O20" s="55"/>
      <c r="P20" s="50" t="s">
        <v>9</v>
      </c>
      <c r="Q20" s="55"/>
      <c r="R20" s="55"/>
      <c r="S20" s="51">
        <v>45620</v>
      </c>
      <c r="T20" s="51">
        <v>45620</v>
      </c>
      <c r="U20" s="55"/>
    </row>
    <row r="21" spans="1:22" ht="39.75" customHeight="1">
      <c r="A21" s="506">
        <v>11</v>
      </c>
      <c r="B21" s="507" t="s">
        <v>789</v>
      </c>
      <c r="C21" s="509" t="s">
        <v>790</v>
      </c>
      <c r="D21" s="510" t="s">
        <v>790</v>
      </c>
      <c r="E21" s="511" t="s">
        <v>791</v>
      </c>
      <c r="F21" s="512" t="s">
        <v>792</v>
      </c>
      <c r="G21" s="50" t="s">
        <v>15</v>
      </c>
      <c r="H21" s="50">
        <v>13</v>
      </c>
      <c r="I21" s="50" t="s">
        <v>419</v>
      </c>
      <c r="J21" s="55" t="s">
        <v>457</v>
      </c>
      <c r="K21" s="50"/>
      <c r="L21" s="50"/>
      <c r="M21" s="50"/>
      <c r="N21" s="55" t="s">
        <v>752</v>
      </c>
      <c r="O21" s="55"/>
      <c r="P21" s="50" t="s">
        <v>9</v>
      </c>
      <c r="Q21" s="55"/>
      <c r="R21" s="55"/>
      <c r="S21" s="51"/>
      <c r="T21" s="51"/>
      <c r="U21" s="55"/>
    </row>
    <row r="22" spans="1:22" ht="42.75" customHeight="1">
      <c r="A22" s="506"/>
      <c r="B22" s="508"/>
      <c r="C22" s="509"/>
      <c r="D22" s="510"/>
      <c r="E22" s="511"/>
      <c r="F22" s="512"/>
      <c r="G22" s="50" t="s">
        <v>16</v>
      </c>
      <c r="H22" s="60">
        <v>17.510000000000002</v>
      </c>
      <c r="I22" s="50" t="s">
        <v>495</v>
      </c>
      <c r="J22" s="55" t="s">
        <v>457</v>
      </c>
      <c r="K22" s="50"/>
      <c r="L22" s="50"/>
      <c r="M22" s="50"/>
      <c r="N22" s="55" t="s">
        <v>753</v>
      </c>
      <c r="O22" s="55"/>
      <c r="P22" s="50" t="s">
        <v>9</v>
      </c>
      <c r="Q22" s="55"/>
      <c r="R22" s="55"/>
      <c r="S22" s="51"/>
      <c r="T22" s="51"/>
      <c r="U22" s="55"/>
    </row>
    <row r="23" spans="1:22" ht="186" customHeight="1">
      <c r="A23" s="136">
        <v>12</v>
      </c>
      <c r="B23" s="47" t="s">
        <v>793</v>
      </c>
      <c r="C23" s="57" t="s">
        <v>794</v>
      </c>
      <c r="D23" s="112" t="s">
        <v>794</v>
      </c>
      <c r="E23" s="48" t="s">
        <v>795</v>
      </c>
      <c r="F23" s="49" t="s">
        <v>796</v>
      </c>
      <c r="G23" s="50" t="s">
        <v>16</v>
      </c>
      <c r="H23" s="50" t="s">
        <v>133</v>
      </c>
      <c r="I23" s="50" t="s">
        <v>285</v>
      </c>
      <c r="J23" s="55" t="s">
        <v>457</v>
      </c>
      <c r="K23" s="50"/>
      <c r="L23" s="50"/>
      <c r="M23" s="50"/>
      <c r="N23" s="55" t="s">
        <v>753</v>
      </c>
      <c r="O23" s="55"/>
      <c r="P23" s="50" t="s">
        <v>9</v>
      </c>
      <c r="Q23" s="55"/>
      <c r="R23" s="55"/>
      <c r="S23" s="51"/>
      <c r="T23" s="51"/>
      <c r="U23" s="55"/>
    </row>
    <row r="24" spans="1:22" ht="68.25">
      <c r="A24" s="492">
        <v>13</v>
      </c>
      <c r="B24" s="494" t="s">
        <v>797</v>
      </c>
      <c r="C24" s="496" t="s">
        <v>798</v>
      </c>
      <c r="D24" s="498" t="s">
        <v>798</v>
      </c>
      <c r="E24" s="500" t="s">
        <v>799</v>
      </c>
      <c r="F24" s="502" t="s">
        <v>800</v>
      </c>
      <c r="G24" s="50" t="s">
        <v>15</v>
      </c>
      <c r="H24" s="103" t="s">
        <v>376</v>
      </c>
      <c r="I24" s="103" t="s">
        <v>534</v>
      </c>
      <c r="J24" s="55"/>
      <c r="K24" s="50"/>
      <c r="L24" s="50"/>
      <c r="M24" s="50"/>
      <c r="N24" s="55" t="s">
        <v>801</v>
      </c>
      <c r="O24" s="55"/>
      <c r="P24" s="50" t="s">
        <v>9</v>
      </c>
      <c r="Q24" s="14"/>
      <c r="R24" s="14"/>
      <c r="S24" s="51">
        <v>45620</v>
      </c>
      <c r="T24" s="51">
        <v>45620</v>
      </c>
      <c r="U24" s="55"/>
      <c r="V24" s="14" t="s">
        <v>802</v>
      </c>
    </row>
    <row r="25" spans="1:22">
      <c r="A25" s="493"/>
      <c r="B25" s="495"/>
      <c r="C25" s="497"/>
      <c r="D25" s="499"/>
      <c r="E25" s="501"/>
      <c r="F25" s="503"/>
      <c r="G25" s="50" t="s">
        <v>803</v>
      </c>
      <c r="H25" s="103" t="s">
        <v>804</v>
      </c>
      <c r="I25" s="103" t="s">
        <v>495</v>
      </c>
      <c r="J25" s="55"/>
      <c r="K25" s="50"/>
      <c r="L25" s="50"/>
      <c r="M25" s="50"/>
      <c r="N25" s="55" t="s">
        <v>550</v>
      </c>
      <c r="O25" s="55"/>
      <c r="P25" s="50" t="s">
        <v>9</v>
      </c>
      <c r="Q25" s="14"/>
      <c r="R25" s="14"/>
      <c r="S25" s="51">
        <v>45620</v>
      </c>
      <c r="T25" s="51">
        <v>45620</v>
      </c>
      <c r="U25" s="55"/>
      <c r="V25" s="317"/>
    </row>
    <row r="26" spans="1:22" ht="78.75" customHeight="1">
      <c r="A26" s="136">
        <v>14</v>
      </c>
      <c r="B26" s="47" t="s">
        <v>805</v>
      </c>
      <c r="C26" s="57" t="s">
        <v>806</v>
      </c>
      <c r="D26" s="112" t="s">
        <v>806</v>
      </c>
      <c r="E26" s="48" t="s">
        <v>807</v>
      </c>
      <c r="F26" s="49" t="s">
        <v>808</v>
      </c>
      <c r="G26" s="50" t="s">
        <v>15</v>
      </c>
      <c r="H26" s="50"/>
      <c r="I26" s="50"/>
      <c r="J26" s="55"/>
      <c r="K26" s="50"/>
      <c r="L26" s="50"/>
      <c r="M26" s="50" t="s">
        <v>192</v>
      </c>
      <c r="N26" s="55"/>
      <c r="O26" s="55"/>
      <c r="P26" s="50" t="s">
        <v>9</v>
      </c>
      <c r="Q26" s="55"/>
      <c r="R26" s="55"/>
      <c r="S26" s="51"/>
      <c r="T26" s="51"/>
      <c r="U26" s="55"/>
    </row>
    <row r="27" spans="1:22" ht="25.5">
      <c r="A27" s="136">
        <v>15</v>
      </c>
      <c r="B27" s="47" t="s">
        <v>809</v>
      </c>
      <c r="C27" s="57" t="s">
        <v>773</v>
      </c>
      <c r="D27" s="112" t="s">
        <v>810</v>
      </c>
      <c r="E27" s="60" t="s">
        <v>811</v>
      </c>
      <c r="F27" s="60" t="s">
        <v>812</v>
      </c>
      <c r="G27" s="50" t="s">
        <v>15</v>
      </c>
      <c r="H27" s="114" t="s">
        <v>376</v>
      </c>
      <c r="I27" s="213" t="s">
        <v>547</v>
      </c>
      <c r="J27" s="50" t="s">
        <v>457</v>
      </c>
      <c r="K27" s="50">
        <v>7073557024</v>
      </c>
      <c r="L27" s="114" t="s">
        <v>623</v>
      </c>
      <c r="M27" s="50"/>
      <c r="N27" s="55" t="s">
        <v>482</v>
      </c>
      <c r="O27" s="55"/>
      <c r="P27" s="50" t="s">
        <v>9</v>
      </c>
      <c r="Q27" s="55"/>
      <c r="R27" s="55"/>
      <c r="S27" s="51"/>
      <c r="T27" s="51"/>
      <c r="U27" s="55"/>
    </row>
    <row r="28" spans="1:22" ht="42" customHeight="1">
      <c r="A28" s="506">
        <v>16</v>
      </c>
      <c r="B28" s="507" t="s">
        <v>813</v>
      </c>
      <c r="C28" s="509" t="s">
        <v>794</v>
      </c>
      <c r="D28" s="510" t="s">
        <v>794</v>
      </c>
      <c r="E28" s="511" t="s">
        <v>814</v>
      </c>
      <c r="F28" s="512" t="s">
        <v>815</v>
      </c>
      <c r="G28" s="50" t="s">
        <v>15</v>
      </c>
      <c r="H28" s="50" t="s">
        <v>367</v>
      </c>
      <c r="I28" s="50" t="s">
        <v>419</v>
      </c>
      <c r="J28" s="55"/>
      <c r="K28" s="50"/>
      <c r="L28" s="50"/>
      <c r="M28" s="50"/>
      <c r="N28" s="55" t="s">
        <v>752</v>
      </c>
      <c r="O28" s="55"/>
      <c r="P28" s="50" t="s">
        <v>9</v>
      </c>
      <c r="Q28" s="55"/>
      <c r="R28" s="55"/>
      <c r="S28" s="51"/>
      <c r="T28" s="51"/>
      <c r="U28" s="55"/>
    </row>
    <row r="29" spans="1:22" ht="57" customHeight="1">
      <c r="A29" s="506"/>
      <c r="B29" s="508"/>
      <c r="C29" s="509"/>
      <c r="D29" s="510"/>
      <c r="E29" s="511"/>
      <c r="F29" s="512"/>
      <c r="G29" s="50" t="s">
        <v>16</v>
      </c>
      <c r="H29" s="50" t="s">
        <v>133</v>
      </c>
      <c r="I29" s="50" t="s">
        <v>285</v>
      </c>
      <c r="J29" s="55" t="s">
        <v>457</v>
      </c>
      <c r="K29" s="50"/>
      <c r="L29" s="50"/>
      <c r="M29" s="50"/>
      <c r="N29" s="55" t="s">
        <v>753</v>
      </c>
      <c r="O29" s="55"/>
      <c r="P29" s="50" t="s">
        <v>9</v>
      </c>
      <c r="Q29" s="55"/>
      <c r="R29" s="55"/>
      <c r="S29" s="51"/>
      <c r="T29" s="51"/>
      <c r="U29" s="55"/>
    </row>
    <row r="30" spans="1:22" ht="27.75">
      <c r="A30" s="136">
        <v>17</v>
      </c>
      <c r="B30" s="47" t="s">
        <v>816</v>
      </c>
      <c r="C30" s="57" t="s">
        <v>332</v>
      </c>
      <c r="D30" s="112" t="s">
        <v>332</v>
      </c>
      <c r="E30" s="48" t="s">
        <v>817</v>
      </c>
      <c r="F30" s="49" t="s">
        <v>818</v>
      </c>
      <c r="G30" s="50" t="s">
        <v>16</v>
      </c>
      <c r="H30" s="60">
        <v>16.3</v>
      </c>
      <c r="I30" s="50" t="s">
        <v>819</v>
      </c>
      <c r="J30" s="167" t="s">
        <v>310</v>
      </c>
      <c r="K30" s="163">
        <v>3905251250</v>
      </c>
      <c r="L30" s="168"/>
      <c r="M30" s="50"/>
      <c r="N30" s="55" t="s">
        <v>820</v>
      </c>
      <c r="O30" s="55"/>
      <c r="P30" s="50" t="s">
        <v>9</v>
      </c>
      <c r="Q30" s="55"/>
      <c r="R30" s="55"/>
      <c r="S30" s="164"/>
      <c r="T30" s="51"/>
      <c r="U30" s="55"/>
    </row>
    <row r="31" spans="1:22" ht="153" customHeight="1">
      <c r="A31" s="136">
        <v>18</v>
      </c>
      <c r="B31" s="47" t="s">
        <v>821</v>
      </c>
      <c r="C31" s="57" t="s">
        <v>822</v>
      </c>
      <c r="D31" s="122" t="s">
        <v>823</v>
      </c>
      <c r="E31" s="49" t="s">
        <v>824</v>
      </c>
      <c r="F31" s="49" t="s">
        <v>825</v>
      </c>
      <c r="G31" s="50" t="s">
        <v>15</v>
      </c>
      <c r="H31" s="50"/>
      <c r="I31" s="50"/>
      <c r="J31" s="55"/>
      <c r="K31" s="159"/>
      <c r="L31" s="50"/>
      <c r="M31" s="50"/>
      <c r="N31" s="55" t="s">
        <v>632</v>
      </c>
      <c r="O31" s="55"/>
      <c r="P31" s="50" t="s">
        <v>9</v>
      </c>
      <c r="Q31" s="55"/>
      <c r="R31" s="55"/>
      <c r="S31" s="51"/>
      <c r="T31" s="51"/>
      <c r="U31" s="55"/>
    </row>
    <row r="32" spans="1:22" ht="164.25" customHeight="1">
      <c r="A32" s="136">
        <v>19</v>
      </c>
      <c r="B32" s="47" t="s">
        <v>826</v>
      </c>
      <c r="C32" s="57" t="s">
        <v>827</v>
      </c>
      <c r="D32" s="122" t="s">
        <v>828</v>
      </c>
      <c r="E32" s="49" t="s">
        <v>829</v>
      </c>
      <c r="F32" s="49" t="s">
        <v>830</v>
      </c>
      <c r="G32" s="50" t="s">
        <v>16</v>
      </c>
      <c r="H32" s="114">
        <v>17.600000000000001</v>
      </c>
      <c r="I32" s="114" t="s">
        <v>285</v>
      </c>
      <c r="J32" s="114" t="s">
        <v>420</v>
      </c>
      <c r="K32" s="50">
        <v>7272510363</v>
      </c>
      <c r="L32" s="50"/>
      <c r="M32" s="50"/>
      <c r="N32" s="50" t="s">
        <v>458</v>
      </c>
      <c r="O32" s="50"/>
      <c r="P32" s="50" t="s">
        <v>9</v>
      </c>
      <c r="Q32" s="55"/>
      <c r="R32" s="49"/>
      <c r="S32" s="170"/>
      <c r="T32" s="170"/>
      <c r="U32" s="55" t="s">
        <v>615</v>
      </c>
    </row>
    <row r="33" spans="1:21" ht="44.25" customHeight="1">
      <c r="A33" s="506">
        <v>20</v>
      </c>
      <c r="B33" s="507" t="s">
        <v>831</v>
      </c>
      <c r="C33" s="509" t="s">
        <v>832</v>
      </c>
      <c r="D33" s="510" t="s">
        <v>833</v>
      </c>
      <c r="E33" s="512" t="s">
        <v>834</v>
      </c>
      <c r="F33" s="512" t="s">
        <v>835</v>
      </c>
      <c r="G33" s="50" t="s">
        <v>15</v>
      </c>
      <c r="H33" s="50"/>
      <c r="I33" s="50"/>
      <c r="J33" s="55"/>
      <c r="K33" s="50"/>
      <c r="L33" s="50"/>
      <c r="M33" s="50"/>
      <c r="N33" s="55" t="s">
        <v>836</v>
      </c>
      <c r="O33" s="55"/>
      <c r="P33" s="50" t="s">
        <v>9</v>
      </c>
      <c r="Q33" s="55"/>
      <c r="R33" s="55"/>
      <c r="S33" s="51">
        <v>45620</v>
      </c>
      <c r="T33" s="51">
        <v>45620</v>
      </c>
      <c r="U33" s="517"/>
    </row>
    <row r="34" spans="1:21" ht="45" customHeight="1">
      <c r="A34" s="506"/>
      <c r="B34" s="508"/>
      <c r="C34" s="509"/>
      <c r="D34" s="510"/>
      <c r="E34" s="512"/>
      <c r="F34" s="512"/>
      <c r="G34" s="50" t="s">
        <v>16</v>
      </c>
      <c r="H34" s="50"/>
      <c r="I34" s="50"/>
      <c r="J34" s="55"/>
      <c r="K34" s="50"/>
      <c r="L34" s="50"/>
      <c r="M34" s="50"/>
      <c r="N34" s="55" t="s">
        <v>836</v>
      </c>
      <c r="O34" s="55"/>
      <c r="P34" s="50" t="s">
        <v>9</v>
      </c>
      <c r="Q34" s="55"/>
      <c r="R34" s="55"/>
      <c r="S34" s="51">
        <v>45620</v>
      </c>
      <c r="T34" s="51">
        <v>45620</v>
      </c>
      <c r="U34" s="518"/>
    </row>
    <row r="35" spans="1:21" ht="63" customHeight="1">
      <c r="A35" s="136">
        <v>21</v>
      </c>
      <c r="B35" s="47" t="s">
        <v>837</v>
      </c>
      <c r="C35" s="57" t="s">
        <v>806</v>
      </c>
      <c r="D35" s="112" t="s">
        <v>806</v>
      </c>
      <c r="E35" s="49" t="s">
        <v>838</v>
      </c>
      <c r="F35" s="53" t="s">
        <v>839</v>
      </c>
      <c r="G35" s="50" t="s">
        <v>15</v>
      </c>
      <c r="H35" s="50"/>
      <c r="I35" s="50"/>
      <c r="J35" s="55"/>
      <c r="K35" s="50"/>
      <c r="L35" s="50"/>
      <c r="M35" s="50" t="s">
        <v>192</v>
      </c>
      <c r="N35" s="55"/>
      <c r="O35" s="55"/>
      <c r="P35" s="50" t="s">
        <v>9</v>
      </c>
      <c r="Q35" s="55"/>
      <c r="R35" s="55"/>
      <c r="S35" s="51"/>
      <c r="T35" s="51"/>
      <c r="U35" s="179"/>
    </row>
    <row r="36" spans="1:21">
      <c r="A36" s="506">
        <v>22</v>
      </c>
      <c r="B36" s="507" t="s">
        <v>840</v>
      </c>
      <c r="C36" s="509" t="s">
        <v>743</v>
      </c>
      <c r="D36" s="510" t="s">
        <v>744</v>
      </c>
      <c r="E36" s="512" t="s">
        <v>841</v>
      </c>
      <c r="F36" s="512" t="s">
        <v>842</v>
      </c>
      <c r="G36" s="50" t="s">
        <v>15</v>
      </c>
      <c r="H36" s="146" t="s">
        <v>499</v>
      </c>
      <c r="I36" s="50" t="s">
        <v>581</v>
      </c>
      <c r="J36" s="55" t="s">
        <v>389</v>
      </c>
      <c r="K36" s="130">
        <v>85655265868</v>
      </c>
      <c r="L36" s="50"/>
      <c r="M36" s="50"/>
      <c r="N36" s="55" t="s">
        <v>747</v>
      </c>
      <c r="O36" s="55"/>
      <c r="P36" s="50" t="s">
        <v>9</v>
      </c>
      <c r="Q36" s="215"/>
      <c r="R36" s="56"/>
      <c r="S36" s="51"/>
      <c r="T36" s="187"/>
      <c r="U36" s="353"/>
    </row>
    <row r="37" spans="1:21">
      <c r="A37" s="506"/>
      <c r="B37" s="508"/>
      <c r="C37" s="509"/>
      <c r="D37" s="510"/>
      <c r="E37" s="512"/>
      <c r="F37" s="512"/>
      <c r="G37" s="50" t="s">
        <v>16</v>
      </c>
      <c r="H37" s="146" t="s">
        <v>392</v>
      </c>
      <c r="I37" s="50" t="s">
        <v>379</v>
      </c>
      <c r="J37" s="55" t="s">
        <v>389</v>
      </c>
      <c r="K37" s="130">
        <v>85655265868</v>
      </c>
      <c r="L37" s="50"/>
      <c r="M37" s="50"/>
      <c r="N37" s="55" t="s">
        <v>747</v>
      </c>
      <c r="O37" s="55"/>
      <c r="P37" s="50" t="s">
        <v>9</v>
      </c>
      <c r="Q37" s="215"/>
      <c r="R37" s="56"/>
      <c r="S37" s="51"/>
      <c r="T37" s="187"/>
      <c r="U37" s="353"/>
    </row>
    <row r="38" spans="1:21" ht="36.75" customHeight="1">
      <c r="A38" s="506">
        <v>23</v>
      </c>
      <c r="B38" s="507" t="s">
        <v>843</v>
      </c>
      <c r="C38" s="509" t="s">
        <v>844</v>
      </c>
      <c r="D38" s="519" t="s">
        <v>845</v>
      </c>
      <c r="E38" s="512" t="s">
        <v>846</v>
      </c>
      <c r="F38" s="512" t="s">
        <v>847</v>
      </c>
      <c r="G38" s="50" t="s">
        <v>15</v>
      </c>
      <c r="H38" s="50">
        <v>14</v>
      </c>
      <c r="I38" s="50" t="s">
        <v>848</v>
      </c>
      <c r="J38" s="167" t="s">
        <v>420</v>
      </c>
      <c r="K38" s="166">
        <v>3905251250</v>
      </c>
      <c r="L38" s="168"/>
      <c r="M38" s="50"/>
      <c r="N38" s="521" t="s">
        <v>820</v>
      </c>
      <c r="O38" s="55"/>
      <c r="P38" s="50" t="s">
        <v>9</v>
      </c>
      <c r="Q38" s="55"/>
      <c r="R38" s="523"/>
      <c r="S38" s="164"/>
      <c r="T38" s="51"/>
      <c r="U38" s="524"/>
    </row>
    <row r="39" spans="1:21" ht="42" customHeight="1">
      <c r="A39" s="506"/>
      <c r="B39" s="508"/>
      <c r="C39" s="509"/>
      <c r="D39" s="519"/>
      <c r="E39" s="512"/>
      <c r="F39" s="512"/>
      <c r="G39" s="50" t="s">
        <v>16</v>
      </c>
      <c r="H39" s="50">
        <v>16.3</v>
      </c>
      <c r="I39" s="50" t="s">
        <v>313</v>
      </c>
      <c r="J39" s="55" t="s">
        <v>420</v>
      </c>
      <c r="K39" s="166">
        <v>3905251250</v>
      </c>
      <c r="L39" s="50"/>
      <c r="M39" s="50"/>
      <c r="N39" s="522"/>
      <c r="O39" s="55"/>
      <c r="P39" s="50" t="s">
        <v>9</v>
      </c>
      <c r="Q39" s="55"/>
      <c r="R39" s="353"/>
      <c r="S39" s="164"/>
      <c r="T39" s="51"/>
      <c r="U39" s="525"/>
    </row>
    <row r="40" spans="1:21" ht="101.25">
      <c r="A40" s="136">
        <v>24</v>
      </c>
      <c r="B40" s="47" t="s">
        <v>849</v>
      </c>
      <c r="C40" s="57" t="s">
        <v>653</v>
      </c>
      <c r="D40" s="120" t="s">
        <v>850</v>
      </c>
      <c r="E40" s="92" t="s">
        <v>851</v>
      </c>
      <c r="F40" s="49" t="s">
        <v>852</v>
      </c>
      <c r="G40" s="50" t="s">
        <v>16</v>
      </c>
      <c r="H40" s="50">
        <v>18.100000000000001</v>
      </c>
      <c r="I40" s="50" t="s">
        <v>758</v>
      </c>
      <c r="J40" s="167" t="s">
        <v>457</v>
      </c>
      <c r="K40" s="50">
        <v>7242466149</v>
      </c>
      <c r="L40" s="318" t="s">
        <v>853</v>
      </c>
      <c r="M40" s="50"/>
      <c r="N40" s="55" t="s">
        <v>652</v>
      </c>
      <c r="O40" s="6"/>
      <c r="P40" s="50" t="s">
        <v>9</v>
      </c>
      <c r="Q40" s="55"/>
      <c r="R40" s="3" t="s">
        <v>854</v>
      </c>
      <c r="S40" s="51"/>
      <c r="T40" s="187"/>
      <c r="U40" s="205"/>
    </row>
    <row r="41" spans="1:21" ht="72.75">
      <c r="A41" s="136">
        <v>25</v>
      </c>
      <c r="B41" s="47" t="s">
        <v>855</v>
      </c>
      <c r="C41" s="57" t="s">
        <v>653</v>
      </c>
      <c r="D41" s="120" t="s">
        <v>850</v>
      </c>
      <c r="E41" s="92" t="s">
        <v>851</v>
      </c>
      <c r="F41" s="49" t="s">
        <v>852</v>
      </c>
      <c r="G41" s="50" t="s">
        <v>15</v>
      </c>
      <c r="H41" s="50">
        <v>14</v>
      </c>
      <c r="I41" s="50" t="s">
        <v>762</v>
      </c>
      <c r="J41" s="167" t="s">
        <v>210</v>
      </c>
      <c r="K41" s="50">
        <v>7209908257</v>
      </c>
      <c r="L41" s="318" t="s">
        <v>853</v>
      </c>
      <c r="M41" s="50"/>
      <c r="N41" s="55" t="s">
        <v>652</v>
      </c>
      <c r="O41" s="55"/>
      <c r="P41" s="50" t="s">
        <v>9</v>
      </c>
      <c r="Q41" s="55"/>
      <c r="R41" s="3" t="s">
        <v>856</v>
      </c>
      <c r="S41" s="51"/>
      <c r="T41" s="187"/>
      <c r="U41" s="205"/>
    </row>
    <row r="42" spans="1:21" ht="29.25">
      <c r="A42" s="506">
        <v>26</v>
      </c>
      <c r="B42" s="507" t="s">
        <v>857</v>
      </c>
      <c r="C42" s="509" t="s">
        <v>858</v>
      </c>
      <c r="D42" s="519" t="s">
        <v>859</v>
      </c>
      <c r="E42" s="512" t="s">
        <v>860</v>
      </c>
      <c r="F42" s="512" t="s">
        <v>861</v>
      </c>
      <c r="G42" s="50" t="s">
        <v>15</v>
      </c>
      <c r="H42" s="50">
        <v>14</v>
      </c>
      <c r="I42" s="50" t="s">
        <v>762</v>
      </c>
      <c r="J42" s="167" t="s">
        <v>210</v>
      </c>
      <c r="K42" s="50">
        <v>7209908257</v>
      </c>
      <c r="L42" s="318" t="s">
        <v>862</v>
      </c>
      <c r="M42" s="50"/>
      <c r="N42" s="55" t="s">
        <v>652</v>
      </c>
      <c r="O42" s="55"/>
      <c r="P42" s="50" t="s">
        <v>9</v>
      </c>
      <c r="Q42" s="55"/>
      <c r="R42" s="3" t="s">
        <v>863</v>
      </c>
      <c r="S42" s="51"/>
      <c r="T42" s="187"/>
      <c r="U42" s="205"/>
    </row>
    <row r="43" spans="1:21">
      <c r="A43" s="506"/>
      <c r="B43" s="508"/>
      <c r="C43" s="509"/>
      <c r="D43" s="519"/>
      <c r="E43" s="512"/>
      <c r="F43" s="512"/>
      <c r="G43" s="50" t="s">
        <v>16</v>
      </c>
      <c r="H43" s="50">
        <v>18.100000000000001</v>
      </c>
      <c r="I43" s="50" t="s">
        <v>758</v>
      </c>
      <c r="J43" s="167" t="s">
        <v>457</v>
      </c>
      <c r="K43" s="50">
        <v>7242466149</v>
      </c>
      <c r="L43" s="280" t="s">
        <v>864</v>
      </c>
      <c r="M43" s="50"/>
      <c r="N43" s="55" t="s">
        <v>652</v>
      </c>
      <c r="O43" s="55"/>
      <c r="P43" s="50" t="s">
        <v>9</v>
      </c>
      <c r="Q43" s="55"/>
      <c r="R43" s="3" t="s">
        <v>863</v>
      </c>
      <c r="S43" s="51"/>
      <c r="T43" s="187"/>
      <c r="U43" s="205"/>
    </row>
    <row r="44" spans="1:21" ht="27.75">
      <c r="A44" s="506">
        <v>27</v>
      </c>
      <c r="B44" s="507" t="s">
        <v>865</v>
      </c>
      <c r="C44" s="509" t="s">
        <v>866</v>
      </c>
      <c r="D44" s="519" t="s">
        <v>866</v>
      </c>
      <c r="E44" s="512" t="s">
        <v>867</v>
      </c>
      <c r="F44" s="520" t="s">
        <v>868</v>
      </c>
      <c r="G44" s="50" t="s">
        <v>15</v>
      </c>
      <c r="H44" s="50"/>
      <c r="I44" s="50"/>
      <c r="J44" s="55"/>
      <c r="K44" s="50"/>
      <c r="L44" s="50"/>
      <c r="M44" s="50"/>
      <c r="N44" s="55" t="s">
        <v>652</v>
      </c>
      <c r="O44" s="55"/>
      <c r="P44" s="50" t="s">
        <v>11</v>
      </c>
      <c r="Q44" s="55"/>
      <c r="R44" s="55"/>
      <c r="S44" s="58"/>
      <c r="T44" s="58"/>
      <c r="U44" s="332" t="s">
        <v>869</v>
      </c>
    </row>
    <row r="45" spans="1:21" ht="27.75">
      <c r="A45" s="506"/>
      <c r="B45" s="508"/>
      <c r="C45" s="509"/>
      <c r="D45" s="519"/>
      <c r="E45" s="512"/>
      <c r="F45" s="520"/>
      <c r="G45" s="50" t="s">
        <v>16</v>
      </c>
      <c r="H45" s="50"/>
      <c r="I45" s="50"/>
      <c r="J45" s="55"/>
      <c r="K45" s="50"/>
      <c r="L45" s="50"/>
      <c r="M45" s="50"/>
      <c r="N45" s="55" t="s">
        <v>652</v>
      </c>
      <c r="O45" s="55"/>
      <c r="P45" s="50" t="s">
        <v>11</v>
      </c>
      <c r="Q45" s="55"/>
      <c r="R45" s="55"/>
      <c r="S45" s="58"/>
      <c r="T45" s="58"/>
      <c r="U45" s="55" t="s">
        <v>869</v>
      </c>
    </row>
    <row r="46" spans="1:21" ht="27.75">
      <c r="A46" s="136">
        <v>28</v>
      </c>
      <c r="B46" s="93" t="s">
        <v>870</v>
      </c>
      <c r="C46" s="113" t="s">
        <v>871</v>
      </c>
      <c r="D46" s="62" t="s">
        <v>871</v>
      </c>
      <c r="E46" s="63" t="s">
        <v>860</v>
      </c>
      <c r="F46" s="94" t="s">
        <v>757</v>
      </c>
      <c r="G46" s="50" t="s">
        <v>15</v>
      </c>
      <c r="H46" s="50">
        <v>14</v>
      </c>
      <c r="I46" s="50" t="s">
        <v>762</v>
      </c>
      <c r="J46" s="167" t="s">
        <v>210</v>
      </c>
      <c r="K46" s="50">
        <v>7209908257</v>
      </c>
      <c r="L46" s="283" t="s">
        <v>872</v>
      </c>
      <c r="M46" s="59"/>
      <c r="N46" s="55" t="s">
        <v>652</v>
      </c>
      <c r="O46" s="59"/>
      <c r="P46" s="50" t="s">
        <v>9</v>
      </c>
      <c r="Q46" s="59"/>
      <c r="R46" s="59"/>
      <c r="S46" s="51"/>
      <c r="T46" s="51"/>
      <c r="U46" s="3"/>
    </row>
    <row r="47" spans="1:21" ht="25.5">
      <c r="A47" s="136">
        <v>29</v>
      </c>
      <c r="B47" s="61" t="s">
        <v>873</v>
      </c>
      <c r="C47" s="57" t="s">
        <v>764</v>
      </c>
      <c r="D47" s="112" t="s">
        <v>765</v>
      </c>
      <c r="E47" s="63" t="s">
        <v>874</v>
      </c>
      <c r="F47" s="49" t="s">
        <v>852</v>
      </c>
      <c r="G47" s="50" t="s">
        <v>15</v>
      </c>
      <c r="H47" s="50">
        <v>14</v>
      </c>
      <c r="I47" s="50" t="s">
        <v>762</v>
      </c>
      <c r="J47" s="167" t="s">
        <v>210</v>
      </c>
      <c r="K47" s="50">
        <v>7209908257</v>
      </c>
      <c r="L47" s="280" t="s">
        <v>875</v>
      </c>
      <c r="M47" s="59"/>
      <c r="N47" s="55" t="s">
        <v>652</v>
      </c>
      <c r="O47" s="59"/>
      <c r="P47" s="50" t="s">
        <v>9</v>
      </c>
      <c r="Q47" s="59"/>
      <c r="R47" s="59"/>
      <c r="S47" s="51"/>
      <c r="T47" s="51"/>
      <c r="U47" s="331" t="s">
        <v>548</v>
      </c>
    </row>
    <row r="48" spans="1:21" ht="25.5">
      <c r="A48" s="136">
        <v>30</v>
      </c>
      <c r="B48" s="61" t="s">
        <v>876</v>
      </c>
      <c r="C48" s="57" t="s">
        <v>764</v>
      </c>
      <c r="D48" s="112" t="s">
        <v>765</v>
      </c>
      <c r="E48" s="63" t="s">
        <v>877</v>
      </c>
      <c r="F48" s="49" t="s">
        <v>852</v>
      </c>
      <c r="G48" s="50" t="s">
        <v>15</v>
      </c>
      <c r="H48" s="50">
        <v>14</v>
      </c>
      <c r="I48" s="50" t="s">
        <v>762</v>
      </c>
      <c r="J48" s="167" t="s">
        <v>210</v>
      </c>
      <c r="K48" s="50">
        <v>7209908257</v>
      </c>
      <c r="L48" s="280" t="s">
        <v>875</v>
      </c>
      <c r="M48" s="59"/>
      <c r="N48" s="55" t="s">
        <v>652</v>
      </c>
      <c r="O48" s="59"/>
      <c r="P48" s="50" t="s">
        <v>9</v>
      </c>
      <c r="Q48" s="59"/>
      <c r="R48" s="59"/>
      <c r="S48" s="51"/>
      <c r="T48" s="51"/>
      <c r="U48" s="331" t="s">
        <v>548</v>
      </c>
    </row>
    <row r="49" spans="1:21" ht="81" customHeight="1">
      <c r="A49" s="506">
        <v>31</v>
      </c>
      <c r="B49" s="529" t="s">
        <v>878</v>
      </c>
      <c r="C49" s="531" t="s">
        <v>827</v>
      </c>
      <c r="D49" s="532" t="s">
        <v>828</v>
      </c>
      <c r="E49" s="533" t="s">
        <v>879</v>
      </c>
      <c r="F49" s="533" t="s">
        <v>880</v>
      </c>
      <c r="G49" s="50" t="s">
        <v>15</v>
      </c>
      <c r="H49" s="176" t="s">
        <v>462</v>
      </c>
      <c r="I49" s="50" t="s">
        <v>463</v>
      </c>
      <c r="J49" s="50" t="s">
        <v>310</v>
      </c>
      <c r="K49" s="50">
        <v>7052082506</v>
      </c>
      <c r="L49" s="50"/>
      <c r="M49" s="50"/>
      <c r="N49" s="50" t="s">
        <v>458</v>
      </c>
      <c r="O49" s="59"/>
      <c r="P49" s="50" t="s">
        <v>9</v>
      </c>
      <c r="Q49" s="59"/>
      <c r="R49" s="63"/>
      <c r="S49" s="170"/>
      <c r="T49" s="170"/>
      <c r="U49" s="55" t="s">
        <v>615</v>
      </c>
    </row>
    <row r="50" spans="1:21" ht="66" customHeight="1">
      <c r="A50" s="506"/>
      <c r="B50" s="530"/>
      <c r="C50" s="531"/>
      <c r="D50" s="532"/>
      <c r="E50" s="533"/>
      <c r="F50" s="533"/>
      <c r="G50" s="50" t="s">
        <v>16</v>
      </c>
      <c r="H50" s="114">
        <v>17.600000000000001</v>
      </c>
      <c r="I50" s="114" t="s">
        <v>285</v>
      </c>
      <c r="J50" s="114" t="s">
        <v>420</v>
      </c>
      <c r="K50" s="50">
        <v>7272510363</v>
      </c>
      <c r="L50" s="59"/>
      <c r="M50" s="59"/>
      <c r="N50" s="50" t="s">
        <v>458</v>
      </c>
      <c r="O50" s="59"/>
      <c r="P50" s="50" t="s">
        <v>9</v>
      </c>
      <c r="Q50" s="59"/>
      <c r="R50" s="59"/>
      <c r="S50" s="59"/>
      <c r="T50" s="59"/>
      <c r="U50" s="55" t="s">
        <v>615</v>
      </c>
    </row>
    <row r="51" spans="1:21" ht="73.5" customHeight="1">
      <c r="A51" s="109">
        <v>32</v>
      </c>
      <c r="B51" s="61" t="s">
        <v>881</v>
      </c>
      <c r="C51" s="50" t="s">
        <v>882</v>
      </c>
      <c r="D51" s="109" t="s">
        <v>882</v>
      </c>
      <c r="E51" s="55" t="s">
        <v>883</v>
      </c>
      <c r="F51" s="55" t="s">
        <v>884</v>
      </c>
      <c r="G51" s="50" t="s">
        <v>16</v>
      </c>
      <c r="H51" s="60">
        <v>16.3</v>
      </c>
      <c r="I51" s="109" t="s">
        <v>819</v>
      </c>
      <c r="J51" s="339" t="s">
        <v>420</v>
      </c>
      <c r="K51" s="166">
        <v>3905251250</v>
      </c>
      <c r="L51" s="169"/>
      <c r="M51" s="59"/>
      <c r="N51" s="161" t="s">
        <v>820</v>
      </c>
      <c r="O51" s="59"/>
      <c r="P51" s="50" t="s">
        <v>9</v>
      </c>
      <c r="Q51" s="59"/>
      <c r="R51" s="59"/>
      <c r="S51" s="164"/>
      <c r="T51" s="59"/>
      <c r="U51" s="59"/>
    </row>
    <row r="52" spans="1:21" ht="39" customHeight="1">
      <c r="A52" s="114">
        <v>33</v>
      </c>
      <c r="B52" s="160" t="s">
        <v>885</v>
      </c>
      <c r="C52" s="1" t="s">
        <v>886</v>
      </c>
      <c r="D52" s="114" t="s">
        <v>886</v>
      </c>
      <c r="E52" s="3" t="s">
        <v>887</v>
      </c>
      <c r="F52" s="2" t="s">
        <v>888</v>
      </c>
      <c r="G52" s="50" t="s">
        <v>16</v>
      </c>
      <c r="H52" s="114" t="s">
        <v>40</v>
      </c>
      <c r="I52" s="114" t="s">
        <v>889</v>
      </c>
      <c r="J52" s="114" t="s">
        <v>890</v>
      </c>
      <c r="K52" s="103"/>
      <c r="L52" s="44"/>
      <c r="M52" s="44"/>
      <c r="N52" s="205" t="s">
        <v>891</v>
      </c>
      <c r="O52" s="44"/>
      <c r="P52" s="50" t="s">
        <v>9</v>
      </c>
      <c r="Q52" s="44"/>
      <c r="R52" s="44"/>
      <c r="S52" s="223">
        <v>45620</v>
      </c>
      <c r="T52" s="223">
        <v>45620</v>
      </c>
      <c r="U52" s="44"/>
    </row>
    <row r="53" spans="1:21" ht="63" customHeight="1">
      <c r="A53" s="415">
        <v>34</v>
      </c>
      <c r="B53" s="526" t="s">
        <v>892</v>
      </c>
      <c r="C53" s="349" t="s">
        <v>749</v>
      </c>
      <c r="D53" s="405" t="s">
        <v>749</v>
      </c>
      <c r="E53" s="365" t="s">
        <v>893</v>
      </c>
      <c r="F53" s="528" t="s">
        <v>894</v>
      </c>
      <c r="G53" s="50" t="s">
        <v>15</v>
      </c>
      <c r="H53" s="114" t="s">
        <v>367</v>
      </c>
      <c r="I53" s="114" t="s">
        <v>419</v>
      </c>
      <c r="J53" s="114"/>
      <c r="K53" s="44"/>
      <c r="L53" s="44"/>
      <c r="M53" s="44"/>
      <c r="N53" s="205" t="s">
        <v>752</v>
      </c>
      <c r="O53" s="44"/>
      <c r="P53" s="50" t="s">
        <v>9</v>
      </c>
      <c r="Q53" s="44"/>
      <c r="R53" s="44"/>
      <c r="S53" s="44"/>
      <c r="T53" s="44"/>
      <c r="U53" s="44"/>
    </row>
    <row r="54" spans="1:21" ht="54.75" customHeight="1">
      <c r="A54" s="407"/>
      <c r="B54" s="527"/>
      <c r="C54" s="349"/>
      <c r="D54" s="405"/>
      <c r="E54" s="365"/>
      <c r="F54" s="353"/>
      <c r="G54" s="50" t="s">
        <v>16</v>
      </c>
      <c r="H54" s="114" t="s">
        <v>133</v>
      </c>
      <c r="I54" s="114" t="s">
        <v>285</v>
      </c>
      <c r="J54" s="114"/>
      <c r="K54" s="44"/>
      <c r="L54" s="44"/>
      <c r="M54" s="44"/>
      <c r="N54" s="205" t="s">
        <v>753</v>
      </c>
      <c r="O54" s="44"/>
      <c r="P54" s="50" t="s">
        <v>9</v>
      </c>
      <c r="Q54" s="44"/>
      <c r="R54" s="44"/>
      <c r="S54" s="44"/>
      <c r="T54" s="44"/>
      <c r="U54" s="44"/>
    </row>
    <row r="55" spans="1:21" ht="38.25" customHeight="1">
      <c r="A55" s="415">
        <v>35</v>
      </c>
      <c r="B55" s="526" t="s">
        <v>895</v>
      </c>
      <c r="C55" s="349" t="s">
        <v>474</v>
      </c>
      <c r="D55" s="405" t="s">
        <v>474</v>
      </c>
      <c r="E55" s="365" t="s">
        <v>896</v>
      </c>
      <c r="F55" s="365" t="s">
        <v>897</v>
      </c>
      <c r="G55" s="50" t="s">
        <v>15</v>
      </c>
      <c r="H55" s="114" t="s">
        <v>367</v>
      </c>
      <c r="I55" s="114" t="s">
        <v>456</v>
      </c>
      <c r="J55" s="114" t="s">
        <v>457</v>
      </c>
      <c r="K55" s="1" t="s">
        <v>898</v>
      </c>
      <c r="L55" s="114" t="s">
        <v>621</v>
      </c>
      <c r="M55" s="44"/>
      <c r="N55" s="1" t="s">
        <v>458</v>
      </c>
      <c r="O55" s="44"/>
      <c r="P55" s="50" t="s">
        <v>9</v>
      </c>
      <c r="Q55" s="534"/>
      <c r="R55" s="44"/>
      <c r="S55" s="170"/>
      <c r="T55" s="170"/>
      <c r="U55" s="114" t="s">
        <v>899</v>
      </c>
    </row>
    <row r="56" spans="1:21" ht="34.5" customHeight="1">
      <c r="A56" s="405"/>
      <c r="B56" s="527"/>
      <c r="C56" s="402"/>
      <c r="D56" s="405"/>
      <c r="E56" s="365"/>
      <c r="F56" s="365"/>
      <c r="G56" s="50" t="s">
        <v>16</v>
      </c>
      <c r="H56" s="208" t="s">
        <v>585</v>
      </c>
      <c r="I56" s="208" t="s">
        <v>465</v>
      </c>
      <c r="J56" s="208" t="s">
        <v>457</v>
      </c>
      <c r="K56" s="114">
        <v>7014522257</v>
      </c>
      <c r="L56" s="114" t="s">
        <v>476</v>
      </c>
      <c r="M56" s="44"/>
      <c r="N56" s="1" t="s">
        <v>458</v>
      </c>
      <c r="O56" s="44"/>
      <c r="P56" s="50" t="s">
        <v>9</v>
      </c>
      <c r="Q56" s="535"/>
      <c r="R56" s="44"/>
      <c r="S56" s="44"/>
      <c r="T56" s="44"/>
      <c r="U56" s="114" t="s">
        <v>899</v>
      </c>
    </row>
    <row r="57" spans="1:21" ht="95.25" customHeight="1">
      <c r="A57" s="405">
        <v>36</v>
      </c>
      <c r="B57" s="536" t="s">
        <v>900</v>
      </c>
      <c r="C57" s="349" t="s">
        <v>827</v>
      </c>
      <c r="D57" s="538" t="s">
        <v>828</v>
      </c>
      <c r="E57" s="365" t="s">
        <v>901</v>
      </c>
      <c r="F57" s="365" t="s">
        <v>902</v>
      </c>
      <c r="G57" s="50" t="s">
        <v>15</v>
      </c>
      <c r="H57" s="176" t="s">
        <v>462</v>
      </c>
      <c r="I57" s="50" t="s">
        <v>903</v>
      </c>
      <c r="J57" s="50" t="s">
        <v>310</v>
      </c>
      <c r="K57" s="50">
        <v>7052082506</v>
      </c>
      <c r="L57" s="50"/>
      <c r="M57" s="50"/>
      <c r="N57" s="50" t="s">
        <v>458</v>
      </c>
      <c r="O57" s="44"/>
      <c r="P57" s="50" t="s">
        <v>9</v>
      </c>
      <c r="Q57" s="44"/>
      <c r="R57" s="2"/>
      <c r="S57" s="170"/>
      <c r="T57" s="170"/>
      <c r="U57" s="44"/>
    </row>
    <row r="58" spans="1:21" ht="87.75" customHeight="1">
      <c r="A58" s="405"/>
      <c r="B58" s="537"/>
      <c r="C58" s="402"/>
      <c r="D58" s="538"/>
      <c r="E58" s="365"/>
      <c r="F58" s="365"/>
      <c r="G58" s="50" t="s">
        <v>16</v>
      </c>
      <c r="H58" s="114" t="s">
        <v>40</v>
      </c>
      <c r="I58" s="114" t="s">
        <v>285</v>
      </c>
      <c r="J58" s="114" t="s">
        <v>420</v>
      </c>
      <c r="K58" s="114"/>
      <c r="L58" s="44"/>
      <c r="M58" s="44"/>
      <c r="N58" s="205"/>
      <c r="O58" s="44"/>
      <c r="P58" s="50" t="s">
        <v>9</v>
      </c>
      <c r="Q58" s="44"/>
      <c r="R58" s="44"/>
      <c r="S58" s="44"/>
      <c r="T58" s="44"/>
      <c r="U58" s="44"/>
    </row>
    <row r="59" spans="1:21" s="193" customFormat="1" ht="68.25">
      <c r="A59" s="129">
        <v>37</v>
      </c>
      <c r="B59" s="294" t="s">
        <v>904</v>
      </c>
      <c r="C59" s="1" t="s">
        <v>474</v>
      </c>
      <c r="D59" s="115" t="s">
        <v>474</v>
      </c>
      <c r="E59" s="3" t="s">
        <v>905</v>
      </c>
      <c r="F59" s="3" t="s">
        <v>906</v>
      </c>
      <c r="G59" s="50" t="s">
        <v>16</v>
      </c>
      <c r="H59" s="114">
        <v>18.100000000000001</v>
      </c>
      <c r="I59" s="114" t="s">
        <v>907</v>
      </c>
      <c r="J59" s="114" t="s">
        <v>389</v>
      </c>
      <c r="K59" s="192"/>
      <c r="L59" s="192"/>
      <c r="M59" s="192"/>
      <c r="N59" s="1" t="s">
        <v>458</v>
      </c>
      <c r="O59" s="192"/>
      <c r="P59" s="50" t="s">
        <v>9</v>
      </c>
      <c r="Q59" s="14"/>
      <c r="R59" s="3"/>
      <c r="S59" s="192"/>
      <c r="T59" s="192"/>
      <c r="U59" s="55" t="s">
        <v>908</v>
      </c>
    </row>
    <row r="60" spans="1:21" ht="126" customHeight="1">
      <c r="A60" s="114">
        <v>38</v>
      </c>
      <c r="B60" s="295" t="s">
        <v>909</v>
      </c>
      <c r="C60" s="7" t="s">
        <v>910</v>
      </c>
      <c r="D60" s="114" t="s">
        <v>911</v>
      </c>
      <c r="E60" s="3" t="s">
        <v>912</v>
      </c>
      <c r="F60" s="3" t="s">
        <v>913</v>
      </c>
      <c r="G60" s="50" t="s">
        <v>15</v>
      </c>
      <c r="H60" s="44" t="s">
        <v>914</v>
      </c>
      <c r="I60" s="44"/>
      <c r="J60" s="44"/>
      <c r="K60" s="44"/>
      <c r="L60" s="44"/>
      <c r="M60" s="44"/>
      <c r="N60" s="205" t="s">
        <v>632</v>
      </c>
      <c r="O60" s="44"/>
      <c r="P60" s="50" t="s">
        <v>9</v>
      </c>
      <c r="Q60" s="202" t="s">
        <v>915</v>
      </c>
      <c r="R60" s="205" t="s">
        <v>916</v>
      </c>
      <c r="S60" s="44"/>
      <c r="T60" s="44"/>
      <c r="U60" s="44"/>
    </row>
    <row r="61" spans="1:21" ht="67.5" customHeight="1">
      <c r="A61" s="137">
        <v>39</v>
      </c>
      <c r="B61" s="135" t="s">
        <v>917</v>
      </c>
      <c r="C61" s="1" t="s">
        <v>366</v>
      </c>
      <c r="D61" s="1" t="s">
        <v>366</v>
      </c>
      <c r="E61" s="2" t="s">
        <v>918</v>
      </c>
      <c r="F61" s="2"/>
      <c r="G61" s="50" t="s">
        <v>16</v>
      </c>
      <c r="H61" s="44"/>
      <c r="I61" s="44"/>
      <c r="J61" s="44"/>
      <c r="K61" s="102"/>
      <c r="L61" s="44"/>
      <c r="M61" s="44"/>
      <c r="N61" s="205" t="s">
        <v>919</v>
      </c>
      <c r="O61" s="44"/>
      <c r="P61" s="50" t="s">
        <v>9</v>
      </c>
      <c r="Q61" s="44"/>
      <c r="R61" s="44"/>
      <c r="S61" s="44"/>
      <c r="T61" s="44"/>
      <c r="U61" s="44"/>
    </row>
    <row r="62" spans="1:21" ht="212.25" customHeight="1">
      <c r="A62" s="114">
        <v>40</v>
      </c>
      <c r="B62" s="135" t="s">
        <v>920</v>
      </c>
      <c r="C62" s="1" t="s">
        <v>218</v>
      </c>
      <c r="D62" s="114" t="s">
        <v>218</v>
      </c>
      <c r="E62" s="2" t="s">
        <v>921</v>
      </c>
      <c r="F62" s="2" t="s">
        <v>922</v>
      </c>
      <c r="G62" s="50" t="s">
        <v>15</v>
      </c>
      <c r="H62" s="114">
        <v>14</v>
      </c>
      <c r="I62" s="44"/>
      <c r="J62" s="155" t="s">
        <v>608</v>
      </c>
      <c r="K62" s="166">
        <v>3905251250</v>
      </c>
      <c r="L62" s="152"/>
      <c r="M62" s="44"/>
      <c r="N62" s="162" t="s">
        <v>820</v>
      </c>
      <c r="O62" s="44"/>
      <c r="P62" s="50" t="s">
        <v>9</v>
      </c>
      <c r="Q62" s="44"/>
      <c r="R62" s="44"/>
      <c r="S62" s="165"/>
      <c r="T62" s="44"/>
      <c r="U62" s="44"/>
    </row>
    <row r="63" spans="1:21" ht="88.5" customHeight="1">
      <c r="A63" s="114">
        <v>41</v>
      </c>
      <c r="B63" s="135" t="s">
        <v>923</v>
      </c>
      <c r="C63" s="1" t="s">
        <v>924</v>
      </c>
      <c r="D63" s="1" t="s">
        <v>924</v>
      </c>
      <c r="E63" s="2" t="s">
        <v>925</v>
      </c>
      <c r="F63" s="2" t="s">
        <v>926</v>
      </c>
      <c r="G63" s="50" t="s">
        <v>15</v>
      </c>
      <c r="H63" s="44"/>
      <c r="I63" s="44"/>
      <c r="J63" s="44"/>
      <c r="K63" s="103"/>
      <c r="L63" s="44"/>
      <c r="M63" s="44"/>
      <c r="N63" s="205" t="s">
        <v>752</v>
      </c>
      <c r="O63" s="44"/>
      <c r="P63" s="50" t="s">
        <v>9</v>
      </c>
      <c r="Q63" s="44"/>
      <c r="R63" s="44"/>
      <c r="S63" s="44"/>
      <c r="T63" s="44"/>
      <c r="U63" s="44"/>
    </row>
    <row r="64" spans="1:21" ht="149.25" customHeight="1">
      <c r="A64" s="405">
        <v>42</v>
      </c>
      <c r="B64" s="526" t="s">
        <v>927</v>
      </c>
      <c r="C64" s="349" t="s">
        <v>366</v>
      </c>
      <c r="D64" s="405" t="s">
        <v>928</v>
      </c>
      <c r="E64" s="365" t="s">
        <v>929</v>
      </c>
      <c r="F64" s="365"/>
      <c r="G64" s="50" t="s">
        <v>15</v>
      </c>
      <c r="H64" s="44"/>
      <c r="I64" s="44"/>
      <c r="J64" s="44"/>
      <c r="K64" s="44"/>
      <c r="L64" s="44"/>
      <c r="M64" s="44"/>
      <c r="N64" s="205" t="s">
        <v>930</v>
      </c>
      <c r="O64" s="44"/>
      <c r="P64" s="50" t="s">
        <v>9</v>
      </c>
      <c r="Q64" s="44"/>
      <c r="R64" s="44"/>
      <c r="S64" s="44"/>
      <c r="T64" s="44"/>
      <c r="U64" s="44"/>
    </row>
    <row r="65" spans="1:21" ht="162.75" customHeight="1">
      <c r="A65" s="405"/>
      <c r="B65" s="527"/>
      <c r="C65" s="349"/>
      <c r="D65" s="405"/>
      <c r="E65" s="365"/>
      <c r="F65" s="365"/>
      <c r="G65" s="50" t="s">
        <v>16</v>
      </c>
      <c r="H65" s="44" t="s">
        <v>370</v>
      </c>
      <c r="I65" s="44" t="s">
        <v>371</v>
      </c>
      <c r="J65" s="44"/>
      <c r="K65" s="44"/>
      <c r="L65" s="44"/>
      <c r="M65" s="44"/>
      <c r="N65" s="205" t="s">
        <v>919</v>
      </c>
      <c r="O65" s="44"/>
      <c r="P65" s="50" t="s">
        <v>9</v>
      </c>
      <c r="Q65" s="44"/>
      <c r="R65" s="44"/>
      <c r="S65" s="44"/>
      <c r="T65" s="44"/>
      <c r="U65" s="44"/>
    </row>
    <row r="66" spans="1:21" ht="85.5" customHeight="1">
      <c r="A66" s="405">
        <v>43</v>
      </c>
      <c r="B66" s="539" t="s">
        <v>931</v>
      </c>
      <c r="C66" s="349" t="s">
        <v>858</v>
      </c>
      <c r="D66" s="405" t="s">
        <v>859</v>
      </c>
      <c r="E66" s="365" t="s">
        <v>932</v>
      </c>
      <c r="F66" s="365" t="s">
        <v>933</v>
      </c>
      <c r="G66" s="50" t="s">
        <v>15</v>
      </c>
      <c r="H66" s="50">
        <v>14</v>
      </c>
      <c r="I66" s="50" t="s">
        <v>762</v>
      </c>
      <c r="J66" s="167" t="s">
        <v>210</v>
      </c>
      <c r="K66" s="50">
        <v>7209908257</v>
      </c>
      <c r="L66" s="280" t="s">
        <v>864</v>
      </c>
      <c r="M66" s="44"/>
      <c r="N66" s="3" t="s">
        <v>652</v>
      </c>
      <c r="O66" s="44"/>
      <c r="P66" s="50" t="s">
        <v>9</v>
      </c>
      <c r="Q66" s="44"/>
      <c r="R66" s="44"/>
      <c r="S66" s="51"/>
      <c r="T66" s="51"/>
      <c r="U66" s="3" t="s">
        <v>863</v>
      </c>
    </row>
    <row r="67" spans="1:21" ht="65.25" customHeight="1">
      <c r="A67" s="405"/>
      <c r="B67" s="540"/>
      <c r="C67" s="349"/>
      <c r="D67" s="405"/>
      <c r="E67" s="365"/>
      <c r="F67" s="365"/>
      <c r="G67" s="50" t="s">
        <v>16</v>
      </c>
      <c r="H67" s="50">
        <v>18.100000000000001</v>
      </c>
      <c r="I67" s="50" t="s">
        <v>758</v>
      </c>
      <c r="J67" s="167" t="s">
        <v>457</v>
      </c>
      <c r="K67" s="50">
        <v>7242466149</v>
      </c>
      <c r="L67" s="280" t="s">
        <v>864</v>
      </c>
      <c r="M67" s="44"/>
      <c r="N67" s="3" t="s">
        <v>652</v>
      </c>
      <c r="O67" s="44"/>
      <c r="P67" s="50" t="s">
        <v>9</v>
      </c>
      <c r="Q67" s="44"/>
      <c r="R67" s="44"/>
      <c r="S67" s="51"/>
      <c r="T67" s="51"/>
      <c r="U67" s="3" t="s">
        <v>863</v>
      </c>
    </row>
    <row r="68" spans="1:21" ht="90" customHeight="1">
      <c r="A68" s="114">
        <v>44</v>
      </c>
      <c r="B68" s="135" t="s">
        <v>934</v>
      </c>
      <c r="C68" s="1" t="s">
        <v>773</v>
      </c>
      <c r="D68" s="1" t="s">
        <v>774</v>
      </c>
      <c r="E68" s="2" t="s">
        <v>935</v>
      </c>
      <c r="F68" s="2" t="s">
        <v>936</v>
      </c>
      <c r="G68" s="50" t="s">
        <v>15</v>
      </c>
      <c r="H68" s="5" t="s">
        <v>937</v>
      </c>
      <c r="I68" s="5" t="s">
        <v>938</v>
      </c>
      <c r="J68" s="5" t="s">
        <v>457</v>
      </c>
      <c r="K68" s="50" t="s">
        <v>939</v>
      </c>
      <c r="L68" s="129"/>
      <c r="M68" s="5" t="s">
        <v>940</v>
      </c>
      <c r="N68" s="5" t="s">
        <v>470</v>
      </c>
      <c r="O68" s="114"/>
      <c r="P68" s="130" t="s">
        <v>9</v>
      </c>
      <c r="Q68" s="210"/>
      <c r="R68" s="55" t="s">
        <v>778</v>
      </c>
      <c r="S68" s="51"/>
      <c r="T68" s="51"/>
      <c r="U68" s="44"/>
    </row>
    <row r="69" spans="1:21" ht="33" customHeight="1">
      <c r="A69" s="405">
        <v>45</v>
      </c>
      <c r="B69" s="526" t="s">
        <v>941</v>
      </c>
      <c r="C69" s="349" t="s">
        <v>177</v>
      </c>
      <c r="D69" s="405" t="s">
        <v>942</v>
      </c>
      <c r="E69" s="365" t="s">
        <v>943</v>
      </c>
      <c r="F69" s="349" t="s">
        <v>767</v>
      </c>
      <c r="G69" s="50" t="s">
        <v>15</v>
      </c>
      <c r="H69" s="44" t="s">
        <v>376</v>
      </c>
      <c r="I69" s="44" t="s">
        <v>603</v>
      </c>
      <c r="J69" s="44" t="s">
        <v>890</v>
      </c>
      <c r="K69" s="44">
        <v>7272643778</v>
      </c>
      <c r="L69" s="44">
        <v>87788411437</v>
      </c>
      <c r="M69" s="44"/>
      <c r="N69" s="205" t="s">
        <v>604</v>
      </c>
      <c r="O69" s="44"/>
      <c r="P69" s="50" t="s">
        <v>9</v>
      </c>
      <c r="Q69" s="44"/>
      <c r="R69" s="44"/>
      <c r="S69" s="44"/>
      <c r="T69" s="44"/>
      <c r="U69" s="44"/>
    </row>
    <row r="70" spans="1:21" ht="43.5" customHeight="1">
      <c r="A70" s="405"/>
      <c r="B70" s="527"/>
      <c r="C70" s="349"/>
      <c r="D70" s="405"/>
      <c r="E70" s="365"/>
      <c r="F70" s="349"/>
      <c r="G70" s="50" t="s">
        <v>16</v>
      </c>
      <c r="H70" s="44" t="s">
        <v>944</v>
      </c>
      <c r="I70" s="44" t="s">
        <v>945</v>
      </c>
      <c r="J70" s="44" t="s">
        <v>946</v>
      </c>
      <c r="K70" s="44">
        <v>7225397206</v>
      </c>
      <c r="L70" s="44"/>
      <c r="M70" s="44"/>
      <c r="N70" s="205" t="s">
        <v>947</v>
      </c>
      <c r="O70" s="44"/>
      <c r="P70" s="50" t="s">
        <v>9</v>
      </c>
      <c r="Q70" s="44"/>
      <c r="R70" s="44"/>
      <c r="S70" s="44"/>
      <c r="T70" s="44"/>
      <c r="U70" s="44"/>
    </row>
    <row r="71" spans="1:21" ht="39.75" customHeight="1">
      <c r="A71" s="405">
        <v>46</v>
      </c>
      <c r="B71" s="526" t="s">
        <v>948</v>
      </c>
      <c r="C71" s="349" t="s">
        <v>773</v>
      </c>
      <c r="D71" s="405" t="s">
        <v>774</v>
      </c>
      <c r="E71" s="365" t="s">
        <v>949</v>
      </c>
      <c r="F71" s="349"/>
      <c r="G71" s="50" t="s">
        <v>15</v>
      </c>
      <c r="H71" s="102" t="s">
        <v>376</v>
      </c>
      <c r="I71" s="102" t="s">
        <v>617</v>
      </c>
      <c r="J71" s="102" t="s">
        <v>457</v>
      </c>
      <c r="K71" s="196">
        <v>7001357535</v>
      </c>
      <c r="L71" s="102"/>
      <c r="M71" s="102" t="s">
        <v>950</v>
      </c>
      <c r="N71" s="221" t="s">
        <v>470</v>
      </c>
      <c r="O71" s="102"/>
      <c r="P71" s="130" t="s">
        <v>9</v>
      </c>
      <c r="Q71" s="202"/>
      <c r="R71" s="55" t="s">
        <v>778</v>
      </c>
      <c r="S71" s="51"/>
      <c r="T71" s="51"/>
      <c r="U71" s="44"/>
    </row>
    <row r="72" spans="1:21" ht="34.5" customHeight="1">
      <c r="A72" s="405"/>
      <c r="B72" s="527"/>
      <c r="C72" s="349"/>
      <c r="D72" s="405"/>
      <c r="E72" s="365"/>
      <c r="F72" s="349"/>
      <c r="G72" s="50" t="s">
        <v>16</v>
      </c>
      <c r="H72" s="208" t="s">
        <v>585</v>
      </c>
      <c r="I72" s="208" t="s">
        <v>951</v>
      </c>
      <c r="J72" s="208" t="s">
        <v>457</v>
      </c>
      <c r="K72" s="44">
        <v>7014522257</v>
      </c>
      <c r="L72" s="44"/>
      <c r="M72" s="44" t="s">
        <v>952</v>
      </c>
      <c r="N72" s="205" t="s">
        <v>470</v>
      </c>
      <c r="O72" s="44"/>
      <c r="P72" s="50" t="s">
        <v>9</v>
      </c>
      <c r="Q72" s="44"/>
      <c r="R72" s="44"/>
      <c r="S72" s="44"/>
      <c r="T72" s="44"/>
      <c r="U72" s="44"/>
    </row>
    <row r="73" spans="1:21" ht="56.25" customHeight="1">
      <c r="A73" s="114">
        <v>47</v>
      </c>
      <c r="B73" s="135" t="s">
        <v>953</v>
      </c>
      <c r="C73" s="1" t="s">
        <v>954</v>
      </c>
      <c r="D73" s="114" t="s">
        <v>954</v>
      </c>
      <c r="E73" s="2" t="s">
        <v>955</v>
      </c>
      <c r="F73" s="2" t="s">
        <v>956</v>
      </c>
      <c r="G73" s="50" t="s">
        <v>16</v>
      </c>
      <c r="H73" s="50">
        <v>18.100000000000001</v>
      </c>
      <c r="I73" s="50" t="s">
        <v>758</v>
      </c>
      <c r="J73" s="167" t="s">
        <v>457</v>
      </c>
      <c r="K73" s="44"/>
      <c r="L73" s="44"/>
      <c r="M73" s="44"/>
      <c r="N73" s="3" t="s">
        <v>652</v>
      </c>
      <c r="O73" s="44"/>
      <c r="P73" s="50" t="s">
        <v>9</v>
      </c>
      <c r="Q73" s="44"/>
      <c r="R73" s="44"/>
      <c r="S73" s="51"/>
      <c r="T73" s="51"/>
      <c r="U73" s="205" t="s">
        <v>548</v>
      </c>
    </row>
    <row r="74" spans="1:21" ht="27.75">
      <c r="A74" s="114">
        <v>48</v>
      </c>
      <c r="B74" s="135" t="s">
        <v>957</v>
      </c>
      <c r="C74" s="1" t="s">
        <v>123</v>
      </c>
      <c r="D74" s="114" t="s">
        <v>123</v>
      </c>
      <c r="E74" s="2" t="s">
        <v>958</v>
      </c>
      <c r="F74" s="2" t="s">
        <v>959</v>
      </c>
      <c r="G74" s="50" t="s">
        <v>16</v>
      </c>
      <c r="H74" s="50">
        <v>18.100000000000001</v>
      </c>
      <c r="I74" s="50" t="s">
        <v>758</v>
      </c>
      <c r="J74" s="167" t="s">
        <v>457</v>
      </c>
      <c r="K74" s="44"/>
      <c r="L74" s="44"/>
      <c r="M74" s="44"/>
      <c r="N74" s="3" t="s">
        <v>652</v>
      </c>
      <c r="O74" s="44"/>
      <c r="P74" s="50" t="s">
        <v>9</v>
      </c>
      <c r="Q74" s="44"/>
      <c r="R74" s="44"/>
      <c r="S74" s="51"/>
      <c r="T74" s="51"/>
      <c r="U74" s="205" t="s">
        <v>548</v>
      </c>
    </row>
    <row r="75" spans="1:21" ht="36.75" customHeight="1">
      <c r="A75" s="415">
        <v>49</v>
      </c>
      <c r="B75" s="526" t="s">
        <v>960</v>
      </c>
      <c r="C75" s="349" t="s">
        <v>653</v>
      </c>
      <c r="D75" s="405" t="s">
        <v>653</v>
      </c>
      <c r="E75" s="365" t="s">
        <v>961</v>
      </c>
      <c r="F75" s="349"/>
      <c r="G75" s="50" t="s">
        <v>16</v>
      </c>
      <c r="H75" s="50">
        <v>18.100000000000001</v>
      </c>
      <c r="I75" s="50" t="s">
        <v>758</v>
      </c>
      <c r="J75" s="167" t="s">
        <v>457</v>
      </c>
      <c r="K75" s="50">
        <v>7242466149</v>
      </c>
      <c r="L75" s="280" t="s">
        <v>962</v>
      </c>
      <c r="M75" s="44"/>
      <c r="N75" s="3" t="s">
        <v>652</v>
      </c>
      <c r="O75" s="44"/>
      <c r="P75" s="50" t="s">
        <v>9</v>
      </c>
      <c r="Q75" s="44"/>
      <c r="R75" s="44"/>
      <c r="S75" s="51"/>
      <c r="T75" s="51"/>
      <c r="U75" s="3" t="s">
        <v>863</v>
      </c>
    </row>
    <row r="76" spans="1:21" ht="43.5" customHeight="1">
      <c r="A76" s="407"/>
      <c r="B76" s="527"/>
      <c r="C76" s="349"/>
      <c r="D76" s="405"/>
      <c r="E76" s="365"/>
      <c r="F76" s="349"/>
      <c r="G76" s="50" t="s">
        <v>15</v>
      </c>
      <c r="H76" s="50">
        <v>14</v>
      </c>
      <c r="I76" s="50" t="s">
        <v>762</v>
      </c>
      <c r="J76" s="167" t="s">
        <v>210</v>
      </c>
      <c r="K76" s="50">
        <v>7209908257</v>
      </c>
      <c r="L76" s="280" t="s">
        <v>962</v>
      </c>
      <c r="M76" s="44"/>
      <c r="N76" s="3" t="s">
        <v>652</v>
      </c>
      <c r="O76" s="44"/>
      <c r="P76" s="50" t="s">
        <v>9</v>
      </c>
      <c r="Q76" s="44"/>
      <c r="R76" s="44"/>
      <c r="S76" s="51"/>
      <c r="T76" s="51"/>
      <c r="U76" s="3" t="s">
        <v>860</v>
      </c>
    </row>
    <row r="77" spans="1:21" ht="29.25" customHeight="1">
      <c r="A77" s="415">
        <v>50</v>
      </c>
      <c r="B77" s="526" t="s">
        <v>963</v>
      </c>
      <c r="C77" s="402" t="s">
        <v>858</v>
      </c>
      <c r="D77" s="405" t="s">
        <v>712</v>
      </c>
      <c r="E77" s="365" t="s">
        <v>964</v>
      </c>
      <c r="F77" s="365" t="s">
        <v>965</v>
      </c>
      <c r="G77" s="50" t="s">
        <v>16</v>
      </c>
      <c r="H77" s="114">
        <v>18</v>
      </c>
      <c r="I77" s="287" t="s">
        <v>457</v>
      </c>
      <c r="J77" s="288" t="s">
        <v>457</v>
      </c>
      <c r="K77" s="50">
        <v>7242466149</v>
      </c>
      <c r="L77" s="44"/>
      <c r="M77" s="44"/>
      <c r="N77" s="3" t="s">
        <v>652</v>
      </c>
      <c r="O77" s="44"/>
      <c r="P77" s="50" t="s">
        <v>9</v>
      </c>
      <c r="Q77" s="44"/>
      <c r="R77" s="44"/>
      <c r="S77" s="44"/>
      <c r="T77" s="44"/>
      <c r="U77" s="205"/>
    </row>
    <row r="78" spans="1:21" ht="33.75" customHeight="1">
      <c r="A78" s="438"/>
      <c r="B78" s="483"/>
      <c r="C78" s="541"/>
      <c r="D78" s="415"/>
      <c r="E78" s="542"/>
      <c r="F78" s="542"/>
      <c r="G78" s="50" t="s">
        <v>15</v>
      </c>
      <c r="H78" s="50">
        <v>14</v>
      </c>
      <c r="I78" s="50" t="s">
        <v>762</v>
      </c>
      <c r="J78" s="167" t="s">
        <v>210</v>
      </c>
      <c r="K78" s="50">
        <v>7209908257</v>
      </c>
      <c r="L78" s="282" t="s">
        <v>864</v>
      </c>
      <c r="M78" s="102"/>
      <c r="N78" s="124" t="s">
        <v>652</v>
      </c>
      <c r="O78" s="102"/>
      <c r="P78" s="50" t="s">
        <v>9</v>
      </c>
      <c r="Q78" s="102"/>
      <c r="R78" s="102"/>
      <c r="S78" s="51"/>
      <c r="T78" s="51"/>
      <c r="U78" s="205"/>
    </row>
    <row r="79" spans="1:21" ht="54.75">
      <c r="A79" s="129">
        <v>51</v>
      </c>
      <c r="B79" s="132" t="s">
        <v>966</v>
      </c>
      <c r="C79" s="5" t="s">
        <v>954</v>
      </c>
      <c r="D79" s="5" t="s">
        <v>967</v>
      </c>
      <c r="E79" s="123" t="s">
        <v>968</v>
      </c>
      <c r="F79" s="123" t="s">
        <v>767</v>
      </c>
      <c r="G79" s="130" t="s">
        <v>15</v>
      </c>
      <c r="H79" s="50">
        <v>14</v>
      </c>
      <c r="I79" s="50" t="s">
        <v>762</v>
      </c>
      <c r="J79" s="167" t="s">
        <v>210</v>
      </c>
      <c r="K79" s="50">
        <v>7209908257</v>
      </c>
      <c r="L79" s="280" t="s">
        <v>969</v>
      </c>
      <c r="M79" s="102"/>
      <c r="N79" s="124" t="s">
        <v>652</v>
      </c>
      <c r="O79" s="102"/>
      <c r="P79" s="50" t="s">
        <v>9</v>
      </c>
      <c r="Q79" s="102"/>
      <c r="R79" s="102"/>
      <c r="S79" s="51"/>
      <c r="T79" s="51"/>
      <c r="U79" s="221" t="s">
        <v>970</v>
      </c>
    </row>
    <row r="80" spans="1:21" ht="54.75">
      <c r="A80" s="129">
        <v>52</v>
      </c>
      <c r="B80" s="133" t="s">
        <v>971</v>
      </c>
      <c r="C80" s="5" t="s">
        <v>773</v>
      </c>
      <c r="D80" s="129" t="s">
        <v>774</v>
      </c>
      <c r="E80" s="123" t="s">
        <v>972</v>
      </c>
      <c r="F80" s="134" t="s">
        <v>973</v>
      </c>
      <c r="G80" s="130" t="s">
        <v>15</v>
      </c>
      <c r="H80" s="102" t="s">
        <v>376</v>
      </c>
      <c r="I80" s="102" t="s">
        <v>617</v>
      </c>
      <c r="J80" s="102" t="s">
        <v>457</v>
      </c>
      <c r="K80" s="196">
        <v>7001357535</v>
      </c>
      <c r="L80" s="102"/>
      <c r="M80" s="102" t="s">
        <v>950</v>
      </c>
      <c r="N80" s="221" t="s">
        <v>470</v>
      </c>
      <c r="O80" s="102"/>
      <c r="P80" s="130" t="s">
        <v>9</v>
      </c>
      <c r="Q80" s="201"/>
      <c r="R80" s="55" t="s">
        <v>778</v>
      </c>
      <c r="S80" s="51"/>
      <c r="T80" s="51"/>
      <c r="U80" s="102"/>
    </row>
    <row r="81" spans="1:22" ht="44.25" customHeight="1">
      <c r="A81" s="129">
        <v>53</v>
      </c>
      <c r="B81" s="133" t="s">
        <v>974</v>
      </c>
      <c r="C81" s="5" t="s">
        <v>773</v>
      </c>
      <c r="D81" s="129" t="s">
        <v>774</v>
      </c>
      <c r="E81" s="123" t="s">
        <v>975</v>
      </c>
      <c r="F81" s="123" t="s">
        <v>976</v>
      </c>
      <c r="G81" s="130" t="s">
        <v>15</v>
      </c>
      <c r="H81" s="102" t="s">
        <v>376</v>
      </c>
      <c r="I81" s="102" t="s">
        <v>617</v>
      </c>
      <c r="J81" s="102" t="s">
        <v>457</v>
      </c>
      <c r="K81" s="196">
        <v>7001357535</v>
      </c>
      <c r="L81" s="102"/>
      <c r="M81" s="102" t="s">
        <v>470</v>
      </c>
      <c r="N81" s="221" t="s">
        <v>470</v>
      </c>
      <c r="O81" s="102"/>
      <c r="P81" s="130" t="s">
        <v>9</v>
      </c>
      <c r="Q81" s="201"/>
      <c r="R81" s="55" t="s">
        <v>778</v>
      </c>
      <c r="S81" s="51"/>
      <c r="T81" s="51"/>
      <c r="U81" s="102"/>
    </row>
    <row r="82" spans="1:22" ht="144.75" customHeight="1">
      <c r="A82" s="405">
        <v>54</v>
      </c>
      <c r="B82" s="526" t="s">
        <v>977</v>
      </c>
      <c r="C82" s="349" t="s">
        <v>954</v>
      </c>
      <c r="D82" s="405" t="s">
        <v>978</v>
      </c>
      <c r="E82" s="365" t="s">
        <v>979</v>
      </c>
      <c r="F82" s="365" t="s">
        <v>767</v>
      </c>
      <c r="G82" s="50" t="s">
        <v>15</v>
      </c>
      <c r="H82" s="50">
        <v>14</v>
      </c>
      <c r="I82" s="50" t="s">
        <v>762</v>
      </c>
      <c r="J82" s="167" t="s">
        <v>210</v>
      </c>
      <c r="K82" s="50">
        <v>7209908257</v>
      </c>
      <c r="L82" s="280" t="s">
        <v>969</v>
      </c>
      <c r="M82" s="44"/>
      <c r="N82" s="3" t="s">
        <v>652</v>
      </c>
      <c r="O82" s="44"/>
      <c r="P82" s="50" t="s">
        <v>9</v>
      </c>
      <c r="Q82" s="44"/>
      <c r="R82" s="44"/>
      <c r="S82" s="51"/>
      <c r="T82" s="51"/>
      <c r="U82" s="205" t="s">
        <v>548</v>
      </c>
    </row>
    <row r="83" spans="1:22" ht="132.75" customHeight="1">
      <c r="A83" s="405"/>
      <c r="B83" s="527"/>
      <c r="C83" s="349"/>
      <c r="D83" s="405"/>
      <c r="E83" s="365"/>
      <c r="F83" s="365"/>
      <c r="G83" s="50" t="s">
        <v>16</v>
      </c>
      <c r="H83" s="50">
        <v>18.100000000000001</v>
      </c>
      <c r="I83" s="50" t="s">
        <v>758</v>
      </c>
      <c r="J83" s="167" t="s">
        <v>457</v>
      </c>
      <c r="K83" s="50">
        <v>7242466149</v>
      </c>
      <c r="L83" s="280" t="s">
        <v>969</v>
      </c>
      <c r="M83" s="44"/>
      <c r="N83" s="3" t="s">
        <v>652</v>
      </c>
      <c r="O83" s="44"/>
      <c r="P83" s="50" t="s">
        <v>9</v>
      </c>
      <c r="Q83" s="44"/>
      <c r="R83" s="44"/>
      <c r="S83" s="51"/>
      <c r="T83" s="51"/>
      <c r="U83" s="205" t="s">
        <v>548</v>
      </c>
    </row>
    <row r="84" spans="1:22" ht="108" customHeight="1">
      <c r="A84" s="405">
        <v>55</v>
      </c>
      <c r="B84" s="526" t="s">
        <v>980</v>
      </c>
      <c r="C84" s="349" t="s">
        <v>954</v>
      </c>
      <c r="D84" s="405" t="s">
        <v>954</v>
      </c>
      <c r="E84" s="2" t="s">
        <v>981</v>
      </c>
      <c r="F84" s="2"/>
      <c r="G84" s="50" t="s">
        <v>15</v>
      </c>
      <c r="H84" s="50">
        <v>14</v>
      </c>
      <c r="I84" s="50" t="s">
        <v>762</v>
      </c>
      <c r="J84" s="167" t="s">
        <v>210</v>
      </c>
      <c r="K84" s="50">
        <v>7209908257</v>
      </c>
      <c r="L84" s="280" t="s">
        <v>982</v>
      </c>
      <c r="M84" s="44"/>
      <c r="N84" s="3" t="s">
        <v>652</v>
      </c>
      <c r="O84" s="44"/>
      <c r="P84" s="50" t="s">
        <v>9</v>
      </c>
      <c r="Q84" s="44"/>
      <c r="R84" s="44"/>
      <c r="S84" s="51"/>
      <c r="T84" s="51"/>
      <c r="U84" s="221" t="s">
        <v>548</v>
      </c>
    </row>
    <row r="85" spans="1:22" ht="174.75" customHeight="1">
      <c r="A85" s="405"/>
      <c r="B85" s="527"/>
      <c r="C85" s="349"/>
      <c r="D85" s="405"/>
      <c r="E85" s="2" t="s">
        <v>983</v>
      </c>
      <c r="F85" s="2"/>
      <c r="G85" s="50" t="s">
        <v>16</v>
      </c>
      <c r="H85" s="44"/>
      <c r="I85" s="44"/>
      <c r="J85" s="44"/>
      <c r="K85" s="44"/>
      <c r="L85" s="44"/>
      <c r="M85" s="44"/>
      <c r="N85" s="3" t="s">
        <v>652</v>
      </c>
      <c r="O85" s="44"/>
      <c r="P85" s="50" t="s">
        <v>9</v>
      </c>
      <c r="Q85" s="44"/>
      <c r="R85" s="44"/>
      <c r="S85" s="51"/>
      <c r="T85" s="51"/>
      <c r="U85" s="205" t="s">
        <v>548</v>
      </c>
    </row>
    <row r="86" spans="1:22" ht="57.75" customHeight="1">
      <c r="A86" s="415">
        <v>56</v>
      </c>
      <c r="B86" s="504" t="s">
        <v>984</v>
      </c>
      <c r="C86" s="402" t="s">
        <v>985</v>
      </c>
      <c r="D86" s="415" t="s">
        <v>986</v>
      </c>
      <c r="E86" s="402" t="s">
        <v>987</v>
      </c>
      <c r="F86" s="402" t="s">
        <v>988</v>
      </c>
      <c r="G86" s="50" t="s">
        <v>16</v>
      </c>
      <c r="H86" s="44" t="s">
        <v>914</v>
      </c>
      <c r="I86" s="44" t="s">
        <v>495</v>
      </c>
      <c r="J86" s="44" t="s">
        <v>457</v>
      </c>
      <c r="K86" s="44"/>
      <c r="L86" s="44"/>
      <c r="M86" s="44"/>
      <c r="N86" s="1" t="s">
        <v>989</v>
      </c>
      <c r="O86" s="44"/>
      <c r="P86" s="50" t="s">
        <v>9</v>
      </c>
      <c r="Q86" s="210"/>
      <c r="R86" s="210"/>
      <c r="S86" s="51">
        <v>45620</v>
      </c>
      <c r="T86" s="51">
        <v>45620</v>
      </c>
      <c r="U86" s="205"/>
      <c r="V86" s="210" t="s">
        <v>542</v>
      </c>
    </row>
    <row r="87" spans="1:22">
      <c r="A87" s="407"/>
      <c r="B87" s="505"/>
      <c r="C87" s="371"/>
      <c r="D87" s="407"/>
      <c r="E87" s="371"/>
      <c r="F87" s="371"/>
      <c r="G87" s="50" t="s">
        <v>15</v>
      </c>
      <c r="H87" s="44">
        <v>14</v>
      </c>
      <c r="I87" s="44" t="s">
        <v>547</v>
      </c>
      <c r="J87" s="44" t="s">
        <v>457</v>
      </c>
      <c r="K87" s="44"/>
      <c r="L87" s="44"/>
      <c r="M87" s="44"/>
      <c r="N87" s="1" t="s">
        <v>550</v>
      </c>
      <c r="O87" s="44"/>
      <c r="P87" s="50" t="s">
        <v>9</v>
      </c>
      <c r="Q87" s="210"/>
      <c r="R87" s="210"/>
      <c r="S87" s="51">
        <v>45620</v>
      </c>
      <c r="T87" s="51">
        <v>45620</v>
      </c>
      <c r="U87" s="205"/>
      <c r="V87" s="316"/>
    </row>
    <row r="88" spans="1:22" ht="41.25">
      <c r="A88" s="114">
        <v>57</v>
      </c>
      <c r="B88" s="135" t="s">
        <v>990</v>
      </c>
      <c r="C88" s="1" t="s">
        <v>991</v>
      </c>
      <c r="D88" s="1" t="s">
        <v>991</v>
      </c>
      <c r="E88" s="2" t="s">
        <v>992</v>
      </c>
      <c r="F88" s="2" t="s">
        <v>993</v>
      </c>
      <c r="G88" s="50" t="s">
        <v>15</v>
      </c>
      <c r="H88" s="44"/>
      <c r="I88" s="44"/>
      <c r="J88" s="44"/>
      <c r="K88" s="44"/>
      <c r="L88" s="44"/>
      <c r="M88" s="44"/>
      <c r="N88" s="205" t="s">
        <v>632</v>
      </c>
      <c r="O88" s="44"/>
      <c r="P88" s="50" t="s">
        <v>9</v>
      </c>
      <c r="Q88" s="44"/>
      <c r="R88" s="44"/>
      <c r="S88" s="44"/>
      <c r="T88" s="44"/>
      <c r="U88" s="44"/>
    </row>
    <row r="89" spans="1:22" ht="27.75">
      <c r="A89" s="129">
        <v>58</v>
      </c>
      <c r="B89" s="133" t="s">
        <v>994</v>
      </c>
      <c r="C89" s="5" t="s">
        <v>995</v>
      </c>
      <c r="D89" s="129" t="s">
        <v>996</v>
      </c>
      <c r="E89" s="123" t="s">
        <v>997</v>
      </c>
      <c r="F89" s="123" t="s">
        <v>998</v>
      </c>
      <c r="G89" s="130" t="s">
        <v>16</v>
      </c>
      <c r="H89" s="102"/>
      <c r="I89" s="102"/>
      <c r="J89" s="102"/>
      <c r="K89" s="102"/>
      <c r="L89" s="102"/>
      <c r="M89" s="102"/>
      <c r="N89" s="221" t="s">
        <v>747</v>
      </c>
      <c r="O89" s="102"/>
      <c r="P89" s="130" t="s">
        <v>9</v>
      </c>
      <c r="Q89" s="102"/>
      <c r="R89" s="102"/>
      <c r="S89" s="102"/>
      <c r="T89" s="102"/>
      <c r="U89" s="102"/>
    </row>
    <row r="90" spans="1:22" ht="27.75">
      <c r="A90" s="129">
        <v>59</v>
      </c>
      <c r="B90" s="296" t="s">
        <v>999</v>
      </c>
      <c r="C90" s="1" t="s">
        <v>991</v>
      </c>
      <c r="D90" s="1" t="s">
        <v>991</v>
      </c>
      <c r="E90" s="2" t="s">
        <v>1000</v>
      </c>
      <c r="F90" s="2" t="s">
        <v>1001</v>
      </c>
      <c r="G90" s="50" t="s">
        <v>15</v>
      </c>
      <c r="H90" s="44"/>
      <c r="I90" s="44"/>
      <c r="J90" s="44"/>
      <c r="K90" s="44"/>
      <c r="L90" s="44"/>
      <c r="M90" s="44"/>
      <c r="N90" s="205" t="s">
        <v>1002</v>
      </c>
      <c r="O90" s="44"/>
      <c r="P90" s="130" t="s">
        <v>9</v>
      </c>
      <c r="Q90" s="44"/>
      <c r="R90" s="44"/>
      <c r="S90" s="44"/>
      <c r="T90" s="44"/>
      <c r="U90" s="44"/>
    </row>
    <row r="91" spans="1:22" ht="58.5" customHeight="1">
      <c r="A91" s="405">
        <v>60</v>
      </c>
      <c r="B91" s="491" t="s">
        <v>1003</v>
      </c>
      <c r="C91" s="349" t="s">
        <v>1004</v>
      </c>
      <c r="D91" s="405" t="s">
        <v>1005</v>
      </c>
      <c r="E91" s="365" t="s">
        <v>1006</v>
      </c>
      <c r="F91" s="365" t="s">
        <v>1007</v>
      </c>
      <c r="G91" s="50" t="s">
        <v>15</v>
      </c>
      <c r="H91" s="44"/>
      <c r="I91" s="44"/>
      <c r="J91" s="44"/>
      <c r="K91" s="44"/>
      <c r="L91" s="44"/>
      <c r="M91" s="44"/>
      <c r="N91" s="205"/>
      <c r="O91" s="44"/>
      <c r="P91" s="130" t="s">
        <v>9</v>
      </c>
      <c r="Q91" s="44" t="s">
        <v>1008</v>
      </c>
      <c r="R91" s="44"/>
      <c r="S91" s="44"/>
      <c r="T91" s="44"/>
      <c r="U91" s="44"/>
    </row>
    <row r="92" spans="1:22" ht="48.75" customHeight="1">
      <c r="A92" s="405"/>
      <c r="B92" s="491"/>
      <c r="C92" s="349"/>
      <c r="D92" s="405"/>
      <c r="E92" s="365"/>
      <c r="F92" s="365"/>
      <c r="G92" s="50" t="s">
        <v>16</v>
      </c>
      <c r="H92" s="44"/>
      <c r="I92" s="44"/>
      <c r="J92" s="44"/>
      <c r="K92" s="44"/>
      <c r="L92" s="44"/>
      <c r="M92" s="44"/>
      <c r="N92" s="205"/>
      <c r="O92" s="44"/>
      <c r="P92" s="130" t="s">
        <v>9</v>
      </c>
      <c r="Q92" s="323" t="s">
        <v>1009</v>
      </c>
      <c r="R92" s="44"/>
      <c r="S92" s="44"/>
      <c r="T92" s="44"/>
      <c r="U92" s="44"/>
    </row>
    <row r="93" spans="1:22" ht="68.25">
      <c r="A93" s="137">
        <v>61</v>
      </c>
      <c r="B93" s="296" t="s">
        <v>1010</v>
      </c>
      <c r="C93" s="1" t="s">
        <v>1011</v>
      </c>
      <c r="D93" s="114" t="s">
        <v>774</v>
      </c>
      <c r="E93" s="2" t="s">
        <v>1012</v>
      </c>
      <c r="F93" s="2" t="s">
        <v>1013</v>
      </c>
      <c r="G93" s="50" t="s">
        <v>15</v>
      </c>
      <c r="H93" s="44" t="s">
        <v>376</v>
      </c>
      <c r="I93" s="44" t="s">
        <v>617</v>
      </c>
      <c r="J93" s="44" t="s">
        <v>457</v>
      </c>
      <c r="K93" s="44">
        <v>7001357535</v>
      </c>
      <c r="L93" s="44"/>
      <c r="M93" s="44" t="s">
        <v>470</v>
      </c>
      <c r="N93" s="205" t="s">
        <v>470</v>
      </c>
      <c r="O93" s="44"/>
      <c r="P93" s="130" t="s">
        <v>9</v>
      </c>
      <c r="Q93" s="44"/>
      <c r="R93" s="55" t="s">
        <v>778</v>
      </c>
      <c r="S93" s="44"/>
      <c r="T93" s="44"/>
      <c r="U93" s="44"/>
    </row>
    <row r="94" spans="1:22" ht="94.5">
      <c r="A94" s="114">
        <v>62</v>
      </c>
      <c r="B94" s="296" t="s">
        <v>1014</v>
      </c>
      <c r="C94" s="1" t="s">
        <v>1011</v>
      </c>
      <c r="D94" s="114" t="s">
        <v>827</v>
      </c>
      <c r="E94" s="2" t="s">
        <v>829</v>
      </c>
      <c r="F94" s="2" t="s">
        <v>830</v>
      </c>
      <c r="G94" s="50" t="s">
        <v>16</v>
      </c>
      <c r="H94" s="44"/>
      <c r="I94" s="44"/>
      <c r="J94" s="44"/>
      <c r="K94" s="44"/>
      <c r="L94" s="44"/>
      <c r="M94" s="44"/>
      <c r="N94" s="205"/>
      <c r="O94" s="44"/>
      <c r="P94" s="130" t="s">
        <v>9</v>
      </c>
      <c r="Q94" s="44"/>
      <c r="R94" s="44"/>
      <c r="S94" s="44"/>
      <c r="T94" s="44"/>
      <c r="U94" s="55" t="s">
        <v>615</v>
      </c>
    </row>
    <row r="95" spans="1:22" ht="27.75">
      <c r="A95" s="309">
        <v>63</v>
      </c>
      <c r="B95" s="310" t="s">
        <v>1015</v>
      </c>
      <c r="C95" s="311" t="s">
        <v>177</v>
      </c>
      <c r="D95" s="309" t="s">
        <v>1016</v>
      </c>
      <c r="E95" s="312" t="s">
        <v>1017</v>
      </c>
      <c r="F95" s="312" t="s">
        <v>1018</v>
      </c>
      <c r="G95" s="307" t="s">
        <v>16</v>
      </c>
      <c r="H95" s="308"/>
      <c r="I95" s="308"/>
      <c r="J95" s="308"/>
      <c r="K95" s="308"/>
      <c r="L95" s="308"/>
      <c r="M95" s="308"/>
      <c r="N95" s="313"/>
      <c r="O95" s="308"/>
      <c r="P95" s="314" t="s">
        <v>11</v>
      </c>
      <c r="Q95" s="308"/>
      <c r="R95" s="308"/>
      <c r="S95" s="308"/>
      <c r="T95" s="308"/>
      <c r="U95" s="308"/>
    </row>
    <row r="96" spans="1:22">
      <c r="A96" s="193"/>
    </row>
  </sheetData>
  <mergeCells count="160">
    <mergeCell ref="A84:A85"/>
    <mergeCell ref="B84:B85"/>
    <mergeCell ref="C84:C85"/>
    <mergeCell ref="D84:D85"/>
    <mergeCell ref="A82:A83"/>
    <mergeCell ref="B82:B83"/>
    <mergeCell ref="C82:C83"/>
    <mergeCell ref="D82:D83"/>
    <mergeCell ref="E82:E83"/>
    <mergeCell ref="F82:F83"/>
    <mergeCell ref="A77:A78"/>
    <mergeCell ref="B77:B78"/>
    <mergeCell ref="C77:C78"/>
    <mergeCell ref="D77:D78"/>
    <mergeCell ref="E77:E78"/>
    <mergeCell ref="F77:F78"/>
    <mergeCell ref="A75:A76"/>
    <mergeCell ref="B75:B76"/>
    <mergeCell ref="C75:C76"/>
    <mergeCell ref="D75:D76"/>
    <mergeCell ref="E75:E76"/>
    <mergeCell ref="F75:F76"/>
    <mergeCell ref="A71:A72"/>
    <mergeCell ref="B71:B72"/>
    <mergeCell ref="C71:C72"/>
    <mergeCell ref="D71:D72"/>
    <mergeCell ref="E71:E72"/>
    <mergeCell ref="F71:F72"/>
    <mergeCell ref="A69:A70"/>
    <mergeCell ref="B69:B70"/>
    <mergeCell ref="C69:C70"/>
    <mergeCell ref="D69:D70"/>
    <mergeCell ref="E69:E70"/>
    <mergeCell ref="F69:F70"/>
    <mergeCell ref="A66:A67"/>
    <mergeCell ref="B66:B67"/>
    <mergeCell ref="C66:C67"/>
    <mergeCell ref="D66:D67"/>
    <mergeCell ref="E66:E67"/>
    <mergeCell ref="F66:F67"/>
    <mergeCell ref="A64:A65"/>
    <mergeCell ref="B64:B65"/>
    <mergeCell ref="C64:C65"/>
    <mergeCell ref="D64:D65"/>
    <mergeCell ref="E64:E65"/>
    <mergeCell ref="F64:F65"/>
    <mergeCell ref="Q55:Q56"/>
    <mergeCell ref="A57:A58"/>
    <mergeCell ref="B57:B58"/>
    <mergeCell ref="C57:C58"/>
    <mergeCell ref="D57:D58"/>
    <mergeCell ref="E57:E58"/>
    <mergeCell ref="F57:F58"/>
    <mergeCell ref="A55:A56"/>
    <mergeCell ref="B55:B56"/>
    <mergeCell ref="C55:C56"/>
    <mergeCell ref="D55:D56"/>
    <mergeCell ref="E55:E56"/>
    <mergeCell ref="F55:F56"/>
    <mergeCell ref="A53:A54"/>
    <mergeCell ref="B53:B54"/>
    <mergeCell ref="C53:C54"/>
    <mergeCell ref="D53:D54"/>
    <mergeCell ref="E53:E54"/>
    <mergeCell ref="F53:F54"/>
    <mergeCell ref="A49:A50"/>
    <mergeCell ref="B49:B50"/>
    <mergeCell ref="C49:C50"/>
    <mergeCell ref="D49:D50"/>
    <mergeCell ref="E49:E50"/>
    <mergeCell ref="F49:F50"/>
    <mergeCell ref="A44:A45"/>
    <mergeCell ref="B44:B45"/>
    <mergeCell ref="C44:C45"/>
    <mergeCell ref="D44:D45"/>
    <mergeCell ref="E44:E45"/>
    <mergeCell ref="F44:F45"/>
    <mergeCell ref="N38:N39"/>
    <mergeCell ref="R38:R39"/>
    <mergeCell ref="U38:U39"/>
    <mergeCell ref="A42:A43"/>
    <mergeCell ref="B42:B43"/>
    <mergeCell ref="C42:C43"/>
    <mergeCell ref="D42:D43"/>
    <mergeCell ref="E42:E43"/>
    <mergeCell ref="F42:F43"/>
    <mergeCell ref="A38:A39"/>
    <mergeCell ref="B38:B39"/>
    <mergeCell ref="C38:C39"/>
    <mergeCell ref="D38:D39"/>
    <mergeCell ref="E38:E39"/>
    <mergeCell ref="F38:F39"/>
    <mergeCell ref="A21:A22"/>
    <mergeCell ref="B21:B22"/>
    <mergeCell ref="C21:C22"/>
    <mergeCell ref="D21:D22"/>
    <mergeCell ref="E21:E22"/>
    <mergeCell ref="F21:F22"/>
    <mergeCell ref="U33:U34"/>
    <mergeCell ref="A36:A37"/>
    <mergeCell ref="B36:B37"/>
    <mergeCell ref="C36:C37"/>
    <mergeCell ref="D36:D37"/>
    <mergeCell ref="E36:E37"/>
    <mergeCell ref="F36:F37"/>
    <mergeCell ref="U36:U37"/>
    <mergeCell ref="A33:A34"/>
    <mergeCell ref="B33:B34"/>
    <mergeCell ref="C33:C34"/>
    <mergeCell ref="D33:D34"/>
    <mergeCell ref="E33:E34"/>
    <mergeCell ref="F33:F34"/>
    <mergeCell ref="G1:H1"/>
    <mergeCell ref="F2:G2"/>
    <mergeCell ref="H2:I2"/>
    <mergeCell ref="A19:A20"/>
    <mergeCell ref="B19:B20"/>
    <mergeCell ref="C19:C20"/>
    <mergeCell ref="D19:D20"/>
    <mergeCell ref="E19:E20"/>
    <mergeCell ref="F19:F20"/>
    <mergeCell ref="A11:A12"/>
    <mergeCell ref="B11:B12"/>
    <mergeCell ref="C11:C12"/>
    <mergeCell ref="D11:D12"/>
    <mergeCell ref="E11:E12"/>
    <mergeCell ref="F11:F12"/>
    <mergeCell ref="J2:K2"/>
    <mergeCell ref="L2:M2"/>
    <mergeCell ref="N2:O2"/>
    <mergeCell ref="A8:A9"/>
    <mergeCell ref="B8:B9"/>
    <mergeCell ref="C8:C9"/>
    <mergeCell ref="D8:D9"/>
    <mergeCell ref="E8:E9"/>
    <mergeCell ref="F8:F9"/>
    <mergeCell ref="B91:B92"/>
    <mergeCell ref="C91:C92"/>
    <mergeCell ref="D91:D92"/>
    <mergeCell ref="E91:E92"/>
    <mergeCell ref="F91:F92"/>
    <mergeCell ref="A91:A92"/>
    <mergeCell ref="A24:A25"/>
    <mergeCell ref="B24:B25"/>
    <mergeCell ref="C24:C25"/>
    <mergeCell ref="D24:D25"/>
    <mergeCell ref="E24:E25"/>
    <mergeCell ref="F24:F25"/>
    <mergeCell ref="B86:B87"/>
    <mergeCell ref="A86:A87"/>
    <mergeCell ref="C86:C87"/>
    <mergeCell ref="D86:D87"/>
    <mergeCell ref="F86:F87"/>
    <mergeCell ref="E86:E87"/>
    <mergeCell ref="A28:A29"/>
    <mergeCell ref="B28:B29"/>
    <mergeCell ref="C28:C29"/>
    <mergeCell ref="D28:D29"/>
    <mergeCell ref="E28:E29"/>
    <mergeCell ref="F28:F29"/>
  </mergeCells>
  <conditionalFormatting sqref="C3:C4">
    <cfRule type="cellIs" dxfId="146" priority="5" operator="equal">
      <formula>"iOS"</formula>
    </cfRule>
    <cfRule type="cellIs" dxfId="145" priority="6" operator="equal">
      <formula>"Android"</formula>
    </cfRule>
  </conditionalFormatting>
  <conditionalFormatting sqref="E1">
    <cfRule type="cellIs" dxfId="144" priority="3" operator="equal">
      <formula>"iOS"</formula>
    </cfRule>
    <cfRule type="cellIs" dxfId="143" priority="4" operator="equal">
      <formula>"Android"</formula>
    </cfRule>
  </conditionalFormatting>
  <conditionalFormatting sqref="F2:F4">
    <cfRule type="cellIs" dxfId="142" priority="20" operator="equal">
      <formula>"iOS"</formula>
    </cfRule>
    <cfRule type="cellIs" dxfId="141" priority="21" operator="equal">
      <formula>"Android"</formula>
    </cfRule>
  </conditionalFormatting>
  <conditionalFormatting sqref="G7:G95">
    <cfRule type="cellIs" dxfId="140" priority="1" operator="equal">
      <formula>"iOS"</formula>
    </cfRule>
    <cfRule type="cellIs" dxfId="139" priority="2" operator="equal">
      <formula>"Android"</formula>
    </cfRule>
  </conditionalFormatting>
  <conditionalFormatting sqref="H2">
    <cfRule type="cellIs" dxfId="138" priority="7" operator="equal">
      <formula>"In Progress"</formula>
    </cfRule>
    <cfRule type="cellIs" dxfId="137" priority="8" operator="equal">
      <formula>"N/A"</formula>
    </cfRule>
    <cfRule type="cellIs" dxfId="136" priority="9" operator="equal">
      <formula>"Failed"</formula>
    </cfRule>
    <cfRule type="cellIs" dxfId="135" priority="10" operator="equal">
      <formula>"Passed"</formula>
    </cfRule>
  </conditionalFormatting>
  <conditionalFormatting sqref="J2">
    <cfRule type="cellIs" dxfId="134" priority="11" operator="equal">
      <formula>"In Progress"</formula>
    </cfRule>
    <cfRule type="cellIs" dxfId="133" priority="12" operator="equal">
      <formula>"N/A"</formula>
    </cfRule>
    <cfRule type="cellIs" dxfId="132" priority="13" operator="equal">
      <formula>"Failed"</formula>
    </cfRule>
    <cfRule type="cellIs" dxfId="131" priority="14" operator="equal">
      <formula>"Passed"</formula>
    </cfRule>
  </conditionalFormatting>
  <conditionalFormatting sqref="L2">
    <cfRule type="cellIs" dxfId="130" priority="15" operator="equal">
      <formula>"In Progress"</formula>
    </cfRule>
    <cfRule type="cellIs" dxfId="129" priority="16" operator="equal">
      <formula>"N/A"</formula>
    </cfRule>
    <cfRule type="cellIs" dxfId="128" priority="17" operator="equal">
      <formula>"Failed"</formula>
    </cfRule>
    <cfRule type="cellIs" dxfId="127" priority="18" operator="equal">
      <formula>"Passed"</formula>
    </cfRule>
  </conditionalFormatting>
  <conditionalFormatting sqref="N2:N4">
    <cfRule type="cellIs" dxfId="126" priority="19" operator="equal">
      <formula>"In Progress"</formula>
    </cfRule>
    <cfRule type="cellIs" dxfId="125" priority="22" operator="equal">
      <formula>"N/A"</formula>
    </cfRule>
    <cfRule type="cellIs" dxfId="124" priority="23" operator="equal">
      <formula>"Failed"</formula>
    </cfRule>
    <cfRule type="cellIs" dxfId="123" priority="24" operator="equal">
      <formula>"Passed"</formula>
    </cfRule>
  </conditionalFormatting>
  <conditionalFormatting sqref="P8:P95">
    <cfRule type="cellIs" dxfId="122" priority="25" operator="equal">
      <formula>"NC"</formula>
    </cfRule>
    <cfRule type="cellIs" dxfId="121" priority="26" operator="equal">
      <formula>"In Progress"</formula>
    </cfRule>
    <cfRule type="cellIs" dxfId="120" priority="27" operator="equal">
      <formula>"N/A"</formula>
    </cfRule>
    <cfRule type="cellIs" dxfId="119" priority="28" operator="equal">
      <formula>"Failed"</formula>
    </cfRule>
    <cfRule type="cellIs" dxfId="118" priority="29" operator="equal">
      <formula>"Passed"</formula>
    </cfRule>
  </conditionalFormatting>
  <dataValidations count="3">
    <dataValidation type="list" allowBlank="1" showInputMessage="1" showErrorMessage="1" errorTitle="Eits! Warning Bro" error="Mohon maap ni brok, status bukan diisi antara Not Started, Passed, Failed, atau N/A. Ganti sesuai dropdown yah" sqref="P8:P95" xr:uid="{134B158A-E3CA-4640-83FD-DDEF4EFB01E8}">
      <formula1>"Not Started,Passed,Failed,In Progress,N/A,NC"</formula1>
    </dataValidation>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M57 M49 M8:M16 M18:M45" xr:uid="{84DDD066-86E2-4E2D-B4C7-8A9DCA78AA4F}">
      <formula1>"Rezki,Hansen,Haekal,Rizky,Nabila,Kintan,Arul,Fira,Prita,Natasya,Nabhan,Densu,Qisty,Tiwi,Aga,Ajul,Andi,Owan,Nofal,Bowo,Owi,Fitri"</formula1>
    </dataValidation>
    <dataValidation allowBlank="1" showInputMessage="1" showErrorMessage="1" sqref="O3:O4 N2:N4" xr:uid="{C3F03CD4-F86B-4004-87E6-6A5237531089}"/>
  </dataValidations>
  <hyperlinks>
    <hyperlink ref="B8:B9" r:id="rId1" display="PS-947 QRIS On Us" xr:uid="{B12AFD39-E126-4A40-B6E7-76EC37C1DBCC}"/>
    <hyperlink ref="B10" r:id="rId2" display="PS-943 Sukuk" xr:uid="{CE7EF287-DD33-4D98-ADEB-376BF5937CE4}"/>
    <hyperlink ref="B11:B12" r:id="rId3" display="PS-938 Engagement" xr:uid="{40584F73-FE96-44E3-9E02-E180D39AE3D3}"/>
    <hyperlink ref="B14" r:id="rId4" xr:uid="{7300DE88-0F81-4930-A9A7-31645F495277}"/>
    <hyperlink ref="B15" r:id="rId5" xr:uid="{266030DF-DE88-4F30-A113-33A74AC5D762}"/>
    <hyperlink ref="B16" r:id="rId6" xr:uid="{E9B43229-4468-425A-B564-2E3F8267D825}"/>
    <hyperlink ref="B17" r:id="rId7" xr:uid="{4FE2DFF3-6D1B-4ADE-B2DF-50EFA946ADF4}"/>
    <hyperlink ref="B18" r:id="rId8" xr:uid="{D769ECF1-51A4-4B1A-B542-67BFC05C168F}"/>
    <hyperlink ref="B19:B20" r:id="rId9" display="PS-886 Mega Menu" xr:uid="{CCABD55B-F49D-42C5-8466-72B959A99457}"/>
    <hyperlink ref="B21:B22" r:id="rId10" display="PS-876 Engagement" xr:uid="{E2DC54C4-4E5C-4F08-86B6-AAF5CE465576}"/>
    <hyperlink ref="B23" r:id="rId11" xr:uid="{2753DB67-55DF-414A-AE15-1C9C7FC8253B}"/>
    <hyperlink ref="B24" r:id="rId12" xr:uid="{61AE0D97-17C3-477C-BF83-B498616083F3}"/>
    <hyperlink ref="B26" r:id="rId13" display="PS-945 Zakat" xr:uid="{F65D6071-1D21-42EA-9114-2A4547BC8C6A}"/>
    <hyperlink ref="B27" r:id="rId14" xr:uid="{AD5BBE3C-E49F-40E1-93B4-BE15D079075B}"/>
    <hyperlink ref="B28:B29" r:id="rId15" display="PS-906 BYOND Lyfe" xr:uid="{9B8A9FA4-7811-454F-8646-E1F7ACCCFF91}"/>
    <hyperlink ref="B30" r:id="rId16" xr:uid="{4580BDF4-DEEA-49E2-BBE6-3D2089AF9224}"/>
    <hyperlink ref="B31" r:id="rId17" xr:uid="{C119B6EC-F463-46EE-A664-9B0A1B3728C5}"/>
    <hyperlink ref="B32" r:id="rId18" xr:uid="{77950997-9EF9-4A42-8DA6-04367661F42D}"/>
    <hyperlink ref="B33:B34" r:id="rId19" display="PS-877 Menu Investasi" xr:uid="{967CE09F-8E66-4C13-A029-09E5DC358A6B}"/>
    <hyperlink ref="B35" r:id="rId20" display="PS-944 Catatan Transaksi" xr:uid="{CAA7DF3A-5B2C-4981-89C8-109952F54BF1}"/>
    <hyperlink ref="B36:B37" r:id="rId21" display="PS-946 SBSN" xr:uid="{E4957581-B856-4AA4-A7C3-51560DC96490}"/>
    <hyperlink ref="B38:B39" r:id="rId22" display="PS-942 Menu Berbagi" xr:uid="{7DEAB6AD-4364-48C3-87E5-1E40E731D0F2}"/>
    <hyperlink ref="B40" r:id="rId23" xr:uid="{498EBD2E-9D79-41DC-B47C-BD3A0E2DC777}"/>
    <hyperlink ref="B41" r:id="rId24" display="OS-939 MPN" xr:uid="{C1C2DA1B-42DE-4153-8B5C-71FB7674E2E2}"/>
    <hyperlink ref="B42:B43" r:id="rId25" display="PS-891 Top Up OVO" xr:uid="{30DCECE8-ABA7-4DD5-8C1E-B12E194BA08F}"/>
    <hyperlink ref="B44:B45" r:id="rId26" display="PS-953 Biller" xr:uid="{4E0A1DB5-8E87-48C0-A0B2-08E766D48062}"/>
    <hyperlink ref="F44:F45" r:id="rId27" location="gid=1843243639" display="Informasi biller sesuai dengan data biller" xr:uid="{2C7157D5-419C-4171-A829-0E43F3B33513}"/>
    <hyperlink ref="B46" r:id="rId28" xr:uid="{F7B4E403-EBD1-4CA3-BC27-9E4CA17B52B1}"/>
    <hyperlink ref="B47" r:id="rId29" xr:uid="{4F1D7208-2FB7-490F-BD3E-26559C52FD1C}"/>
    <hyperlink ref="B48" r:id="rId30" xr:uid="{FF5D768E-1888-48AD-924B-3F71D62891B0}"/>
    <hyperlink ref="B49:B50" r:id="rId31" display="PS-878 Gadai Emas" xr:uid="{0578ED70-3C9F-403F-9B08-D928030D3564}"/>
    <hyperlink ref="B52" r:id="rId32" xr:uid="{71AE19B4-9E48-4EAD-8CDA-B7F7A71B6FF1}"/>
    <hyperlink ref="B53" r:id="rId33" display="PS-817" xr:uid="{823764B9-4A90-4AF5-9D39-EC5586D9442E}"/>
    <hyperlink ref="B55:B56" r:id="rId34" display="PS-826 Cicil Emas" xr:uid="{3E2B29BC-D772-4E89-B82A-171B225CE8DD}"/>
    <hyperlink ref="B57:B58" r:id="rId35" display="PS-836 Gadai Emas" xr:uid="{108DAE39-3CD5-4A84-B592-FFBDDD735888}"/>
    <hyperlink ref="B59:B60" r:id="rId36" display="PS-837 Disclosure Cicil Emas" xr:uid="{5BB207BF-006D-4FEB-8ADE-F529E9CB93E0}"/>
    <hyperlink ref="B60" r:id="rId37" xr:uid="{CAC60329-10CD-456D-91AA-852E6ABD9BBC}"/>
    <hyperlink ref="B61" r:id="rId38" xr:uid="{69CFA9E0-6D64-484E-9CBC-5867E54325D4}"/>
    <hyperlink ref="B62" r:id="rId39" xr:uid="{88296CD1-1815-4EEB-B09A-6D763B74DA59}"/>
    <hyperlink ref="B63" r:id="rId40" xr:uid="{77E3D839-6123-486A-B298-DEA5EB5D824C}"/>
    <hyperlink ref="B64" r:id="rId41" xr:uid="{703B83F7-B09C-4CF6-AEC6-16C2AACF22DB}"/>
    <hyperlink ref="B66" r:id="rId42" xr:uid="{37C1355E-A5FD-40E0-8729-EBF13697AA14}"/>
    <hyperlink ref="B68" r:id="rId43" xr:uid="{83BED6DF-6EED-44A7-8633-8552458D8CE3}"/>
    <hyperlink ref="B69" r:id="rId44" display="PB-666" xr:uid="{26E1F9B3-9544-4775-A2BD-669D6CE8BD53}"/>
    <hyperlink ref="B71" r:id="rId45" xr:uid="{51D0BA43-A295-4644-B155-F5B11C81F074}"/>
    <hyperlink ref="B73" r:id="rId46" xr:uid="{426989FD-14ED-45D7-B1CA-B4493CA9A731}"/>
    <hyperlink ref="B74" r:id="rId47" xr:uid="{6DC6B6A8-F966-42EF-9609-29F26E7786D1}"/>
    <hyperlink ref="B75" r:id="rId48" xr:uid="{0968CAB1-4BD6-456C-81C7-2F6548076695}"/>
    <hyperlink ref="B77" r:id="rId49" xr:uid="{7E28B967-1898-4747-86C7-B49C74540D76}"/>
    <hyperlink ref="B51:B52" r:id="rId50" display="PS-495 Banner Donasi" xr:uid="{F4F2C475-EA15-4B9C-B504-50755773160A}"/>
    <hyperlink ref="B79" r:id="rId51" xr:uid="{E9D94F80-31F9-4B3E-8D26-B2C5EA6B6F4D}"/>
    <hyperlink ref="B84:B85" r:id="rId52" display="PS-952 Asuransi Prudential Sharia" xr:uid="{54F9D983-4997-4164-AC06-8A26619CC496}"/>
    <hyperlink ref="B80" r:id="rId53" xr:uid="{3A17333B-6041-4EFD-B76D-A5577F437E33}"/>
    <hyperlink ref="B86" r:id="rId54" xr:uid="{0C8114D0-F659-48EF-8C4B-1F0C700DBFBE}"/>
    <hyperlink ref="B81" r:id="rId55" xr:uid="{6AEB4116-1711-4778-85C3-79ECAF698445}"/>
    <hyperlink ref="B88" r:id="rId56" xr:uid="{B49876A5-D21B-4EE4-B38A-D20F71213E68}"/>
    <hyperlink ref="B82:B83" r:id="rId57" display="PS-951 Asuransi Al Amin" xr:uid="{79BE32C0-A9D6-4252-B91D-0CEC1373049E}"/>
    <hyperlink ref="B89" r:id="rId58" xr:uid="{2EA33411-07A8-496F-9498-5DDB506EB7CE}"/>
    <hyperlink ref="G1:H1" r:id="rId59" display="https://bsicenter-my.sharepoint.com/:f:/g/personal/amni_alfira_bankbsi_co_id/Ej0Fb3LI9dpDhhq-90LIXDABrMpOfXgUP5LZzZyy0cxuOw?e=BVu7Eg" xr:uid="{8E6F7068-B8BD-4373-B4B8-FCF281A6C984}"/>
    <hyperlink ref="V86" r:id="rId60" xr:uid="{7EC99D4F-86AA-486E-9FAC-D255C36EED46}"/>
    <hyperlink ref="V24" r:id="rId61" xr:uid="{1F89B677-183E-4BBA-8AAD-9F084662AFF4}"/>
    <hyperlink ref="B90" r:id="rId62" display="PS-955 Profile Change" xr:uid="{E42CBEB3-F2DD-4E52-851B-28ACAA28CA25}"/>
    <hyperlink ref="B91" r:id="rId63" xr:uid="{5105AEC1-6306-4880-BFB6-7A91105417CC}"/>
    <hyperlink ref="B93" r:id="rId64" xr:uid="{47A26AD8-FEA4-49DF-A83A-8E2361488B16}"/>
    <hyperlink ref="B94" r:id="rId65" xr:uid="{219EB1AD-823E-4CCD-9A30-E3668D01740B}"/>
    <hyperlink ref="B95" r:id="rId66" xr:uid="{ED3F951C-CED6-4C1E-85AD-5A8B0A26FA9C}"/>
    <hyperlink ref="Q92" r:id="rId67" display="https://istqa.atlassian.net/browse/PS-1044 " xr:uid="{AE03DC8A-101E-4625-A609-DF37E7716525}"/>
    <hyperlink ref="Q60" r:id="rId68" xr:uid="{FF7FB137-FF71-4A0B-B049-B4D9DBC07D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892F-A9AA-4505-B7FF-B8BB685CA0FE}">
  <dimension ref="A1:U18"/>
  <sheetViews>
    <sheetView workbookViewId="0">
      <pane xSplit="4" ySplit="7" topLeftCell="E17" activePane="bottomRight" state="frozen"/>
      <selection pane="bottomRight" activeCell="B18" sqref="B18"/>
      <selection pane="bottomLeft"/>
      <selection pane="topRight"/>
    </sheetView>
  </sheetViews>
  <sheetFormatPr defaultRowHeight="15"/>
  <cols>
    <col min="1" max="1" width="10.140625" customWidth="1"/>
    <col min="2" max="2" width="26.5703125" style="64" customWidth="1"/>
    <col min="3" max="3" width="29" style="64" customWidth="1"/>
    <col min="4" max="4" width="26.85546875" style="116" customWidth="1"/>
    <col min="5" max="5" width="33.42578125" style="65" customWidth="1"/>
    <col min="6" max="6" width="23.7109375" style="65" customWidth="1"/>
    <col min="7" max="7" width="10.28515625" customWidth="1"/>
    <col min="8" max="8" width="14.140625" customWidth="1"/>
    <col min="9" max="9" width="18.85546875" customWidth="1"/>
    <col min="10" max="12" width="21.42578125" customWidth="1"/>
    <col min="14" max="14" width="9.140625" style="246"/>
    <col min="15" max="15" width="13.85546875" customWidth="1"/>
    <col min="16" max="16" width="16.5703125" customWidth="1"/>
    <col min="17" max="17" width="41" customWidth="1"/>
    <col min="18" max="18" width="21.42578125" customWidth="1"/>
    <col min="19" max="19" width="20.28515625" customWidth="1"/>
    <col min="20" max="20" width="19.5703125" customWidth="1"/>
    <col min="21" max="21" width="22.85546875" customWidth="1"/>
    <col min="16384" max="16384" width="9.140625" bestFit="1" customWidth="1"/>
  </cols>
  <sheetData>
    <row r="1" spans="1:21" ht="41.25" customHeight="1">
      <c r="A1">
        <v>4</v>
      </c>
      <c r="B1" s="81" t="s">
        <v>0</v>
      </c>
      <c r="C1" s="16" t="s">
        <v>1</v>
      </c>
      <c r="D1" s="121" t="s">
        <v>2</v>
      </c>
      <c r="E1" s="12"/>
      <c r="F1" s="17" t="s">
        <v>3</v>
      </c>
      <c r="G1" s="378" t="s">
        <v>732</v>
      </c>
      <c r="H1" s="378"/>
    </row>
    <row r="2" spans="1:21">
      <c r="B2" s="46"/>
      <c r="C2" s="28" t="s">
        <v>5</v>
      </c>
      <c r="D2" s="117" t="s">
        <v>6</v>
      </c>
      <c r="E2" s="18" t="s">
        <v>7</v>
      </c>
      <c r="F2" s="379" t="s">
        <v>8</v>
      </c>
      <c r="G2" s="380"/>
      <c r="H2" s="381" t="s">
        <v>9</v>
      </c>
      <c r="I2" s="382"/>
      <c r="J2" s="381" t="s">
        <v>10</v>
      </c>
      <c r="K2" s="382"/>
      <c r="L2" s="381" t="s">
        <v>11</v>
      </c>
      <c r="M2" s="382"/>
      <c r="N2" s="549" t="s">
        <v>12</v>
      </c>
      <c r="O2" s="550"/>
    </row>
    <row r="3" spans="1:21">
      <c r="B3" s="46"/>
      <c r="C3" s="29" t="s">
        <v>15</v>
      </c>
      <c r="D3" s="118">
        <f>COUNTA(B8:B92)</f>
        <v>10</v>
      </c>
      <c r="E3" s="20">
        <f>COUNTIFS(G8:G94, "Android")</f>
        <v>1</v>
      </c>
      <c r="F3" s="20">
        <f>(COUNTIFS(P8:P89,"Passed",G8:G89,"Android"))+(COUNTIFS(P8:P89,"Failed",G8:G89,"Android"))+(COUNTIFS(P8:P89,"N/A",G8:G89,"Android"))+(COUNTIFS(P8:P89,"In Progress",G8:G89,"Android"))</f>
        <v>1</v>
      </c>
      <c r="G3" s="21">
        <f>F3/E3</f>
        <v>1</v>
      </c>
      <c r="H3" s="19">
        <f>COUNTIFS(P8:P92,"Passed",G8:G92,"Android")</f>
        <v>0</v>
      </c>
      <c r="I3" s="22">
        <f>H3/E3</f>
        <v>0</v>
      </c>
      <c r="J3" s="19">
        <f>COUNTIFS(P8:P92,"Failed",G8:G92,"Android")</f>
        <v>0</v>
      </c>
      <c r="K3" s="22">
        <f>J3/E3</f>
        <v>0</v>
      </c>
      <c r="L3" s="19">
        <f>COUNTIFS(P8:P92,"N/A",G8:G92,"Android")</f>
        <v>1</v>
      </c>
      <c r="M3" s="22">
        <f>L3/E3</f>
        <v>1</v>
      </c>
      <c r="N3" s="19">
        <f>COUNTIFS(P8:P92,"In Progress",G8:G92,"Android")</f>
        <v>0</v>
      </c>
      <c r="O3" s="23">
        <f>N3/E3</f>
        <v>0</v>
      </c>
    </row>
    <row r="4" spans="1:21">
      <c r="B4" s="46"/>
      <c r="C4" s="30" t="s">
        <v>16</v>
      </c>
      <c r="D4" s="119">
        <f>COUNTA(B8:B92)</f>
        <v>10</v>
      </c>
      <c r="E4" s="25">
        <f>COUNTIFS(G8:G94, "iOS")</f>
        <v>1</v>
      </c>
      <c r="F4" s="25">
        <f>(COUNTIFS(P8:P89,"Passed",G8:G89,"iOS"))+(COUNTIFS(P8:P89,"Failed",G8:G89,"iOS"))+(COUNTIFS(P8:P89,"N/A",G8:G89,"iOS"))+(COUNTIFS(P8:P89,"In Progress",G8:G89,"iOS"))</f>
        <v>1</v>
      </c>
      <c r="G4" s="26">
        <f>F4/E4</f>
        <v>1</v>
      </c>
      <c r="H4" s="24">
        <f>COUNTIFS(P8:P92,"Passed",G8:G92,"iOS")</f>
        <v>0</v>
      </c>
      <c r="I4" s="26">
        <f>H4/E4</f>
        <v>0</v>
      </c>
      <c r="J4" s="24">
        <f>COUNTIFS(P8:P92,"Failed",G8:G92,"iOS")</f>
        <v>0</v>
      </c>
      <c r="K4" s="26">
        <f>J4/E4</f>
        <v>0</v>
      </c>
      <c r="L4" s="24">
        <f>COUNTIFS(P8:P92,"N/A",G8:G92,"iOS")</f>
        <v>1</v>
      </c>
      <c r="M4" s="26">
        <f>L4/E4</f>
        <v>1</v>
      </c>
      <c r="N4" s="24">
        <f>COUNTIFS(P8:P92,"In Progress",G8:G92,"iOS")</f>
        <v>0</v>
      </c>
      <c r="O4" s="27">
        <f>N4/E4</f>
        <v>0</v>
      </c>
    </row>
    <row r="5" spans="1:21">
      <c r="B5" s="46"/>
      <c r="C5" s="305" t="s">
        <v>1019</v>
      </c>
      <c r="D5" s="90">
        <f>COUNTA(B8:B93)</f>
        <v>10</v>
      </c>
      <c r="E5" s="25">
        <f>COUNTIFS(G8:G95, "Portal")</f>
        <v>9</v>
      </c>
      <c r="F5" s="25">
        <f>(COUNTIFS(P8:P90,"Passed",G8:G90,"Portal"))+(COUNTIFS(P8:P90,"Failed",G8:G90,"Portal"))+(COUNTIFS(P8:P90,"N/A",G8:G90,"Portal"))+(COUNTIFS(P8:P90,"In Progress",G8:G90,"Portal"))</f>
        <v>9</v>
      </c>
      <c r="G5" s="84">
        <f>F5/E5</f>
        <v>1</v>
      </c>
      <c r="H5" s="83">
        <f>COUNTIFS(P8:P93,"Passed",G8:G93,"Portal")</f>
        <v>9</v>
      </c>
      <c r="I5" s="84">
        <f>H5/E5</f>
        <v>1</v>
      </c>
      <c r="J5" s="83">
        <f>COUNTIFS(P8:P93,"Failed",G8:G93,"Portal")</f>
        <v>0</v>
      </c>
      <c r="K5" s="84">
        <f>J5/E5</f>
        <v>0</v>
      </c>
      <c r="L5" s="83">
        <f>COUNTIFS(P8:P93,"N/A",G8:G93,"Portal")</f>
        <v>0</v>
      </c>
      <c r="M5" s="84">
        <f>L5/E5</f>
        <v>0</v>
      </c>
      <c r="N5" s="83">
        <f>COUNTIFS(P8:P93,"In Progress",G8:G93,"Portal")</f>
        <v>0</v>
      </c>
      <c r="O5" s="85">
        <f>N5/E5</f>
        <v>0</v>
      </c>
    </row>
    <row r="6" spans="1:21">
      <c r="B6" s="46"/>
      <c r="E6"/>
      <c r="F6"/>
    </row>
    <row r="7" spans="1:21" ht="44.25" customHeight="1">
      <c r="A7" s="139" t="s">
        <v>17</v>
      </c>
      <c r="B7" s="140" t="s">
        <v>733</v>
      </c>
      <c r="C7" s="140" t="s">
        <v>18</v>
      </c>
      <c r="D7" s="141" t="s">
        <v>734</v>
      </c>
      <c r="E7" s="140" t="s">
        <v>735</v>
      </c>
      <c r="F7" s="140" t="s">
        <v>20</v>
      </c>
      <c r="G7" s="140" t="s">
        <v>5</v>
      </c>
      <c r="H7" s="140" t="s">
        <v>21</v>
      </c>
      <c r="I7" s="140" t="s">
        <v>22</v>
      </c>
      <c r="J7" s="140" t="s">
        <v>23</v>
      </c>
      <c r="K7" s="140" t="s">
        <v>24</v>
      </c>
      <c r="L7" s="140" t="s">
        <v>25</v>
      </c>
      <c r="M7" s="140" t="s">
        <v>26</v>
      </c>
      <c r="N7" s="142" t="s">
        <v>27</v>
      </c>
      <c r="O7" s="140" t="s">
        <v>28</v>
      </c>
      <c r="P7" s="143" t="s">
        <v>1020</v>
      </c>
      <c r="Q7" s="140" t="s">
        <v>30</v>
      </c>
      <c r="R7" s="140" t="s">
        <v>31</v>
      </c>
      <c r="S7" s="140" t="s">
        <v>32</v>
      </c>
      <c r="T7" s="140" t="s">
        <v>33</v>
      </c>
      <c r="U7" s="144" t="s">
        <v>34</v>
      </c>
    </row>
    <row r="8" spans="1:21" ht="41.25" customHeight="1">
      <c r="A8" s="303">
        <v>1</v>
      </c>
      <c r="B8" s="304" t="s">
        <v>1021</v>
      </c>
      <c r="C8" s="57" t="s">
        <v>1022</v>
      </c>
      <c r="D8" s="112" t="s">
        <v>1023</v>
      </c>
      <c r="E8" s="48" t="s">
        <v>1024</v>
      </c>
      <c r="F8" s="49" t="s">
        <v>1025</v>
      </c>
      <c r="G8" s="306" t="s">
        <v>1019</v>
      </c>
      <c r="H8" s="60"/>
      <c r="I8" s="60"/>
      <c r="J8" s="56"/>
      <c r="K8" s="56"/>
      <c r="L8" s="56"/>
      <c r="M8" s="50" t="s">
        <v>1026</v>
      </c>
      <c r="N8" s="56"/>
      <c r="O8" s="56"/>
      <c r="P8" s="50" t="s">
        <v>9</v>
      </c>
      <c r="Q8" s="56"/>
      <c r="R8" s="56"/>
      <c r="S8" s="51"/>
      <c r="T8" s="51"/>
      <c r="U8" s="56"/>
    </row>
    <row r="9" spans="1:21" ht="120.75" customHeight="1">
      <c r="A9" s="492">
        <v>2</v>
      </c>
      <c r="B9" s="547" t="s">
        <v>1027</v>
      </c>
      <c r="C9" s="496" t="s">
        <v>1028</v>
      </c>
      <c r="D9" s="498" t="s">
        <v>1029</v>
      </c>
      <c r="E9" s="545" t="s">
        <v>1030</v>
      </c>
      <c r="F9" s="543" t="s">
        <v>1031</v>
      </c>
      <c r="G9" s="50" t="s">
        <v>15</v>
      </c>
      <c r="H9" s="60"/>
      <c r="I9" s="60"/>
      <c r="J9" s="56"/>
      <c r="K9" s="56"/>
      <c r="L9" s="56"/>
      <c r="M9" s="50" t="s">
        <v>1026</v>
      </c>
      <c r="N9" s="56"/>
      <c r="O9" s="56"/>
      <c r="P9" s="50" t="s">
        <v>11</v>
      </c>
      <c r="Q9" s="215"/>
      <c r="R9" s="56"/>
      <c r="S9" s="51"/>
      <c r="T9" s="51"/>
      <c r="U9" s="56"/>
    </row>
    <row r="10" spans="1:21" ht="120.75" customHeight="1">
      <c r="A10" s="493"/>
      <c r="B10" s="548"/>
      <c r="C10" s="497"/>
      <c r="D10" s="499"/>
      <c r="E10" s="546"/>
      <c r="F10" s="544"/>
      <c r="G10" s="50" t="s">
        <v>16</v>
      </c>
      <c r="H10" s="60"/>
      <c r="I10" s="60"/>
      <c r="J10" s="56"/>
      <c r="K10" s="56"/>
      <c r="L10" s="56"/>
      <c r="M10" s="50" t="s">
        <v>1026</v>
      </c>
      <c r="N10" s="56"/>
      <c r="O10" s="56"/>
      <c r="P10" s="50" t="s">
        <v>11</v>
      </c>
      <c r="Q10" s="215"/>
      <c r="R10" s="56"/>
      <c r="S10" s="51"/>
      <c r="T10" s="51"/>
      <c r="U10" s="56"/>
    </row>
    <row r="11" spans="1:21" ht="40.5" customHeight="1">
      <c r="A11" s="136">
        <v>3</v>
      </c>
      <c r="B11" s="215" t="s">
        <v>1032</v>
      </c>
      <c r="C11" s="57" t="s">
        <v>1033</v>
      </c>
      <c r="D11" s="112" t="s">
        <v>1034</v>
      </c>
      <c r="E11" s="298" t="s">
        <v>1035</v>
      </c>
      <c r="F11" s="297" t="s">
        <v>1036</v>
      </c>
      <c r="G11" s="306" t="s">
        <v>1019</v>
      </c>
      <c r="H11" s="60"/>
      <c r="I11" s="60"/>
      <c r="J11" s="56"/>
      <c r="K11" s="56"/>
      <c r="L11" s="56"/>
      <c r="M11" s="50" t="s">
        <v>1026</v>
      </c>
      <c r="N11" s="56"/>
      <c r="O11" s="56"/>
      <c r="P11" s="50" t="s">
        <v>9</v>
      </c>
      <c r="Q11" s="215"/>
      <c r="R11" s="56"/>
      <c r="S11" s="51"/>
      <c r="T11" s="51"/>
      <c r="U11" s="56"/>
    </row>
    <row r="12" spans="1:21" ht="34.5" customHeight="1">
      <c r="A12" s="136">
        <v>4</v>
      </c>
      <c r="B12" s="215" t="s">
        <v>1037</v>
      </c>
      <c r="C12" s="57" t="s">
        <v>1038</v>
      </c>
      <c r="D12" s="112" t="s">
        <v>538</v>
      </c>
      <c r="E12" s="52" t="s">
        <v>1039</v>
      </c>
      <c r="F12" s="49" t="s">
        <v>1040</v>
      </c>
      <c r="G12" s="306" t="s">
        <v>1019</v>
      </c>
      <c r="H12" s="50"/>
      <c r="I12" s="50"/>
      <c r="J12" s="167"/>
      <c r="K12" s="50"/>
      <c r="L12" s="278"/>
      <c r="M12" s="50" t="s">
        <v>1026</v>
      </c>
      <c r="N12" s="55"/>
      <c r="O12" s="55"/>
      <c r="P12" s="50" t="s">
        <v>9</v>
      </c>
      <c r="Q12" s="55"/>
      <c r="R12" s="55"/>
      <c r="S12" s="51"/>
      <c r="T12" s="51"/>
      <c r="U12" s="192"/>
    </row>
    <row r="13" spans="1:21" ht="75" customHeight="1">
      <c r="A13" s="136">
        <v>5</v>
      </c>
      <c r="B13" s="215" t="s">
        <v>1041</v>
      </c>
      <c r="C13" s="57" t="s">
        <v>1033</v>
      </c>
      <c r="D13" s="112" t="s">
        <v>1034</v>
      </c>
      <c r="E13" s="48" t="s">
        <v>1042</v>
      </c>
      <c r="F13" s="49" t="s">
        <v>1036</v>
      </c>
      <c r="G13" s="306" t="s">
        <v>1019</v>
      </c>
      <c r="H13" s="50"/>
      <c r="I13" s="50"/>
      <c r="J13" s="167"/>
      <c r="K13" s="50"/>
      <c r="L13" s="278"/>
      <c r="M13" s="50" t="s">
        <v>1026</v>
      </c>
      <c r="N13" s="55"/>
      <c r="O13" s="55"/>
      <c r="P13" s="50" t="s">
        <v>9</v>
      </c>
      <c r="Q13" s="55"/>
      <c r="R13" s="55"/>
      <c r="S13" s="51"/>
      <c r="T13" s="51"/>
      <c r="U13" s="192"/>
    </row>
    <row r="14" spans="1:21" ht="40.5">
      <c r="A14" s="136">
        <v>6</v>
      </c>
      <c r="B14" s="215" t="s">
        <v>1043</v>
      </c>
      <c r="C14" s="57" t="s">
        <v>1038</v>
      </c>
      <c r="D14" s="112" t="s">
        <v>541</v>
      </c>
      <c r="E14" s="48" t="s">
        <v>1044</v>
      </c>
      <c r="F14" s="53" t="s">
        <v>1045</v>
      </c>
      <c r="G14" s="306" t="s">
        <v>1019</v>
      </c>
      <c r="H14" s="50"/>
      <c r="I14" s="50"/>
      <c r="J14" s="167"/>
      <c r="K14" s="50"/>
      <c r="L14" s="280"/>
      <c r="M14" s="50" t="s">
        <v>1026</v>
      </c>
      <c r="N14" s="55"/>
      <c r="O14" s="55"/>
      <c r="P14" s="50" t="s">
        <v>9</v>
      </c>
      <c r="Q14" s="55"/>
      <c r="R14" s="55"/>
      <c r="S14" s="51"/>
      <c r="T14" s="51"/>
      <c r="U14" s="55"/>
    </row>
    <row r="15" spans="1:21" ht="44.25" customHeight="1">
      <c r="A15" s="136">
        <v>7</v>
      </c>
      <c r="B15" s="215" t="s">
        <v>1046</v>
      </c>
      <c r="C15" s="57" t="s">
        <v>1047</v>
      </c>
      <c r="D15" s="112" t="s">
        <v>1048</v>
      </c>
      <c r="E15" s="48" t="s">
        <v>1049</v>
      </c>
      <c r="F15" s="49" t="s">
        <v>1050</v>
      </c>
      <c r="G15" s="306" t="s">
        <v>1019</v>
      </c>
      <c r="H15" s="50"/>
      <c r="I15" s="50"/>
      <c r="J15" s="167"/>
      <c r="K15" s="50"/>
      <c r="L15" s="281"/>
      <c r="M15" s="50" t="s">
        <v>1026</v>
      </c>
      <c r="N15" s="55"/>
      <c r="O15" s="55"/>
      <c r="P15" s="50" t="s">
        <v>9</v>
      </c>
      <c r="Q15" s="55"/>
      <c r="R15" s="55"/>
      <c r="S15" s="51"/>
      <c r="T15" s="51"/>
      <c r="U15" s="55"/>
    </row>
    <row r="16" spans="1:21" ht="145.5" customHeight="1">
      <c r="A16" s="136">
        <v>8</v>
      </c>
      <c r="B16" s="215" t="s">
        <v>1051</v>
      </c>
      <c r="C16" s="57" t="s">
        <v>1033</v>
      </c>
      <c r="D16" s="112" t="s">
        <v>1034</v>
      </c>
      <c r="E16" s="52" t="s">
        <v>1052</v>
      </c>
      <c r="F16" s="53" t="s">
        <v>1053</v>
      </c>
      <c r="G16" s="306" t="s">
        <v>1019</v>
      </c>
      <c r="H16" s="203"/>
      <c r="I16" s="203"/>
      <c r="J16" s="203"/>
      <c r="K16" s="6"/>
      <c r="L16" s="203"/>
      <c r="M16" s="50" t="s">
        <v>1026</v>
      </c>
      <c r="N16" s="123"/>
      <c r="O16" s="55"/>
      <c r="P16" s="50" t="s">
        <v>9</v>
      </c>
      <c r="Q16" s="14"/>
      <c r="R16" s="55"/>
      <c r="S16" s="51"/>
      <c r="T16" s="51"/>
      <c r="U16" s="55"/>
    </row>
    <row r="17" spans="1:21" ht="55.5" customHeight="1">
      <c r="A17" s="136">
        <v>9</v>
      </c>
      <c r="B17" s="215" t="s">
        <v>1054</v>
      </c>
      <c r="C17" s="57" t="s">
        <v>1055</v>
      </c>
      <c r="D17" s="112" t="s">
        <v>1056</v>
      </c>
      <c r="E17" s="48" t="s">
        <v>1057</v>
      </c>
      <c r="F17" s="53" t="s">
        <v>1058</v>
      </c>
      <c r="G17" s="306" t="s">
        <v>1019</v>
      </c>
      <c r="H17" s="50"/>
      <c r="I17" s="50"/>
      <c r="J17" s="167"/>
      <c r="K17" s="50"/>
      <c r="L17" s="280"/>
      <c r="M17" s="50" t="s">
        <v>1026</v>
      </c>
      <c r="N17" s="55"/>
      <c r="O17" s="55"/>
      <c r="P17" s="50" t="s">
        <v>9</v>
      </c>
      <c r="Q17" s="55"/>
      <c r="R17" s="55"/>
      <c r="S17" s="51"/>
      <c r="T17" s="51"/>
      <c r="U17" s="55"/>
    </row>
    <row r="18" spans="1:21" ht="40.5" customHeight="1">
      <c r="A18" s="303">
        <v>10</v>
      </c>
      <c r="B18" s="215" t="s">
        <v>1059</v>
      </c>
      <c r="C18" s="57" t="s">
        <v>1055</v>
      </c>
      <c r="D18" s="112" t="s">
        <v>1056</v>
      </c>
      <c r="E18" s="48" t="s">
        <v>1060</v>
      </c>
      <c r="F18" s="49" t="s">
        <v>1061</v>
      </c>
      <c r="G18" s="306" t="s">
        <v>1019</v>
      </c>
      <c r="H18" s="50"/>
      <c r="I18" s="50"/>
      <c r="J18" s="55"/>
      <c r="K18" s="50"/>
      <c r="L18" s="50"/>
      <c r="M18" s="50" t="s">
        <v>1026</v>
      </c>
      <c r="N18" s="55"/>
      <c r="O18" s="55"/>
      <c r="P18" s="50" t="s">
        <v>9</v>
      </c>
      <c r="Q18" s="55"/>
      <c r="R18" s="55"/>
      <c r="S18" s="51"/>
      <c r="T18" s="51"/>
      <c r="U18" s="55"/>
    </row>
  </sheetData>
  <autoFilter ref="A7:U18" xr:uid="{E860892F-A9AA-4505-B7FF-B8BB685CA0FE}"/>
  <mergeCells count="12">
    <mergeCell ref="N2:O2"/>
    <mergeCell ref="G1:H1"/>
    <mergeCell ref="F2:G2"/>
    <mergeCell ref="H2:I2"/>
    <mergeCell ref="J2:K2"/>
    <mergeCell ref="L2:M2"/>
    <mergeCell ref="A9:A10"/>
    <mergeCell ref="F9:F10"/>
    <mergeCell ref="E9:E10"/>
    <mergeCell ref="D9:D10"/>
    <mergeCell ref="C9:C10"/>
    <mergeCell ref="B9:B10"/>
  </mergeCells>
  <conditionalFormatting sqref="C3:C5">
    <cfRule type="cellIs" dxfId="117" priority="5" operator="equal">
      <formula>"iOS"</formula>
    </cfRule>
    <cfRule type="cellIs" dxfId="116" priority="6" operator="equal">
      <formula>"Android"</formula>
    </cfRule>
  </conditionalFormatting>
  <conditionalFormatting sqref="E1">
    <cfRule type="cellIs" dxfId="115" priority="3" operator="equal">
      <formula>"iOS"</formula>
    </cfRule>
    <cfRule type="cellIs" dxfId="114" priority="4" operator="equal">
      <formula>"Android"</formula>
    </cfRule>
  </conditionalFormatting>
  <conditionalFormatting sqref="F2:F5">
    <cfRule type="cellIs" dxfId="113" priority="22" operator="equal">
      <formula>"iOS"</formula>
    </cfRule>
    <cfRule type="cellIs" dxfId="112" priority="23" operator="equal">
      <formula>"Android"</formula>
    </cfRule>
  </conditionalFormatting>
  <conditionalFormatting sqref="G7:G18">
    <cfRule type="cellIs" dxfId="111" priority="1" operator="equal">
      <formula>"iOS"</formula>
    </cfRule>
    <cfRule type="cellIs" dxfId="110" priority="2" operator="equal">
      <formula>"Android"</formula>
    </cfRule>
  </conditionalFormatting>
  <conditionalFormatting sqref="H2 P7:P18">
    <cfRule type="cellIs" dxfId="109" priority="9" operator="equal">
      <formula>"In Progress"</formula>
    </cfRule>
    <cfRule type="cellIs" dxfId="108" priority="10" operator="equal">
      <formula>"N/A"</formula>
    </cfRule>
    <cfRule type="cellIs" dxfId="107" priority="11" operator="equal">
      <formula>"Failed"</formula>
    </cfRule>
    <cfRule type="cellIs" dxfId="106" priority="12" operator="equal">
      <formula>"Passed"</formula>
    </cfRule>
  </conditionalFormatting>
  <conditionalFormatting sqref="J2">
    <cfRule type="cellIs" dxfId="105" priority="13" operator="equal">
      <formula>"In Progress"</formula>
    </cfRule>
    <cfRule type="cellIs" dxfId="104" priority="14" operator="equal">
      <formula>"N/A"</formula>
    </cfRule>
    <cfRule type="cellIs" dxfId="103" priority="15" operator="equal">
      <formula>"Failed"</formula>
    </cfRule>
    <cfRule type="cellIs" dxfId="102" priority="16" operator="equal">
      <formula>"Passed"</formula>
    </cfRule>
  </conditionalFormatting>
  <conditionalFormatting sqref="L2">
    <cfRule type="cellIs" dxfId="101" priority="17" operator="equal">
      <formula>"In Progress"</formula>
    </cfRule>
    <cfRule type="cellIs" dxfId="100" priority="18" operator="equal">
      <formula>"N/A"</formula>
    </cfRule>
    <cfRule type="cellIs" dxfId="99" priority="19" operator="equal">
      <formula>"Failed"</formula>
    </cfRule>
    <cfRule type="cellIs" dxfId="98" priority="20" operator="equal">
      <formula>"Passed"</formula>
    </cfRule>
  </conditionalFormatting>
  <conditionalFormatting sqref="N2:N5">
    <cfRule type="cellIs" dxfId="97" priority="21" operator="equal">
      <formula>"In Progress"</formula>
    </cfRule>
    <cfRule type="cellIs" dxfId="96" priority="24" operator="equal">
      <formula>"N/A"</formula>
    </cfRule>
    <cfRule type="cellIs" dxfId="95" priority="25" operator="equal">
      <formula>"Failed"</formula>
    </cfRule>
    <cfRule type="cellIs" dxfId="94" priority="26" operator="equal">
      <formula>"Passed"</formula>
    </cfRule>
  </conditionalFormatting>
  <conditionalFormatting sqref="P8:P18">
    <cfRule type="cellIs" dxfId="93" priority="47" operator="equal">
      <formula>"NC"</formula>
    </cfRule>
  </conditionalFormatting>
  <dataValidations count="3">
    <dataValidation allowBlank="1" showInputMessage="1" showErrorMessage="1" sqref="P7 O3:O5 N2:N5" xr:uid="{1A12A340-2BB9-4420-867E-8A1E8432616E}"/>
    <dataValidation type="list" allowBlank="1" showInputMessage="1" showErrorMessage="1" errorTitle="Eits! Warning Bro" error="Mohon maap ni brok, status bukan diisi antara Not Started, Passed, Failed, atau N/A. Ganti sesuai dropdown yah" sqref="P8:P18" xr:uid="{A95B08A9-439C-4427-B0F0-76B72066D4C6}">
      <formula1>"Not Started,Passed,Failed,In Progress,N/A,NC"</formula1>
    </dataValidation>
    <dataValidation type="list" allowBlank="1" showInputMessage="1" showErrorMessage="1" errorTitle="Eits! Warning Bro" error="Isi sesuai dropdown yak, ni list namanya_x000a_Rezki, Hansen, Haekal, Rizky, Nabila, Kintan, Arul, Fira, Prita, Natasya, Nabhan, Densu, Qisty, Tiwi, Aga, Ajul, Andi, Owan, Nofal, Bowo, Owi, Fitri" sqref="M8:M18" xr:uid="{EC26E59D-58C2-470B-AEF7-7ED2CAE071E5}">
      <formula1>"Dede,Ariska,Arum,Dela,Fitri"</formula1>
    </dataValidation>
  </dataValidations>
  <hyperlinks>
    <hyperlink ref="G1:H1" r:id="rId1" display="https://bsicenter-my.sharepoint.com/:f:/g/personal/amni_alfira_bankbsi_co_id/Ej0Fb3LI9dpDhhq-90LIXDABrMpOfXgUP5LZzZyy0cxuOw?e=BVu7Eg" xr:uid="{8331541C-6E5F-422C-A7F5-4B3ACF3F7F75}"/>
    <hyperlink ref="B8" r:id="rId2" display="BP-200 - Manajemen Promo &amp; Info" xr:uid="{5AFE1DCA-FE4A-40D0-957C-82D4965ADEB7}"/>
    <hyperlink ref="B9" r:id="rId3" xr:uid="{E7E2B6AC-D6CD-45BA-8C45-1A2E5C8591A9}"/>
    <hyperlink ref="B11" r:id="rId4" xr:uid="{F92D6EF3-BA2F-4E55-BEDD-D2C088EFD857}"/>
    <hyperlink ref="B12" r:id="rId5" xr:uid="{259D0B05-B10E-4669-A2B2-E19AD9AA0D6D}"/>
    <hyperlink ref="B13" r:id="rId6" display="BP-311 Bisnis Parameter" xr:uid="{D9BB6AB5-797C-4A81-8255-856C82CCCBDF}"/>
    <hyperlink ref="B14" r:id="rId7" xr:uid="{59D0E0F2-A488-4AB5-8AB4-2291F23402E3}"/>
    <hyperlink ref="B15" r:id="rId8" xr:uid="{55BEA78B-C78A-415F-B12C-C5D440EF0AD1}"/>
    <hyperlink ref="B16" r:id="rId9" xr:uid="{F87632C5-64BF-45B9-8CB8-99BD1BAAE0EC}"/>
    <hyperlink ref="B17" r:id="rId10" xr:uid="{3FE875E9-425D-4BD3-8CE4-CCE3B2499B17}"/>
    <hyperlink ref="B18" r:id="rId11" display="BP-313 Content Parameter" xr:uid="{ECACE58D-255C-4297-A0D1-F52B968AE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877B0-3314-47AA-9670-40EBACB34A7B}">
  <dimension ref="A1:R27"/>
  <sheetViews>
    <sheetView topLeftCell="A4" workbookViewId="0">
      <selection activeCell="P8" sqref="P8:Q8"/>
    </sheetView>
  </sheetViews>
  <sheetFormatPr defaultRowHeight="15"/>
  <cols>
    <col min="1" max="1" width="6.5703125" customWidth="1"/>
    <col min="2" max="2" width="30.7109375" customWidth="1"/>
    <col min="3" max="3" width="16.85546875" customWidth="1"/>
    <col min="4" max="4" width="21.7109375" customWidth="1"/>
    <col min="5" max="5" width="13.7109375" customWidth="1"/>
    <col min="6" max="6" width="14.140625" customWidth="1"/>
    <col min="7" max="8" width="18.42578125" customWidth="1"/>
    <col min="9" max="9" width="20.42578125" customWidth="1"/>
    <col min="10" max="10" width="20.5703125" customWidth="1"/>
    <col min="11" max="11" width="17.7109375" customWidth="1"/>
    <col min="12" max="13" width="19" customWidth="1"/>
    <col min="14" max="14" width="17.140625" customWidth="1"/>
    <col min="15" max="15" width="18.5703125" customWidth="1"/>
    <col min="16" max="16" width="19.42578125" customWidth="1"/>
    <col min="17" max="17" width="21.5703125" customWidth="1"/>
    <col min="18" max="18" width="23.5703125" customWidth="1"/>
  </cols>
  <sheetData>
    <row r="1" spans="1:18" ht="44.25" customHeight="1">
      <c r="B1" s="81" t="s">
        <v>0</v>
      </c>
      <c r="C1" s="81" t="s">
        <v>1062</v>
      </c>
      <c r="D1" s="81" t="s">
        <v>1063</v>
      </c>
      <c r="E1" s="12"/>
      <c r="F1" s="17" t="s">
        <v>3</v>
      </c>
      <c r="G1" s="11"/>
    </row>
    <row r="2" spans="1:18">
      <c r="C2" s="28" t="s">
        <v>5</v>
      </c>
      <c r="D2" s="82" t="s">
        <v>6</v>
      </c>
      <c r="E2" s="82" t="s">
        <v>7</v>
      </c>
      <c r="F2" s="570" t="s">
        <v>8</v>
      </c>
      <c r="G2" s="571"/>
      <c r="H2" s="572" t="s">
        <v>9</v>
      </c>
      <c r="I2" s="573"/>
      <c r="J2" s="572" t="s">
        <v>10</v>
      </c>
      <c r="K2" s="573"/>
      <c r="L2" s="572" t="s">
        <v>11</v>
      </c>
      <c r="M2" s="574"/>
      <c r="N2" s="575" t="s">
        <v>12</v>
      </c>
      <c r="O2" s="576"/>
    </row>
    <row r="3" spans="1:18">
      <c r="C3" s="95" t="s">
        <v>15</v>
      </c>
      <c r="D3" s="96">
        <f>COUNTA(B8:B154)</f>
        <v>15</v>
      </c>
      <c r="E3" s="97">
        <f>COUNTIFS(E8:E166, "Android")</f>
        <v>11</v>
      </c>
      <c r="F3" s="98">
        <f>COUNTIFS(E7:E140,"ANDROID",M7:M140,"Passed")+COUNTIFS(E7:E140,"ANDROID",M7:M140,"Failed")+COUNTIFS(E7:E140,"ANDROID",M7:M140,"IN PROGRESS")</f>
        <v>0</v>
      </c>
      <c r="G3" s="99">
        <f>F3/E3</f>
        <v>0</v>
      </c>
      <c r="H3" s="86">
        <f>COUNTIFS(M7:M140,"Passed",E7:E140,"ANDROID")</f>
        <v>0</v>
      </c>
      <c r="I3" s="87">
        <f>H3/E3</f>
        <v>0</v>
      </c>
      <c r="J3" s="86">
        <f>COUNTIFS(M7:M140,"Failed",E7:E140,"ANDROID")</f>
        <v>0</v>
      </c>
      <c r="K3" s="87">
        <f>J3/E3</f>
        <v>0</v>
      </c>
      <c r="L3" s="86">
        <f>COUNTIFS(M7:M140,"N/A",E7:E140,"ANDROID")+COUNTIFS(M7:M140,"NOT Started",E7:E140,"ANDROID")</f>
        <v>11</v>
      </c>
      <c r="M3" s="88">
        <f>L3/E3</f>
        <v>1</v>
      </c>
      <c r="N3" s="86">
        <f>COUNTIFS(M7:M140,"IN PROGRESS",E7:E140,"ANDROID")</f>
        <v>0</v>
      </c>
      <c r="O3" s="89">
        <f>N3/E3</f>
        <v>0</v>
      </c>
    </row>
    <row r="4" spans="1:18">
      <c r="C4" s="30" t="s">
        <v>16</v>
      </c>
      <c r="D4" s="83">
        <f>COUNTA(B8:B154)</f>
        <v>15</v>
      </c>
      <c r="E4" s="25">
        <f>COUNTIFS(E8:E166, "iOS")</f>
        <v>9</v>
      </c>
      <c r="F4" s="100">
        <f>COUNTIFS(E7:E140,"ios",M7:M140,"Passed")+COUNTIFS(E7:E140,"ios",M7:M140,"Failed")+COUNTIFS(E7:E140,"ios",M7:M140,"IN PROGRESS")</f>
        <v>0</v>
      </c>
      <c r="G4" s="101">
        <f>F4/E4</f>
        <v>0</v>
      </c>
      <c r="H4" s="90">
        <f>COUNTIFS(M7:M140,"Passed",E7:E140,"iOS")</f>
        <v>0</v>
      </c>
      <c r="I4" s="84">
        <f>H4/E4</f>
        <v>0</v>
      </c>
      <c r="J4" s="90">
        <f>COUNTIFS(M7:M140,"Failed",E7:E140,"iOS")</f>
        <v>0</v>
      </c>
      <c r="K4" s="84">
        <f>J4/E4</f>
        <v>0</v>
      </c>
      <c r="L4" s="90">
        <f>COUNTIFS(M7:M140,"N/A",E7:E140,"iOS")+COUNTIFS(M7:M140,"NOT Started",E7:E140,"iOS")</f>
        <v>9</v>
      </c>
      <c r="M4" s="91">
        <f>L4/E4</f>
        <v>1</v>
      </c>
      <c r="N4" s="90">
        <f>COUNTIFS(M7:M140,"IN PROGRESS",E7:E140,"iOS")</f>
        <v>0</v>
      </c>
      <c r="O4" s="85">
        <f>N4/E4</f>
        <v>0</v>
      </c>
    </row>
    <row r="7" spans="1:18" ht="24.75">
      <c r="A7" s="66" t="s">
        <v>17</v>
      </c>
      <c r="B7" s="66" t="s">
        <v>18</v>
      </c>
      <c r="C7" s="66" t="s">
        <v>734</v>
      </c>
      <c r="D7" s="66" t="s">
        <v>20</v>
      </c>
      <c r="E7" s="66" t="s">
        <v>5</v>
      </c>
      <c r="F7" s="66" t="s">
        <v>21</v>
      </c>
      <c r="G7" s="66" t="s">
        <v>22</v>
      </c>
      <c r="H7" s="66" t="s">
        <v>23</v>
      </c>
      <c r="I7" s="66" t="s">
        <v>24</v>
      </c>
      <c r="J7" s="66" t="s">
        <v>25</v>
      </c>
      <c r="K7" s="67" t="s">
        <v>27</v>
      </c>
      <c r="L7" s="66" t="s">
        <v>28</v>
      </c>
      <c r="M7" s="68" t="s">
        <v>1020</v>
      </c>
      <c r="N7" s="66" t="s">
        <v>30</v>
      </c>
      <c r="O7" s="66" t="s">
        <v>31</v>
      </c>
      <c r="P7" s="66" t="s">
        <v>32</v>
      </c>
      <c r="Q7" s="66" t="s">
        <v>33</v>
      </c>
      <c r="R7" s="66" t="s">
        <v>34</v>
      </c>
    </row>
    <row r="8" spans="1:18" ht="52.5" customHeight="1">
      <c r="A8" s="555">
        <v>1</v>
      </c>
      <c r="B8" s="551" t="s">
        <v>1064</v>
      </c>
      <c r="C8" s="553" t="s">
        <v>1065</v>
      </c>
      <c r="D8" s="555"/>
      <c r="E8" s="8" t="s">
        <v>15</v>
      </c>
      <c r="F8" s="36"/>
      <c r="G8" s="36"/>
      <c r="H8" s="37"/>
      <c r="I8" s="37"/>
      <c r="J8" s="37"/>
      <c r="K8" s="38"/>
      <c r="L8" s="37"/>
      <c r="M8" s="1" t="s">
        <v>43</v>
      </c>
      <c r="N8" s="37"/>
      <c r="O8" s="38"/>
      <c r="P8" s="39"/>
      <c r="Q8" s="39"/>
      <c r="R8" s="40"/>
    </row>
    <row r="9" spans="1:18" ht="52.5" customHeight="1">
      <c r="A9" s="555"/>
      <c r="B9" s="552"/>
      <c r="C9" s="554"/>
      <c r="D9" s="555"/>
      <c r="E9" s="8" t="s">
        <v>16</v>
      </c>
      <c r="F9" s="36"/>
      <c r="G9" s="36"/>
      <c r="H9" s="37"/>
      <c r="I9" s="37"/>
      <c r="J9" s="37"/>
      <c r="K9" s="38"/>
      <c r="L9" s="37"/>
      <c r="M9" s="1" t="s">
        <v>43</v>
      </c>
      <c r="N9" s="37"/>
      <c r="O9" s="38"/>
      <c r="P9" s="39"/>
      <c r="Q9" s="39"/>
      <c r="R9" s="40"/>
    </row>
    <row r="10" spans="1:18" ht="72.75" customHeight="1">
      <c r="A10" s="71">
        <v>2</v>
      </c>
      <c r="B10" s="73" t="s">
        <v>1066</v>
      </c>
      <c r="C10" s="72" t="s">
        <v>1067</v>
      </c>
      <c r="D10" s="75"/>
      <c r="E10" s="8" t="s">
        <v>15</v>
      </c>
      <c r="F10" s="36"/>
      <c r="G10" s="36"/>
      <c r="H10" s="37"/>
      <c r="I10" s="37"/>
      <c r="J10" s="37"/>
      <c r="K10" s="38"/>
      <c r="L10" s="37"/>
      <c r="M10" s="1" t="s">
        <v>43</v>
      </c>
      <c r="N10" s="37"/>
      <c r="O10" s="38"/>
      <c r="P10" s="39"/>
      <c r="Q10" s="39"/>
      <c r="R10" s="40"/>
    </row>
    <row r="11" spans="1:18" ht="63" customHeight="1">
      <c r="A11" s="71">
        <v>3</v>
      </c>
      <c r="B11" s="69" t="s">
        <v>1068</v>
      </c>
      <c r="C11" s="70" t="s">
        <v>1069</v>
      </c>
      <c r="D11" s="36"/>
      <c r="E11" s="8" t="s">
        <v>15</v>
      </c>
      <c r="F11" s="36"/>
      <c r="G11" s="36"/>
      <c r="H11" s="37"/>
      <c r="I11" s="37"/>
      <c r="J11" s="37"/>
      <c r="K11" s="38"/>
      <c r="L11" s="37"/>
      <c r="M11" s="1" t="s">
        <v>43</v>
      </c>
      <c r="N11" s="37"/>
      <c r="O11" s="38"/>
      <c r="P11" s="39"/>
      <c r="Q11" s="39"/>
      <c r="R11" s="40"/>
    </row>
    <row r="12" spans="1:18" ht="36.75" customHeight="1">
      <c r="A12" s="71">
        <v>4</v>
      </c>
      <c r="B12" s="69" t="s">
        <v>1070</v>
      </c>
      <c r="C12" s="70" t="s">
        <v>541</v>
      </c>
      <c r="D12" s="42"/>
      <c r="E12" s="8" t="s">
        <v>15</v>
      </c>
      <c r="F12" s="36"/>
      <c r="G12" s="36"/>
      <c r="H12" s="37"/>
      <c r="I12" s="37"/>
      <c r="J12" s="37"/>
      <c r="K12" s="38"/>
      <c r="L12" s="37"/>
      <c r="M12" s="1" t="s">
        <v>43</v>
      </c>
      <c r="N12" s="37"/>
      <c r="O12" s="38"/>
      <c r="P12" s="39"/>
      <c r="Q12" s="39"/>
      <c r="R12" s="40"/>
    </row>
    <row r="13" spans="1:18" ht="56.25" customHeight="1">
      <c r="A13" s="108">
        <v>5</v>
      </c>
      <c r="B13" s="107" t="s">
        <v>1071</v>
      </c>
      <c r="C13" s="70" t="s">
        <v>1072</v>
      </c>
      <c r="D13" s="42"/>
      <c r="E13" s="8" t="s">
        <v>15</v>
      </c>
      <c r="F13" s="36"/>
      <c r="G13" s="36"/>
      <c r="H13" s="37"/>
      <c r="I13" s="37"/>
      <c r="J13" s="37"/>
      <c r="K13" s="38"/>
      <c r="L13" s="37"/>
      <c r="M13" s="1" t="s">
        <v>43</v>
      </c>
      <c r="N13" s="37"/>
      <c r="O13" s="38"/>
      <c r="P13" s="39"/>
      <c r="Q13" s="39"/>
      <c r="R13" s="40"/>
    </row>
    <row r="14" spans="1:18" ht="54" customHeight="1">
      <c r="A14" s="74">
        <v>6</v>
      </c>
      <c r="B14" s="106" t="s">
        <v>1073</v>
      </c>
      <c r="C14" s="105"/>
      <c r="D14" s="43"/>
      <c r="E14" s="8" t="s">
        <v>16</v>
      </c>
      <c r="F14" s="1"/>
      <c r="G14" s="1"/>
      <c r="H14" s="3"/>
      <c r="I14" s="1"/>
      <c r="J14" s="1"/>
      <c r="K14" s="3"/>
      <c r="L14" s="3"/>
      <c r="M14" s="1" t="s">
        <v>43</v>
      </c>
      <c r="N14" s="3"/>
      <c r="O14" s="3"/>
      <c r="P14" s="39"/>
      <c r="Q14" s="39"/>
      <c r="R14" s="3"/>
    </row>
    <row r="15" spans="1:18" ht="48.75" customHeight="1">
      <c r="A15" s="562">
        <v>7</v>
      </c>
      <c r="B15" s="564" t="s">
        <v>1074</v>
      </c>
      <c r="C15" s="566" t="s">
        <v>1075</v>
      </c>
      <c r="D15" s="567"/>
      <c r="E15" s="8" t="s">
        <v>15</v>
      </c>
      <c r="F15" s="1"/>
      <c r="G15" s="1"/>
      <c r="H15" s="3"/>
      <c r="I15" s="1"/>
      <c r="J15" s="1"/>
      <c r="K15" s="3"/>
      <c r="L15" s="3"/>
      <c r="M15" s="1" t="s">
        <v>43</v>
      </c>
      <c r="N15" s="3"/>
      <c r="O15" s="3"/>
      <c r="P15" s="39"/>
      <c r="Q15" s="39"/>
      <c r="R15" s="3"/>
    </row>
    <row r="16" spans="1:18" ht="49.5" customHeight="1">
      <c r="A16" s="563"/>
      <c r="B16" s="565"/>
      <c r="C16" s="566"/>
      <c r="D16" s="568"/>
      <c r="E16" s="8" t="s">
        <v>16</v>
      </c>
      <c r="F16" s="1"/>
      <c r="G16" s="1"/>
      <c r="H16" s="3"/>
      <c r="I16" s="1"/>
      <c r="J16" s="1"/>
      <c r="K16" s="3"/>
      <c r="L16" s="3"/>
      <c r="M16" s="1" t="s">
        <v>43</v>
      </c>
      <c r="N16" s="3"/>
      <c r="O16" s="3"/>
      <c r="P16" s="39"/>
      <c r="Q16" s="39"/>
      <c r="R16" s="3"/>
    </row>
    <row r="17" spans="1:18" ht="81" customHeight="1">
      <c r="A17" s="74">
        <v>8</v>
      </c>
      <c r="B17" s="106" t="s">
        <v>1076</v>
      </c>
      <c r="C17" s="105"/>
      <c r="D17" s="41"/>
      <c r="E17" s="8" t="s">
        <v>16</v>
      </c>
      <c r="F17" s="1"/>
      <c r="G17" s="1"/>
      <c r="H17" s="3"/>
      <c r="I17" s="1"/>
      <c r="J17" s="1"/>
      <c r="K17" s="3"/>
      <c r="L17" s="3"/>
      <c r="M17" s="1" t="s">
        <v>43</v>
      </c>
      <c r="N17" s="3"/>
      <c r="O17" s="3"/>
      <c r="P17" s="39"/>
      <c r="Q17" s="39"/>
      <c r="R17" s="3"/>
    </row>
    <row r="18" spans="1:18" ht="49.5" customHeight="1">
      <c r="A18" s="35">
        <v>9</v>
      </c>
      <c r="B18" s="104" t="s">
        <v>1077</v>
      </c>
      <c r="C18" s="78"/>
      <c r="D18" s="74"/>
      <c r="E18" s="8" t="s">
        <v>16</v>
      </c>
      <c r="F18" s="1"/>
      <c r="G18" s="1"/>
      <c r="H18" s="3"/>
      <c r="I18" s="1"/>
      <c r="J18" s="1"/>
      <c r="K18" s="3"/>
      <c r="L18" s="3"/>
      <c r="M18" s="1" t="s">
        <v>43</v>
      </c>
      <c r="N18" s="3"/>
      <c r="O18" s="3"/>
      <c r="P18" s="39"/>
      <c r="Q18" s="39"/>
      <c r="R18" s="3"/>
    </row>
    <row r="19" spans="1:18" ht="46.5" customHeight="1">
      <c r="A19" s="35">
        <v>10</v>
      </c>
      <c r="B19" s="77" t="s">
        <v>1078</v>
      </c>
      <c r="C19" s="110" t="s">
        <v>116</v>
      </c>
      <c r="D19" s="42"/>
      <c r="E19" s="8" t="s">
        <v>15</v>
      </c>
      <c r="F19" s="1"/>
      <c r="G19" s="1"/>
      <c r="H19" s="3"/>
      <c r="I19" s="1"/>
      <c r="J19" s="1"/>
      <c r="K19" s="3"/>
      <c r="L19" s="3"/>
      <c r="M19" s="1" t="s">
        <v>43</v>
      </c>
      <c r="N19" s="3"/>
      <c r="O19" s="3"/>
      <c r="P19" s="39"/>
      <c r="Q19" s="39"/>
      <c r="R19" s="3"/>
    </row>
    <row r="20" spans="1:18" ht="73.5" customHeight="1">
      <c r="A20" s="74">
        <v>11</v>
      </c>
      <c r="B20" s="9" t="s">
        <v>1079</v>
      </c>
      <c r="C20" s="80"/>
      <c r="D20" s="76"/>
      <c r="E20" s="79" t="s">
        <v>16</v>
      </c>
      <c r="F20" s="1"/>
      <c r="G20" s="1"/>
      <c r="H20" s="3"/>
      <c r="I20" s="1"/>
      <c r="J20" s="1"/>
      <c r="K20" s="3"/>
      <c r="L20" s="3"/>
      <c r="M20" s="1" t="s">
        <v>43</v>
      </c>
      <c r="N20" s="3"/>
      <c r="O20" s="3"/>
      <c r="P20" s="39"/>
      <c r="Q20" s="39"/>
      <c r="R20" s="3"/>
    </row>
    <row r="21" spans="1:18" ht="39.75" customHeight="1">
      <c r="A21" s="558">
        <v>12</v>
      </c>
      <c r="B21" s="542" t="s">
        <v>1080</v>
      </c>
      <c r="C21" s="542" t="s">
        <v>1081</v>
      </c>
      <c r="D21" s="556"/>
      <c r="E21" s="8" t="s">
        <v>15</v>
      </c>
      <c r="F21" s="1"/>
      <c r="G21" s="1"/>
      <c r="H21" s="3"/>
      <c r="I21" s="1"/>
      <c r="J21" s="1"/>
      <c r="K21" s="3"/>
      <c r="L21" s="3"/>
      <c r="M21" s="1" t="s">
        <v>43</v>
      </c>
      <c r="N21" s="3"/>
      <c r="O21" s="3"/>
      <c r="P21" s="39"/>
      <c r="Q21" s="39"/>
      <c r="R21" s="3"/>
    </row>
    <row r="22" spans="1:18" ht="40.5" customHeight="1">
      <c r="A22" s="569"/>
      <c r="B22" s="373"/>
      <c r="C22" s="373"/>
      <c r="D22" s="557"/>
      <c r="E22" s="79" t="s">
        <v>16</v>
      </c>
      <c r="F22" s="5"/>
      <c r="G22" s="1"/>
      <c r="H22" s="3"/>
      <c r="I22" s="1"/>
      <c r="J22" s="1"/>
      <c r="K22" s="3"/>
      <c r="L22" s="3"/>
      <c r="M22" s="1" t="s">
        <v>43</v>
      </c>
      <c r="N22" s="3"/>
      <c r="O22" s="3"/>
      <c r="P22" s="39"/>
      <c r="Q22" s="39"/>
      <c r="R22" s="3"/>
    </row>
    <row r="23" spans="1:18" ht="40.5" customHeight="1">
      <c r="A23" s="558">
        <v>13</v>
      </c>
      <c r="B23" s="542" t="s">
        <v>1082</v>
      </c>
      <c r="C23" s="542" t="s">
        <v>1083</v>
      </c>
      <c r="D23" s="556"/>
      <c r="E23" s="8" t="s">
        <v>15</v>
      </c>
      <c r="F23" s="5"/>
      <c r="G23" s="1"/>
      <c r="H23" s="3"/>
      <c r="I23" s="1"/>
      <c r="J23" s="1"/>
      <c r="K23" s="3"/>
      <c r="L23" s="3"/>
      <c r="M23" s="1" t="s">
        <v>43</v>
      </c>
      <c r="N23" s="3"/>
      <c r="O23" s="3"/>
      <c r="P23" s="39"/>
      <c r="Q23" s="39"/>
      <c r="R23" s="3"/>
    </row>
    <row r="24" spans="1:18" ht="43.5" customHeight="1">
      <c r="A24" s="559"/>
      <c r="B24" s="373"/>
      <c r="C24" s="373"/>
      <c r="D24" s="557"/>
      <c r="E24" s="8" t="s">
        <v>16</v>
      </c>
      <c r="F24" s="36"/>
      <c r="G24" s="1"/>
      <c r="H24" s="3"/>
      <c r="I24" s="1"/>
      <c r="J24" s="1"/>
      <c r="K24" s="3"/>
      <c r="L24" s="3"/>
      <c r="M24" s="1" t="s">
        <v>43</v>
      </c>
      <c r="N24" s="3"/>
      <c r="O24" s="3"/>
      <c r="P24" s="39"/>
      <c r="Q24" s="39"/>
      <c r="R24" s="3"/>
    </row>
    <row r="25" spans="1:18" ht="31.5" customHeight="1">
      <c r="A25" s="555">
        <v>14</v>
      </c>
      <c r="B25" s="560" t="s">
        <v>1084</v>
      </c>
      <c r="C25" s="542" t="s">
        <v>1085</v>
      </c>
      <c r="D25" s="556"/>
      <c r="E25" s="8" t="s">
        <v>15</v>
      </c>
      <c r="F25" s="36"/>
      <c r="G25" s="1"/>
      <c r="H25" s="3"/>
      <c r="I25" s="1"/>
      <c r="J25" s="1"/>
      <c r="K25" s="3"/>
      <c r="L25" s="3"/>
      <c r="M25" s="1" t="s">
        <v>43</v>
      </c>
      <c r="N25" s="3"/>
      <c r="O25" s="3"/>
      <c r="P25" s="39"/>
      <c r="Q25" s="39"/>
      <c r="R25" s="3"/>
    </row>
    <row r="26" spans="1:18" ht="37.5" customHeight="1">
      <c r="A26" s="558"/>
      <c r="B26" s="561"/>
      <c r="C26" s="373"/>
      <c r="D26" s="557"/>
      <c r="E26" s="8" t="s">
        <v>16</v>
      </c>
      <c r="F26" s="1"/>
      <c r="G26" s="1"/>
      <c r="H26" s="3"/>
      <c r="I26" s="1"/>
      <c r="J26" s="1"/>
      <c r="K26" s="3"/>
      <c r="L26" s="3"/>
      <c r="M26" s="1" t="s">
        <v>43</v>
      </c>
      <c r="N26" s="3"/>
      <c r="O26" s="3"/>
      <c r="P26" s="39"/>
      <c r="Q26" s="39"/>
      <c r="R26" s="3"/>
    </row>
    <row r="27" spans="1:18" ht="54" customHeight="1">
      <c r="A27" s="45">
        <v>15</v>
      </c>
      <c r="B27" s="111" t="s">
        <v>1086</v>
      </c>
      <c r="C27" s="2" t="s">
        <v>1087</v>
      </c>
      <c r="D27" s="45"/>
      <c r="E27" s="8" t="s">
        <v>15</v>
      </c>
      <c r="F27" s="1"/>
      <c r="G27" s="1"/>
      <c r="H27" s="3"/>
      <c r="I27" s="1"/>
      <c r="J27" s="1"/>
      <c r="K27" s="3"/>
      <c r="L27" s="3"/>
      <c r="M27" s="1" t="s">
        <v>43</v>
      </c>
      <c r="N27" s="3"/>
      <c r="O27" s="3"/>
      <c r="P27" s="39"/>
      <c r="Q27" s="39"/>
      <c r="R27" s="3"/>
    </row>
  </sheetData>
  <mergeCells count="25">
    <mergeCell ref="F2:G2"/>
    <mergeCell ref="H2:I2"/>
    <mergeCell ref="J2:K2"/>
    <mergeCell ref="L2:M2"/>
    <mergeCell ref="N2:O2"/>
    <mergeCell ref="B25:B26"/>
    <mergeCell ref="A25:A26"/>
    <mergeCell ref="C25:C26"/>
    <mergeCell ref="D25:D26"/>
    <mergeCell ref="A15:A16"/>
    <mergeCell ref="B15:B16"/>
    <mergeCell ref="C15:C16"/>
    <mergeCell ref="D15:D16"/>
    <mergeCell ref="B21:B22"/>
    <mergeCell ref="C21:C22"/>
    <mergeCell ref="A21:A22"/>
    <mergeCell ref="D21:D22"/>
    <mergeCell ref="B8:B9"/>
    <mergeCell ref="C8:C9"/>
    <mergeCell ref="D8:D9"/>
    <mergeCell ref="A8:A9"/>
    <mergeCell ref="B23:B24"/>
    <mergeCell ref="C23:C24"/>
    <mergeCell ref="D23:D24"/>
    <mergeCell ref="A23:A24"/>
  </mergeCells>
  <conditionalFormatting sqref="C3:C4">
    <cfRule type="cellIs" dxfId="92" priority="7" operator="equal">
      <formula>"iOS"</formula>
    </cfRule>
    <cfRule type="cellIs" dxfId="91" priority="8" operator="equal">
      <formula>"Android"</formula>
    </cfRule>
  </conditionalFormatting>
  <conditionalFormatting sqref="E1">
    <cfRule type="cellIs" dxfId="90" priority="29" operator="equal">
      <formula>"iOS"</formula>
    </cfRule>
    <cfRule type="cellIs" dxfId="89" priority="30" operator="equal">
      <formula>"Android"</formula>
    </cfRule>
  </conditionalFormatting>
  <conditionalFormatting sqref="E7:E19 E21 E23:E27">
    <cfRule type="cellIs" dxfId="88" priority="37" operator="equal">
      <formula>"iOS"</formula>
    </cfRule>
    <cfRule type="cellIs" dxfId="87" priority="38" operator="equal">
      <formula>"Android"</formula>
    </cfRule>
  </conditionalFormatting>
  <conditionalFormatting sqref="F2:F4">
    <cfRule type="cellIs" dxfId="86" priority="5" operator="equal">
      <formula>"iOS"</formula>
    </cfRule>
    <cfRule type="cellIs" dxfId="85" priority="6" operator="equal">
      <formula>"Android"</formula>
    </cfRule>
  </conditionalFormatting>
  <conditionalFormatting sqref="H2">
    <cfRule type="cellIs" dxfId="84" priority="11" operator="equal">
      <formula>"In Progress"</formula>
    </cfRule>
    <cfRule type="cellIs" dxfId="83" priority="12" operator="equal">
      <formula>"N/A"</formula>
    </cfRule>
    <cfRule type="cellIs" dxfId="82" priority="13" operator="equal">
      <formula>"Failed"</formula>
    </cfRule>
    <cfRule type="cellIs" dxfId="81" priority="14" operator="equal">
      <formula>"Passed"</formula>
    </cfRule>
  </conditionalFormatting>
  <conditionalFormatting sqref="J2">
    <cfRule type="cellIs" dxfId="80" priority="15" operator="equal">
      <formula>"In Progress"</formula>
    </cfRule>
    <cfRule type="cellIs" dxfId="79" priority="16" operator="equal">
      <formula>"N/A"</formula>
    </cfRule>
    <cfRule type="cellIs" dxfId="78" priority="17" operator="equal">
      <formula>"Failed"</formula>
    </cfRule>
    <cfRule type="cellIs" dxfId="77" priority="18" operator="equal">
      <formula>"Passed"</formula>
    </cfRule>
  </conditionalFormatting>
  <conditionalFormatting sqref="L2">
    <cfRule type="cellIs" dxfId="76" priority="19" operator="equal">
      <formula>"In Progress"</formula>
    </cfRule>
    <cfRule type="cellIs" dxfId="75" priority="20" operator="equal">
      <formula>"N/A"</formula>
    </cfRule>
    <cfRule type="cellIs" dxfId="74" priority="21" operator="equal">
      <formula>"Failed"</formula>
    </cfRule>
    <cfRule type="cellIs" dxfId="73" priority="22" operator="equal">
      <formula>"Passed"</formula>
    </cfRule>
  </conditionalFormatting>
  <conditionalFormatting sqref="M7:M27">
    <cfRule type="cellIs" dxfId="72" priority="36" operator="equal">
      <formula>"In Progress"</formula>
    </cfRule>
    <cfRule type="cellIs" dxfId="71" priority="39" operator="equal">
      <formula>"N/A"</formula>
    </cfRule>
    <cfRule type="cellIs" dxfId="70" priority="40" operator="equal">
      <formula>"Failed"</formula>
    </cfRule>
    <cfRule type="cellIs" dxfId="69" priority="41" operator="equal">
      <formula>"Passed"</formula>
    </cfRule>
  </conditionalFormatting>
  <conditionalFormatting sqref="M8:M27">
    <cfRule type="cellIs" dxfId="68" priority="35" operator="equal">
      <formula>"NC"</formula>
    </cfRule>
  </conditionalFormatting>
  <conditionalFormatting sqref="N2:N4">
    <cfRule type="cellIs" dxfId="67" priority="1" operator="equal">
      <formula>"In Progress"</formula>
    </cfRule>
    <cfRule type="cellIs" dxfId="66" priority="2" operator="equal">
      <formula>"N/A"</formula>
    </cfRule>
    <cfRule type="cellIs" dxfId="65" priority="3" operator="equal">
      <formula>"Failed"</formula>
    </cfRule>
    <cfRule type="cellIs" dxfId="64" priority="4" operator="equal">
      <formula>"Passed"</formula>
    </cfRule>
  </conditionalFormatting>
  <dataValidations count="2">
    <dataValidation allowBlank="1" showInputMessage="1" showErrorMessage="1" sqref="M7 N2:N4 O3:O4" xr:uid="{EC681F8D-BDB6-4235-877D-6B7857AD0D60}"/>
    <dataValidation type="list" allowBlank="1" showInputMessage="1" showErrorMessage="1" errorTitle="Eits! Warning Bro" error="Mohon maap ni brok, status bukan diisi antara Not Started, Passed, Failed, atau N/A. Ganti sesuai dropdown yah" sqref="M8:M27" xr:uid="{8B40E0D7-84AF-4042-9C81-1553B00E727A}">
      <formula1>"Not Started,Passed,Failed,In Progress,N/A,NC"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NAHARI RASIF</cp:lastModifiedBy>
  <cp:revision/>
  <dcterms:created xsi:type="dcterms:W3CDTF">2024-11-13T06:21:18Z</dcterms:created>
  <dcterms:modified xsi:type="dcterms:W3CDTF">2024-12-11T09:58:09Z</dcterms:modified>
  <cp:category/>
  <cp:contentStatus/>
</cp:coreProperties>
</file>